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zakázky" sheetId="1" r:id="rId1"/>
    <sheet name="OBJ - Materiál objednatele" sheetId="2" r:id="rId2"/>
    <sheet name="PS 01-01-01 - Zabezpečova..." sheetId="3" r:id="rId3"/>
    <sheet name="SO 01-10-01 - Železniční ..." sheetId="4" r:id="rId4"/>
    <sheet name="SO 01-10-01.1 - Následná ..." sheetId="5" r:id="rId5"/>
    <sheet name="SO 01-11-01 - Železniční ..." sheetId="6" r:id="rId6"/>
    <sheet name="SO 01-12-01 - Zast. Borov..." sheetId="7" r:id="rId7"/>
    <sheet name="SO 01-12-02 - Zast. Borov..." sheetId="8" r:id="rId8"/>
    <sheet name="SO 01-13-01 - Železniční ..." sheetId="9" r:id="rId9"/>
    <sheet name="SO 01-13-02 - Železniční ..." sheetId="10" r:id="rId10"/>
    <sheet name="SO 01-13-03 - Železniční ..." sheetId="11" r:id="rId11"/>
    <sheet name="SO 01-13-04 - Železniční ..." sheetId="12" r:id="rId12"/>
    <sheet name="SO 01-13-05 - Železniční ..." sheetId="13" r:id="rId13"/>
    <sheet name="SO 01-13-06 - Železniční ..." sheetId="14" r:id="rId14"/>
    <sheet name="SO 01-14-01 - Výstroj tra..." sheetId="15" r:id="rId15"/>
    <sheet name="SO 01-20-01-01-01 - Želez..." sheetId="16" r:id="rId16"/>
    <sheet name="SO 01-20-02-01 - Železnič..." sheetId="17" r:id="rId17"/>
    <sheet name="SO 01-20-03-01-01 - Želez..." sheetId="18" r:id="rId18"/>
    <sheet name="SO 01-20-04-01 - Železnič..." sheetId="19" r:id="rId19"/>
    <sheet name="SO 01-21-01-01 - Propuste..." sheetId="20" r:id="rId20"/>
    <sheet name="SO 01-21-02-01 - Propuste..." sheetId="21" r:id="rId21"/>
    <sheet name="SO 01-21-03-01 - Propuste..." sheetId="22" r:id="rId22"/>
    <sheet name="SO 01-21-04-01 - Propuste..." sheetId="23" r:id="rId23"/>
    <sheet name="SO 01-21-05-01 - Propuste..." sheetId="24" r:id="rId24"/>
    <sheet name="SO 01-21-06-01 - Propuste..." sheetId="25" r:id="rId25"/>
    <sheet name="SO 01-21-07-01 - Propuste..." sheetId="26" r:id="rId26"/>
    <sheet name="SO 01-21-08-01 - Propuste..." sheetId="27" r:id="rId27"/>
    <sheet name="SO 01-21-09-01 - Propuste..." sheetId="28" r:id="rId28"/>
    <sheet name="SO 01-21-10-01 - Propuste..." sheetId="29" r:id="rId29"/>
    <sheet name="SO 01-55-01 - Úprava kabe..." sheetId="30" r:id="rId30"/>
    <sheet name="SO 98-98 - Všeobecný stav..." sheetId="31" r:id="rId31"/>
    <sheet name="Pokyny pro vyplnění" sheetId="32" r:id="rId32"/>
  </sheets>
  <definedNames>
    <definedName name="_xlnm.Print_Area" localSheetId="0">'Rekapitulace zakázky'!$D$4:$AO$36,'Rekapitulace zakázky'!$C$42:$AQ$85</definedName>
    <definedName name="_xlnm._FilterDatabase" localSheetId="1" hidden="1">'OBJ - Materiál objednatele'!$C$81:$K$91</definedName>
    <definedName name="_xlnm.Print_Area" localSheetId="1">'OBJ - Materiál objednatele'!$C$4:$J$39,'OBJ - Materiál objednatele'!$C$45:$J$63,'OBJ - Materiál objednatele'!$C$69:$K$91</definedName>
    <definedName name="_xlnm._FilterDatabase" localSheetId="2" hidden="1">'PS 01-01-01 - Zabezpečova...'!$C$81:$K$121</definedName>
    <definedName name="_xlnm.Print_Area" localSheetId="2">'PS 01-01-01 - Zabezpečova...'!$C$4:$J$39,'PS 01-01-01 - Zabezpečova...'!$C$45:$J$63,'PS 01-01-01 - Zabezpečova...'!$C$69:$K$121</definedName>
    <definedName name="_xlnm._FilterDatabase" localSheetId="3" hidden="1">'SO 01-10-01 - Železniční ...'!$C$82:$K$250</definedName>
    <definedName name="_xlnm.Print_Area" localSheetId="3">'SO 01-10-01 - Železniční ...'!$C$4:$J$39,'SO 01-10-01 - Železniční ...'!$C$45:$J$64,'SO 01-10-01 - Železniční ...'!$C$70:$K$250</definedName>
    <definedName name="_xlnm._FilterDatabase" localSheetId="4" hidden="1">'SO 01-10-01.1 - Následná ...'!$C$81:$K$103</definedName>
    <definedName name="_xlnm.Print_Area" localSheetId="4">'SO 01-10-01.1 - Následná ...'!$C$4:$J$39,'SO 01-10-01.1 - Následná ...'!$C$45:$J$63,'SO 01-10-01.1 - Následná ...'!$C$69:$K$103</definedName>
    <definedName name="_xlnm._FilterDatabase" localSheetId="5" hidden="1">'SO 01-11-01 - Železniční ...'!$C$84:$K$269</definedName>
    <definedName name="_xlnm.Print_Area" localSheetId="5">'SO 01-11-01 - Železniční ...'!$C$4:$J$39,'SO 01-11-01 - Železniční ...'!$C$45:$J$66,'SO 01-11-01 - Železniční ...'!$C$72:$K$269</definedName>
    <definedName name="_xlnm._FilterDatabase" localSheetId="6" hidden="1">'SO 01-12-01 - Zast. Borov...'!$C$82:$K$123</definedName>
    <definedName name="_xlnm.Print_Area" localSheetId="6">'SO 01-12-01 - Zast. Borov...'!$C$4:$J$39,'SO 01-12-01 - Zast. Borov...'!$C$45:$J$64,'SO 01-12-01 - Zast. Borov...'!$C$70:$K$123</definedName>
    <definedName name="_xlnm._FilterDatabase" localSheetId="7" hidden="1">'SO 01-12-02 - Zast. Borov...'!$C$82:$K$123</definedName>
    <definedName name="_xlnm.Print_Area" localSheetId="7">'SO 01-12-02 - Zast. Borov...'!$C$4:$J$39,'SO 01-12-02 - Zast. Borov...'!$C$45:$J$64,'SO 01-12-02 - Zast. Borov...'!$C$70:$K$123</definedName>
    <definedName name="_xlnm._FilterDatabase" localSheetId="8" hidden="1">'SO 01-13-01 - Železniční ...'!$C$82:$K$158</definedName>
    <definedName name="_xlnm.Print_Area" localSheetId="8">'SO 01-13-01 - Železniční ...'!$C$4:$J$39,'SO 01-13-01 - Železniční ...'!$C$45:$J$64,'SO 01-13-01 - Železniční ...'!$C$70:$K$158</definedName>
    <definedName name="_xlnm._FilterDatabase" localSheetId="9" hidden="1">'SO 01-13-02 - Železniční ...'!$C$82:$K$156</definedName>
    <definedName name="_xlnm.Print_Area" localSheetId="9">'SO 01-13-02 - Železniční ...'!$C$4:$J$39,'SO 01-13-02 - Železniční ...'!$C$45:$J$64,'SO 01-13-02 - Železniční ...'!$C$70:$K$156</definedName>
    <definedName name="_xlnm._FilterDatabase" localSheetId="10" hidden="1">'SO 01-13-03 - Železniční ...'!$C$82:$K$164</definedName>
    <definedName name="_xlnm.Print_Area" localSheetId="10">'SO 01-13-03 - Železniční ...'!$C$4:$J$39,'SO 01-13-03 - Železniční ...'!$C$45:$J$64,'SO 01-13-03 - Železniční ...'!$C$70:$K$164</definedName>
    <definedName name="_xlnm._FilterDatabase" localSheetId="11" hidden="1">'SO 01-13-04 - Železniční ...'!$C$82:$K$182</definedName>
    <definedName name="_xlnm.Print_Area" localSheetId="11">'SO 01-13-04 - Železniční ...'!$C$4:$J$39,'SO 01-13-04 - Železniční ...'!$C$45:$J$64,'SO 01-13-04 - Železniční ...'!$C$70:$K$182</definedName>
    <definedName name="_xlnm._FilterDatabase" localSheetId="12" hidden="1">'SO 01-13-05 - Železniční ...'!$C$82:$K$117</definedName>
    <definedName name="_xlnm.Print_Area" localSheetId="12">'SO 01-13-05 - Železniční ...'!$C$4:$J$39,'SO 01-13-05 - Železniční ...'!$C$45:$J$64,'SO 01-13-05 - Železniční ...'!$C$70:$K$117</definedName>
    <definedName name="_xlnm._FilterDatabase" localSheetId="13" hidden="1">'SO 01-13-06 - Železniční ...'!$C$82:$K$178</definedName>
    <definedName name="_xlnm.Print_Area" localSheetId="13">'SO 01-13-06 - Železniční ...'!$C$4:$J$39,'SO 01-13-06 - Železniční ...'!$C$45:$J$64,'SO 01-13-06 - Železniční ...'!$C$70:$K$178</definedName>
    <definedName name="_xlnm._FilterDatabase" localSheetId="14" hidden="1">'SO 01-14-01 - Výstroj tra...'!$C$81:$K$162</definedName>
    <definedName name="_xlnm.Print_Area" localSheetId="14">'SO 01-14-01 - Výstroj tra...'!$C$4:$J$39,'SO 01-14-01 - Výstroj tra...'!$C$45:$J$63,'SO 01-14-01 - Výstroj tra...'!$C$69:$K$162</definedName>
    <definedName name="_xlnm._FilterDatabase" localSheetId="15" hidden="1">'SO 01-20-01-01-01 - Želez...'!$C$92:$K$350</definedName>
    <definedName name="_xlnm.Print_Area" localSheetId="15">'SO 01-20-01-01-01 - Želez...'!$C$4:$J$39,'SO 01-20-01-01-01 - Želez...'!$C$45:$J$74,'SO 01-20-01-01-01 - Želez...'!$C$80:$K$350</definedName>
    <definedName name="_xlnm._FilterDatabase" localSheetId="16" hidden="1">'SO 01-20-02-01 - Železnič...'!$C$92:$K$339</definedName>
    <definedName name="_xlnm.Print_Area" localSheetId="16">'SO 01-20-02-01 - Železnič...'!$C$4:$J$39,'SO 01-20-02-01 - Železnič...'!$C$45:$J$74,'SO 01-20-02-01 - Železnič...'!$C$80:$K$339</definedName>
    <definedName name="_xlnm._FilterDatabase" localSheetId="17" hidden="1">'SO 01-20-03-01-01 - Želez...'!$C$94:$K$395</definedName>
    <definedName name="_xlnm.Print_Area" localSheetId="17">'SO 01-20-03-01-01 - Želez...'!$C$4:$J$39,'SO 01-20-03-01-01 - Želez...'!$C$45:$J$76,'SO 01-20-03-01-01 - Želez...'!$C$82:$K$395</definedName>
    <definedName name="_xlnm._FilterDatabase" localSheetId="18" hidden="1">'SO 01-20-04-01 - Železnič...'!$C$92:$K$342</definedName>
    <definedName name="_xlnm.Print_Area" localSheetId="18">'SO 01-20-04-01 - Železnič...'!$C$4:$J$39,'SO 01-20-04-01 - Železnič...'!$C$45:$J$74,'SO 01-20-04-01 - Železnič...'!$C$80:$K$342</definedName>
    <definedName name="_xlnm._FilterDatabase" localSheetId="19" hidden="1">'SO 01-21-01-01 - Propuste...'!$C$93:$K$293</definedName>
    <definedName name="_xlnm.Print_Area" localSheetId="19">'SO 01-21-01-01 - Propuste...'!$C$4:$J$39,'SO 01-21-01-01 - Propuste...'!$C$45:$J$75,'SO 01-21-01-01 - Propuste...'!$C$81:$K$293</definedName>
    <definedName name="_xlnm._FilterDatabase" localSheetId="20" hidden="1">'SO 01-21-02-01 - Propuste...'!$C$92:$K$276</definedName>
    <definedName name="_xlnm.Print_Area" localSheetId="20">'SO 01-21-02-01 - Propuste...'!$C$4:$J$39,'SO 01-21-02-01 - Propuste...'!$C$45:$J$74,'SO 01-21-02-01 - Propuste...'!$C$80:$K$276</definedName>
    <definedName name="_xlnm._FilterDatabase" localSheetId="21" hidden="1">'SO 01-21-03-01 - Propuste...'!$C$91:$K$253</definedName>
    <definedName name="_xlnm.Print_Area" localSheetId="21">'SO 01-21-03-01 - Propuste...'!$C$4:$J$39,'SO 01-21-03-01 - Propuste...'!$C$45:$J$73,'SO 01-21-03-01 - Propuste...'!$C$79:$K$253</definedName>
    <definedName name="_xlnm._FilterDatabase" localSheetId="22" hidden="1">'SO 01-21-04-01 - Propuste...'!$C$93:$K$311</definedName>
    <definedName name="_xlnm.Print_Area" localSheetId="22">'SO 01-21-04-01 - Propuste...'!$C$4:$J$39,'SO 01-21-04-01 - Propuste...'!$C$45:$J$75,'SO 01-21-04-01 - Propuste...'!$C$81:$K$311</definedName>
    <definedName name="_xlnm._FilterDatabase" localSheetId="23" hidden="1">'SO 01-21-05-01 - Propuste...'!$C$93:$K$290</definedName>
    <definedName name="_xlnm.Print_Area" localSheetId="23">'SO 01-21-05-01 - Propuste...'!$C$4:$J$39,'SO 01-21-05-01 - Propuste...'!$C$45:$J$75,'SO 01-21-05-01 - Propuste...'!$C$81:$K$290</definedName>
    <definedName name="_xlnm._FilterDatabase" localSheetId="24" hidden="1">'SO 01-21-06-01 - Propuste...'!$C$87:$K$164</definedName>
    <definedName name="_xlnm.Print_Area" localSheetId="24">'SO 01-21-06-01 - Propuste...'!$C$4:$J$39,'SO 01-21-06-01 - Propuste...'!$C$45:$J$69,'SO 01-21-06-01 - Propuste...'!$C$75:$K$164</definedName>
    <definedName name="_xlnm._FilterDatabase" localSheetId="25" hidden="1">'SO 01-21-07-01 - Propuste...'!$C$93:$K$327</definedName>
    <definedName name="_xlnm.Print_Area" localSheetId="25">'SO 01-21-07-01 - Propuste...'!$C$4:$J$39,'SO 01-21-07-01 - Propuste...'!$C$45:$J$75,'SO 01-21-07-01 - Propuste...'!$C$81:$K$327</definedName>
    <definedName name="_xlnm._FilterDatabase" localSheetId="26" hidden="1">'SO 01-21-08-01 - Propuste...'!$C$92:$K$261</definedName>
    <definedName name="_xlnm.Print_Area" localSheetId="26">'SO 01-21-08-01 - Propuste...'!$C$4:$J$39,'SO 01-21-08-01 - Propuste...'!$C$45:$J$74,'SO 01-21-08-01 - Propuste...'!$C$80:$K$261</definedName>
    <definedName name="_xlnm._FilterDatabase" localSheetId="27" hidden="1">'SO 01-21-09-01 - Propuste...'!$C$92:$K$270</definedName>
    <definedName name="_xlnm.Print_Area" localSheetId="27">'SO 01-21-09-01 - Propuste...'!$C$4:$J$39,'SO 01-21-09-01 - Propuste...'!$C$45:$J$74,'SO 01-21-09-01 - Propuste...'!$C$80:$K$270</definedName>
    <definedName name="_xlnm._FilterDatabase" localSheetId="28" hidden="1">'SO 01-21-10-01 - Propuste...'!$C$92:$K$275</definedName>
    <definedName name="_xlnm.Print_Area" localSheetId="28">'SO 01-21-10-01 - Propuste...'!$C$4:$J$39,'SO 01-21-10-01 - Propuste...'!$C$45:$J$74,'SO 01-21-10-01 - Propuste...'!$C$80:$K$275</definedName>
    <definedName name="_xlnm._FilterDatabase" localSheetId="29" hidden="1">'SO 01-55-01 - Úprava kabe...'!$C$83:$K$171</definedName>
    <definedName name="_xlnm.Print_Area" localSheetId="29">'SO 01-55-01 - Úprava kabe...'!$C$4:$J$39,'SO 01-55-01 - Úprava kabe...'!$C$45:$J$65,'SO 01-55-01 - Úprava kabe...'!$C$71:$K$171</definedName>
    <definedName name="_xlnm._FilterDatabase" localSheetId="30" hidden="1">'SO 98-98 - Všeobecný stav...'!$C$90:$K$177</definedName>
    <definedName name="_xlnm.Print_Area" localSheetId="30">'SO 98-98 - Všeobecný stav...'!$C$4:$J$39,'SO 98-98 - Všeobecný stav...'!$C$45:$J$72,'SO 98-98 - Všeobecný stav...'!$C$78:$K$177</definedName>
    <definedName name="_xlnm.Print_Titles" localSheetId="0">'Rekapitulace zakázky'!$52:$52</definedName>
    <definedName name="_xlnm.Print_Titles" localSheetId="1">'OBJ - Materiál objednatele'!$81:$81</definedName>
    <definedName name="_xlnm.Print_Titles" localSheetId="2">'PS 01-01-01 - Zabezpečova...'!$81:$81</definedName>
    <definedName name="_xlnm.Print_Titles" localSheetId="3">'SO 01-10-01 - Železniční ...'!$82:$82</definedName>
    <definedName name="_xlnm.Print_Titles" localSheetId="4">'SO 01-10-01.1 - Následná ...'!$81:$81</definedName>
    <definedName name="_xlnm.Print_Titles" localSheetId="5">'SO 01-11-01 - Železniční ...'!$84:$84</definedName>
    <definedName name="_xlnm.Print_Titles" localSheetId="6">'SO 01-12-01 - Zast. Borov...'!$82:$82</definedName>
    <definedName name="_xlnm.Print_Titles" localSheetId="7">'SO 01-12-02 - Zast. Borov...'!$82:$82</definedName>
    <definedName name="_xlnm.Print_Titles" localSheetId="8">'SO 01-13-01 - Železniční ...'!$82:$82</definedName>
    <definedName name="_xlnm.Print_Titles" localSheetId="9">'SO 01-13-02 - Železniční ...'!$82:$82</definedName>
    <definedName name="_xlnm.Print_Titles" localSheetId="10">'SO 01-13-03 - Železniční ...'!$82:$82</definedName>
    <definedName name="_xlnm.Print_Titles" localSheetId="11">'SO 01-13-04 - Železniční ...'!$82:$82</definedName>
    <definedName name="_xlnm.Print_Titles" localSheetId="12">'SO 01-13-05 - Železniční ...'!$82:$82</definedName>
    <definedName name="_xlnm.Print_Titles" localSheetId="13">'SO 01-13-06 - Železniční ...'!$82:$82</definedName>
    <definedName name="_xlnm.Print_Titles" localSheetId="14">'SO 01-14-01 - Výstroj tra...'!$81:$81</definedName>
    <definedName name="_xlnm.Print_Titles" localSheetId="15">'SO 01-20-01-01-01 - Želez...'!$92:$92</definedName>
    <definedName name="_xlnm.Print_Titles" localSheetId="16">'SO 01-20-02-01 - Železnič...'!$92:$92</definedName>
    <definedName name="_xlnm.Print_Titles" localSheetId="17">'SO 01-20-03-01-01 - Želez...'!$94:$94</definedName>
    <definedName name="_xlnm.Print_Titles" localSheetId="18">'SO 01-20-04-01 - Železnič...'!$92:$92</definedName>
    <definedName name="_xlnm.Print_Titles" localSheetId="19">'SO 01-21-01-01 - Propuste...'!$93:$93</definedName>
    <definedName name="_xlnm.Print_Titles" localSheetId="20">'SO 01-21-02-01 - Propuste...'!$92:$92</definedName>
    <definedName name="_xlnm.Print_Titles" localSheetId="21">'SO 01-21-03-01 - Propuste...'!$91:$91</definedName>
    <definedName name="_xlnm.Print_Titles" localSheetId="22">'SO 01-21-04-01 - Propuste...'!$93:$93</definedName>
    <definedName name="_xlnm.Print_Titles" localSheetId="23">'SO 01-21-05-01 - Propuste...'!$93:$93</definedName>
    <definedName name="_xlnm.Print_Titles" localSheetId="24">'SO 01-21-06-01 - Propuste...'!$87:$87</definedName>
    <definedName name="_xlnm.Print_Titles" localSheetId="25">'SO 01-21-07-01 - Propuste...'!$93:$93</definedName>
    <definedName name="_xlnm.Print_Titles" localSheetId="26">'SO 01-21-08-01 - Propuste...'!$92:$92</definedName>
    <definedName name="_xlnm.Print_Titles" localSheetId="27">'SO 01-21-09-01 - Propuste...'!$92:$92</definedName>
    <definedName name="_xlnm.Print_Titles" localSheetId="28">'SO 01-21-10-01 - Propuste...'!$92:$92</definedName>
    <definedName name="_xlnm.Print_Titles" localSheetId="29">'SO 01-55-01 - Úprava kabe...'!$83:$83</definedName>
    <definedName name="_xlnm.Print_Titles" localSheetId="30">'SO 98-98 - Všeobecný stav...'!$90:$90</definedName>
  </definedNames>
  <calcPr fullCalcOnLoad="1"/>
</workbook>
</file>

<file path=xl/sharedStrings.xml><?xml version="1.0" encoding="utf-8"?>
<sst xmlns="http://schemas.openxmlformats.org/spreadsheetml/2006/main" count="41158" uniqueCount="2059">
  <si>
    <t>Export Komplet</t>
  </si>
  <si>
    <t>VZ</t>
  </si>
  <si>
    <t>2.0</t>
  </si>
  <si>
    <t>ZAMOK</t>
  </si>
  <si>
    <t>False</t>
  </si>
  <si>
    <t>{128a51a8-4cb9-4eab-9504-f37dc87e1a29}</t>
  </si>
  <si>
    <t>0</t>
  </si>
  <si>
    <t>21</t>
  </si>
  <si>
    <t>0,01</t>
  </si>
  <si>
    <t>15</t>
  </si>
  <si>
    <t>REKAPITULACE ZAKÁZKY</t>
  </si>
  <si>
    <t>v ---  níže se nacházejí doplnkové a pomocné údaje k sestavám  --- v</t>
  </si>
  <si>
    <t>Návod na vyplnění</t>
  </si>
  <si>
    <t>Kód:</t>
  </si>
  <si>
    <t>64020114</t>
  </si>
  <si>
    <t>Měnit lze pouze buňky se žlutým podbarvením!
1) v Rekapitulaci zakázky vyplňte údaje o Uchazeči (přenesou se do ostatních sestav i v jiných listech)
2) na vybraných listech vyplňte v sestavě Soupis prací ceny u položek</t>
  </si>
  <si>
    <t>Zakázka:</t>
  </si>
  <si>
    <t>Oprava trati v úseku Mostek – Horka u Staré Paky</t>
  </si>
  <si>
    <t>KSO:</t>
  </si>
  <si>
    <t>824</t>
  </si>
  <si>
    <t>CC-CZ:</t>
  </si>
  <si>
    <t>212</t>
  </si>
  <si>
    <t>Místo:</t>
  </si>
  <si>
    <t>Mostek - Horka u St. Paky</t>
  </si>
  <si>
    <t>Datum:</t>
  </si>
  <si>
    <t>12. 3. 2020</t>
  </si>
  <si>
    <t>CZ-CPV:</t>
  </si>
  <si>
    <t>45234100-7</t>
  </si>
  <si>
    <t>CZ-CPA:</t>
  </si>
  <si>
    <t>42.12.10</t>
  </si>
  <si>
    <t>Zadavatel:</t>
  </si>
  <si>
    <t>IČ:</t>
  </si>
  <si>
    <t/>
  </si>
  <si>
    <t>Správa železnic, státní organizace</t>
  </si>
  <si>
    <t>DIČ:</t>
  </si>
  <si>
    <t>Uchazeč:</t>
  </si>
  <si>
    <t>Vyplň údaj</t>
  </si>
  <si>
    <t>Projektant:</t>
  </si>
  <si>
    <t>Prodin, a.s.</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</si>
  <si>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</si>
  <si>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</si>
  <si>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</si>
  <si>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</si>
  <si>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</si>
  <si>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</si>
  <si>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</si>
  <si>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</si>
  <si>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</si>
  <si>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</si>
  <si>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</si>
  <si>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</si>
  <si>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</si>
  <si>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</si>
  <si>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</si>
  <si>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</si>
  <si>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</si>
  <si>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</si>
  <si>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</si>
  <si>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</si>
  <si>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</si>
  <si>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</si>
  <si>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</si>
  <si>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</si>
  <si>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</si>
  <si>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</si>
  <si>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</si>
  <si>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</si>
  <si>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</si>
  <si>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</si>
  <si>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</si>
  <si>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</si>
  <si>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</si>
  <si>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</si>
  <si>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</si>
  <si>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</si>
  <si>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</si>
  <si>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</si>
  <si>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###NOIMPORT###</t>
  </si>
  <si>
    <t>IMPORT</t>
  </si>
  <si>
    <t>{00000000-0000-0000-0000-000000000000}</t>
  </si>
  <si>
    <t>/</t>
  </si>
  <si>
    <t>OBJ</t>
  </si>
  <si>
    <t>Materiál objednatele</t>
  </si>
  <si>
    <t>STA</t>
  </si>
  <si>
    <t>1</t>
  </si>
  <si>
    <t>{e4fcb876-7f1c-4d21-bd17-3ef209d737aa}</t>
  </si>
  <si>
    <t>2</t>
  </si>
  <si>
    <t>PS 01-01-01</t>
  </si>
  <si>
    <t>Zabezpečovací zařízení, km 67,60 - km 75,60</t>
  </si>
  <si>
    <t>{3111db5e-59ee-4ae6-abb9-0aa6cf33344c}</t>
  </si>
  <si>
    <t>SO 01-10-01</t>
  </si>
  <si>
    <t>Železniční svršek, km 67,60 - km 75,60</t>
  </si>
  <si>
    <t>{e08d190e-eff2-4e96-8c40-c8747d84de71}</t>
  </si>
  <si>
    <t>SO 01-10-01.1</t>
  </si>
  <si>
    <t>Následná úprava koleje, km 67,60 - km 75,60</t>
  </si>
  <si>
    <t>{e122504e-ba45-401b-b4c9-a0b55717453e}</t>
  </si>
  <si>
    <t>SO 01-11-01</t>
  </si>
  <si>
    <t>Železniční spodek, km 67,60 - km 75,60</t>
  </si>
  <si>
    <t>{ab020804-f2a1-4de1-b50f-1b2a06297632}</t>
  </si>
  <si>
    <t>SO 01-12-01</t>
  </si>
  <si>
    <t>Zast. Borovnička, úprava nástupní hrany</t>
  </si>
  <si>
    <t>{c865c8a4-c7f7-40c3-ab27-6d7d47c164ab}</t>
  </si>
  <si>
    <t>SO 01-12-02</t>
  </si>
  <si>
    <t>Zast. Borovnice, úprava nástupní hrany</t>
  </si>
  <si>
    <t>{b28e4d04-cf2f-445a-a37d-05d8c0dc74e2}</t>
  </si>
  <si>
    <t>SO 01-13-01</t>
  </si>
  <si>
    <t>Železniční přejezd P5242, ev.km 69,419</t>
  </si>
  <si>
    <t>{ca014ea3-bf9d-42a4-939f-d9082c885ec7}</t>
  </si>
  <si>
    <t>SO 01-13-02</t>
  </si>
  <si>
    <t>Železniční přejezd P5243, ev.km 69,854</t>
  </si>
  <si>
    <t>{ab6d0d8b-470b-4f88-bbba-7e56a68f3ea2}</t>
  </si>
  <si>
    <t>SO 01-13-03</t>
  </si>
  <si>
    <t>Železniční přejezd P5245, ev.km 70,384</t>
  </si>
  <si>
    <t>{249213f9-856a-4514-bbcf-4d42e30e76b4}</t>
  </si>
  <si>
    <t>SO 01-13-04</t>
  </si>
  <si>
    <t>Železniční přejezd P5248, ev.km 73,851</t>
  </si>
  <si>
    <t>{22aa6054-2012-456e-a292-e4eb6cfd2e80}</t>
  </si>
  <si>
    <t>SO 01-13-05</t>
  </si>
  <si>
    <t>Železniční přejezd P5249, ev.km 73,977</t>
  </si>
  <si>
    <t>{79e5335c-1566-4042-bbc4-ecf167d7525c}</t>
  </si>
  <si>
    <t>SO 01-13-06</t>
  </si>
  <si>
    <t>Železniční přejezd P5250, ev.km 74,505</t>
  </si>
  <si>
    <t>{b889233b-15dc-49de-99cb-c1f1f64ad510}</t>
  </si>
  <si>
    <t>SO 01-14-01</t>
  </si>
  <si>
    <t>Výstroj trati, km 67,60 - km 75,60</t>
  </si>
  <si>
    <t>{ee98c95c-7e55-4910-b1d6-d561986f2f6a}</t>
  </si>
  <si>
    <t>SO 01-20-01-01-01</t>
  </si>
  <si>
    <t>Železniční most v ev. km 70,207</t>
  </si>
  <si>
    <t>{4158d2a9-7c6e-47d8-931c-896ddf8a8bee}</t>
  </si>
  <si>
    <t>SO 01-20-02-01</t>
  </si>
  <si>
    <t>Železniční most v ev. km 71,306</t>
  </si>
  <si>
    <t>{1528fb58-37d0-420a-91dd-2543a034d3bc}</t>
  </si>
  <si>
    <t>SO 01-20-03-01-01</t>
  </si>
  <si>
    <t>Železniční most v ev. km 72,874</t>
  </si>
  <si>
    <t>{6aa3545c-6603-443c-8e02-d43c73f0cd8d}</t>
  </si>
  <si>
    <t>SO 01-20-04-01</t>
  </si>
  <si>
    <t>Železniční most v ev. km 73,289</t>
  </si>
  <si>
    <t>{d65105a6-359c-4b23-9d49-f75880f5fc7a}</t>
  </si>
  <si>
    <t>SO 01-21-01-01</t>
  </si>
  <si>
    <t>Propustek v km 68,024</t>
  </si>
  <si>
    <t>{9f2ec71c-c275-4198-9794-700540cbe0c3}</t>
  </si>
  <si>
    <t>SO 01-21-02-01</t>
  </si>
  <si>
    <t>Propustek v km 68,325</t>
  </si>
  <si>
    <t>{cc0e3a54-35ae-46c8-8116-e6190e78ef10}</t>
  </si>
  <si>
    <t>SO 01-21-03-01</t>
  </si>
  <si>
    <t>Propustek v km 68,970</t>
  </si>
  <si>
    <t>{b34c4020-47d3-46af-88ab-717f5b05f523}</t>
  </si>
  <si>
    <t>SO 01-21-04-01</t>
  </si>
  <si>
    <t>Propustek v km 69,411</t>
  </si>
  <si>
    <t>{333fde40-70a5-4587-853f-9b8d8e888e49}</t>
  </si>
  <si>
    <t>SO 01-21-05-01</t>
  </si>
  <si>
    <t>Propustek v km 72,253</t>
  </si>
  <si>
    <t>{6f0daf4d-de4a-4302-b1cd-750580dfda04}</t>
  </si>
  <si>
    <t>SO 01-21-06-01</t>
  </si>
  <si>
    <t>Propustek v km 72,409</t>
  </si>
  <si>
    <t>{071d284c-3745-4bb3-a74f-623df9808cc6}</t>
  </si>
  <si>
    <t>SO 01-21-07-01</t>
  </si>
  <si>
    <t>Propustek v km 74,358</t>
  </si>
  <si>
    <t>{34102727-ad8b-4167-8e75-41935721bf88}</t>
  </si>
  <si>
    <t>SO 01-21-08-01</t>
  </si>
  <si>
    <t>Propustek v km 74,747</t>
  </si>
  <si>
    <t>{ac78c153-ea59-423c-8a90-c086e18ba493}</t>
  </si>
  <si>
    <t>SO 01-21-09-01</t>
  </si>
  <si>
    <t>Propustek v km 74,846</t>
  </si>
  <si>
    <t>{ce638fd4-4a1d-4c56-a958-e604d4fb8842}</t>
  </si>
  <si>
    <t>SO 01-21-10-01</t>
  </si>
  <si>
    <t>Propustek v km 75,315</t>
  </si>
  <si>
    <t>{77223f0b-309b-4c96-a249-894f0a0bc631}</t>
  </si>
  <si>
    <t>SO 01-55-01</t>
  </si>
  <si>
    <t>Úprava kabelové trasy, km 67,600-km 75,600</t>
  </si>
  <si>
    <t>{ed6f93a9-a51f-4451-9049-f3c04d297b08}</t>
  </si>
  <si>
    <t>SO 98-98</t>
  </si>
  <si>
    <t>Všeobecný stavební objekt</t>
  </si>
  <si>
    <t>{484c1b17-af5a-4c9a-8701-b0b4d0de1e60}</t>
  </si>
  <si>
    <t>KRYCÍ LIST SOUPISU PRACÍ</t>
  </si>
  <si>
    <t>Objekt:</t>
  </si>
  <si>
    <t>OBJ - Materiál objednatele</t>
  </si>
  <si>
    <t>REKAPITULACE ČLENĚNÍ SOUPISU PRACÍ</t>
  </si>
  <si>
    <t>Kód dílu - Popis</t>
  </si>
  <si>
    <t>Cena celkem [CZK]</t>
  </si>
  <si>
    <t>-1</t>
  </si>
  <si>
    <t>HSV - Práce a dodávky HSV</t>
  </si>
  <si>
    <t xml:space="preserve">    5 - Komunikace pozemní</t>
  </si>
  <si>
    <t xml:space="preserve">    SO 011001 - SO 011001</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</si>
  <si>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</si>
  <si>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</si>
  <si>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</si>
  <si>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</si>
  <si>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</si>
  <si>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</si>
  <si>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</si>
  <si>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</si>
  <si>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</si>
  <si>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</si>
  <si>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</si>
  <si>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</si>
  <si>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</si>
  <si>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</si>
  <si>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</si>
  <si>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</si>
  <si>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</si>
  <si>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</si>
  <si>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SO 011001</t>
  </si>
  <si>
    <t>M</t>
  </si>
  <si>
    <t>5956213030</t>
  </si>
  <si>
    <t>Pražec betonový příčný nevystrojený  užitý tv. SB 8 P (přeprava v SO 011001)</t>
  </si>
  <si>
    <t>kus</t>
  </si>
  <si>
    <t>Sborník UOŽI 01 2020</t>
  </si>
  <si>
    <t>8</t>
  </si>
  <si>
    <t>4</t>
  </si>
  <si>
    <t>PP</t>
  </si>
  <si>
    <t>5957104025</t>
  </si>
  <si>
    <t>Kolejnicové pásy třídy R260 tv. 49 E1 délky 75 metrů VČ. DODÁNÍ NA MÍSTO STAVBY !</t>
  </si>
  <si>
    <t>VV</t>
  </si>
  <si>
    <t>15324/75+"ZAOKROUHLENÍ" 1,68</t>
  </si>
  <si>
    <t>Součet</t>
  </si>
  <si>
    <t>PS 01-01-01 - Zabezpečovací zařízení, km 67,60 - km 75,60</t>
  </si>
  <si>
    <t>M - Práce a dodávky M</t>
  </si>
  <si>
    <t>OST - Ostatní</t>
  </si>
  <si>
    <t>Ostatní - Meření, kontroly, zkoušky</t>
  </si>
  <si>
    <t>Práce a dodávky M</t>
  </si>
  <si>
    <t>3</t>
  </si>
  <si>
    <t>K</t>
  </si>
  <si>
    <t>7592007050</t>
  </si>
  <si>
    <t>Demontáž počítacího bodu (senzoru) RSR 180</t>
  </si>
  <si>
    <t>64</t>
  </si>
  <si>
    <t>7594307040</t>
  </si>
  <si>
    <t>Demontáž součástí počítače náprav upevňovací kolejnicové čelisti SK 140</t>
  </si>
  <si>
    <t>7594307030</t>
  </si>
  <si>
    <t>Demontáž součástí počítače náprav kabelového závěru KSL-F pro RSR</t>
  </si>
  <si>
    <t>6</t>
  </si>
  <si>
    <t>7590157010R</t>
  </si>
  <si>
    <t>Demontáž ochranného uzemnění</t>
  </si>
  <si>
    <t>7592005050</t>
  </si>
  <si>
    <t>Montáž počítacího bodu (senzoru) RSR 180 - uložení a připevnění na určené místo, seřízení polohy, přezkoušení</t>
  </si>
  <si>
    <t>10</t>
  </si>
  <si>
    <t>7594305040</t>
  </si>
  <si>
    <t>Montáž součástí počítače náprav upevňovací kolejnicové čelisti SK 140</t>
  </si>
  <si>
    <t>12</t>
  </si>
  <si>
    <t>7</t>
  </si>
  <si>
    <t>7594305030</t>
  </si>
  <si>
    <t>Montáž součástí počítače náprav kabelového závěru KSL-F pro RSR</t>
  </si>
  <si>
    <t>14</t>
  </si>
  <si>
    <t>7590155012R</t>
  </si>
  <si>
    <t>Montáž ochranného uzemnění na uzemnění stávající</t>
  </si>
  <si>
    <t>16</t>
  </si>
  <si>
    <t>0,461538461538462*26 "Přepočtené koeficientem množství</t>
  </si>
  <si>
    <t>OST</t>
  </si>
  <si>
    <t>Ostatní</t>
  </si>
  <si>
    <t>9</t>
  </si>
  <si>
    <t>7598095700R</t>
  </si>
  <si>
    <t>Technický dozor TDP</t>
  </si>
  <si>
    <t>hod</t>
  </si>
  <si>
    <t>262144</t>
  </si>
  <si>
    <t>18</t>
  </si>
  <si>
    <t>7598095251R</t>
  </si>
  <si>
    <t>Přezkoušení na simulátoru dle A80425 (DOZ)</t>
  </si>
  <si>
    <t>20</t>
  </si>
  <si>
    <t>11</t>
  </si>
  <si>
    <t>7598095385R</t>
  </si>
  <si>
    <t>Instalace ASW a přezkoušení na stanici (DOZ)</t>
  </si>
  <si>
    <t>22</t>
  </si>
  <si>
    <t>7598095155R</t>
  </si>
  <si>
    <t>Úprava a přezkoušení SW jádra PZZ žst. Mostek</t>
  </si>
  <si>
    <t>24</t>
  </si>
  <si>
    <t>13</t>
  </si>
  <si>
    <t>7598095515R</t>
  </si>
  <si>
    <t>Komplexní zkouška automatických přejezdových zabezpečovacích zařízení PZZ-J bez závor jednokolejné</t>
  </si>
  <si>
    <t>26</t>
  </si>
  <si>
    <t>7598095550</t>
  </si>
  <si>
    <t>Vyhotovení protokolu UTZ pro PZZ bez závor jedna kolej - vykonání prohlídky a zkoušky včetně vyhotovení protokolu podle vyhl. 100/1995 Sb.</t>
  </si>
  <si>
    <t>28</t>
  </si>
  <si>
    <t>7598095546</t>
  </si>
  <si>
    <t>Vyhotovení protokolu UTZ pro SZZ reléové a elektronické do 10 výhybkových jednotek</t>
  </si>
  <si>
    <t>30</t>
  </si>
  <si>
    <t>Meření, kontroly, zkoušky</t>
  </si>
  <si>
    <t>7598095085</t>
  </si>
  <si>
    <t>Přezkoušení a regulace senzoru počítacího bodu - kontrola (nastavení) mechanických parametrů polohy, regulace napájení, kalibrace, kontrola funkce a započítávání, kontrola indikace</t>
  </si>
  <si>
    <t>32</t>
  </si>
  <si>
    <t>17</t>
  </si>
  <si>
    <t>7598095090</t>
  </si>
  <si>
    <t>Přezkoušení a regulace počítače náprav včetně vyhotovení protokolu za 1 úsek - provedení příslušných měření, nastavení zařízení, přezkoušení funkce a vyhotovení protokolu</t>
  </si>
  <si>
    <t>34</t>
  </si>
  <si>
    <t>SO 01-10-01 - Železniční svršek, km 67,60 - km 75,60</t>
  </si>
  <si>
    <t xml:space="preserve">    OST - Ostatní</t>
  </si>
  <si>
    <t xml:space="preserve">    OBJ - Přeprava materiálu objednatele</t>
  </si>
  <si>
    <t>5905020020</t>
  </si>
  <si>
    <t>Oprava stezky strojně s odstraněním drnu a nánosu přes 10 cm do 20 cm</t>
  </si>
  <si>
    <t>m2</t>
  </si>
  <si>
    <t>výpočet výměry - délka úseku x (obsah vlevo + obsah vpravo) x prům. tl. 20cm</t>
  </si>
  <si>
    <t>"km"((75,643-67,645)*1000*(2*0,2))/0,2</t>
  </si>
  <si>
    <t>5905050060</t>
  </si>
  <si>
    <t>Souvislá výměna KL se snesením KR koleje pražce betonové rozdělení "d"</t>
  </si>
  <si>
    <t>km</t>
  </si>
  <si>
    <t>5955101000</t>
  </si>
  <si>
    <t>Kamenivo drcené štěrk frakce 31,5/63 třídy BI</t>
  </si>
  <si>
    <t>t</t>
  </si>
  <si>
    <t>5905085055</t>
  </si>
  <si>
    <t>Souvislé čištění KL strojně koleje pražce betonové rozdělení "u"</t>
  </si>
  <si>
    <t>5905040070</t>
  </si>
  <si>
    <t>Souvislá výměna KL bez snesení KR koleje pražce betonové rozdělení "u"</t>
  </si>
  <si>
    <t>5905105030</t>
  </si>
  <si>
    <t>Doplnění KL kamenivem souvisle strojně v koleji</t>
  </si>
  <si>
    <t>m3</t>
  </si>
  <si>
    <t>"po SČ + doplnění u žlabů" 8174,004+160,25</t>
  </si>
  <si>
    <t>"doplnění po ASP" 1199,73</t>
  </si>
  <si>
    <t>5906015120</t>
  </si>
  <si>
    <t>Výměna pražce malou těžící mechanizací v KL otevřeném i zapuštěném pražec betonový příčný vystrojený</t>
  </si>
  <si>
    <t>5906025120</t>
  </si>
  <si>
    <t>Výměna pražců po vyjmutí KR pražce betonové příčné vystrojené</t>
  </si>
  <si>
    <t>5906035120</t>
  </si>
  <si>
    <t>Souvislá výměna pražců současně s výměnou nebo čištěním KL pražce betonové příčné vystrojené</t>
  </si>
  <si>
    <t xml:space="preserve">"současně s kolejnicemi" 2290 </t>
  </si>
  <si>
    <t>5906055020</t>
  </si>
  <si>
    <t>Příplatek za současnou výměnu pražce s podkladnicovým upevněním a kompletů a pryžových podložek</t>
  </si>
  <si>
    <t>5906105010</t>
  </si>
  <si>
    <t>Demontáž pražce dřevěný</t>
  </si>
  <si>
    <t>96+1282</t>
  </si>
  <si>
    <t>5906105020</t>
  </si>
  <si>
    <t>Demontáž pražce betonový</t>
  </si>
  <si>
    <t>1059"rozd. d (km 74,020 – 74,050; 74,800 – 75,415</t>
  </si>
  <si>
    <t>103 "ojedninělá výměna km 67,800 – 74,020</t>
  </si>
  <si>
    <t>5907025120</t>
  </si>
  <si>
    <t>Výměna kolejnicových pásů současně s výměnou pražců tv. S49 rozdělení "u"</t>
  </si>
  <si>
    <t>m</t>
  </si>
  <si>
    <t>"současně se SVP" 1362*2</t>
  </si>
  <si>
    <t>5907025420</t>
  </si>
  <si>
    <t>Výměna kolejnicových pásů současně s výměnou kompletů a pryžové podložky tv. S49 rozdělení "u"</t>
  </si>
  <si>
    <t>5907050020</t>
  </si>
  <si>
    <t>Dělení kolejnic řezáním nebo rozbroušením tv. S49</t>
  </si>
  <si>
    <t>Vyjmutí a zpětné zřízení kolejového roštu_odstranění stávajícího KL a zřízení nového KL (pro přejezdy, mosty, propustky)</t>
  </si>
  <si>
    <t>48+28</t>
  </si>
  <si>
    <t>5908005430</t>
  </si>
  <si>
    <t>Oprava kolejnicového styku demontáž spojek tv. S49</t>
  </si>
  <si>
    <t>styk</t>
  </si>
  <si>
    <t>5908010030</t>
  </si>
  <si>
    <t>Zřízení kolejnicového styku bez rozřezu tv. S49</t>
  </si>
  <si>
    <t>! předpokládá se zapůjčení materiálu pro provizorní styky od OBJEDNATELE !</t>
  </si>
  <si>
    <t>5908050010</t>
  </si>
  <si>
    <t>Výměna upevnění podkladnicového komplety a pryžová podložka</t>
  </si>
  <si>
    <t>úl.pl.</t>
  </si>
  <si>
    <t>36</t>
  </si>
  <si>
    <t>19</t>
  </si>
  <si>
    <t>5958158005</t>
  </si>
  <si>
    <t>Podložka pryžová pod patu kolejnice S49  183/126/6</t>
  </si>
  <si>
    <t>38</t>
  </si>
  <si>
    <t>5958128005</t>
  </si>
  <si>
    <t>Komplety Skl 24 (šroub RS 0, matice M 22, podložka Uls 6)</t>
  </si>
  <si>
    <t>40</t>
  </si>
  <si>
    <t>5958125010</t>
  </si>
  <si>
    <t>Komplety s antikorozní úpravou ŽS 4 (svěrka ŽS4, šroub RS 1, matice M24, podložka Fe6)</t>
  </si>
  <si>
    <t>42</t>
  </si>
  <si>
    <t>595812500R</t>
  </si>
  <si>
    <t>Komplety s antikorozní úpravou Skl19</t>
  </si>
  <si>
    <t>44</t>
  </si>
  <si>
    <t>23</t>
  </si>
  <si>
    <t>5909032020</t>
  </si>
  <si>
    <t>Přesná úprava GPK koleje směrové a výškové uspořádání pražce betonové</t>
  </si>
  <si>
    <t>46</t>
  </si>
  <si>
    <t>"nad rámec SČ" 7,998-7,450</t>
  </si>
  <si>
    <t>5910015020</t>
  </si>
  <si>
    <t>Odtavovací stykové svařování mobilní svářečkou kolejnic nových délky do 150 m tv. S49</t>
  </si>
  <si>
    <t>svar</t>
  </si>
  <si>
    <t>48</t>
  </si>
  <si>
    <t>25</t>
  </si>
  <si>
    <t>5910020130</t>
  </si>
  <si>
    <t>Svařování kolejnic termitem plný předehřev standardní spára svar jednotlivý tv. S49</t>
  </si>
  <si>
    <t>50</t>
  </si>
  <si>
    <t>"závěrné svary" 20</t>
  </si>
  <si>
    <t>5910035030</t>
  </si>
  <si>
    <t>Dosažení dovolené upínací teploty v BK prodloužením kolejnicového pásu v koleji tv. S49</t>
  </si>
  <si>
    <t>52</t>
  </si>
  <si>
    <t>27</t>
  </si>
  <si>
    <t>5910040330</t>
  </si>
  <si>
    <t>Umožnění volné dilatace kolejnice demontáž upevňovadel s osazením kluzných podložek rozdělení pražců "u"</t>
  </si>
  <si>
    <t>54</t>
  </si>
  <si>
    <t>(7998,2+166,8)*2</t>
  </si>
  <si>
    <t>5910040430</t>
  </si>
  <si>
    <t>Umožnění volné dilatace kolejnice montáž upevňovadel s odstraněním kluzných podložek rozdělení pražců "u"</t>
  </si>
  <si>
    <t>56</t>
  </si>
  <si>
    <t>29</t>
  </si>
  <si>
    <t>5910045030</t>
  </si>
  <si>
    <t>Zajištění polohy kolejnice bočními válečkovými opěrkami rozdělení pražců "u"</t>
  </si>
  <si>
    <t>58</t>
  </si>
  <si>
    <t>5910136010</t>
  </si>
  <si>
    <t>Montáž pražcové kotvy v koleji</t>
  </si>
  <si>
    <t>60</t>
  </si>
  <si>
    <t>31</t>
  </si>
  <si>
    <t>5960101005</t>
  </si>
  <si>
    <t>Pražcové kotvy TDHB pro pražec betonový SB 8</t>
  </si>
  <si>
    <t>62</t>
  </si>
  <si>
    <t>5912060210</t>
  </si>
  <si>
    <t>Demontáž zajišťovací značky včetně sloupku a základu konzolové</t>
  </si>
  <si>
    <t>33</t>
  </si>
  <si>
    <t>5912065210</t>
  </si>
  <si>
    <t>Montáž zajišťovací značky včetně sloupku a základu konzolové</t>
  </si>
  <si>
    <t>66</t>
  </si>
  <si>
    <t>5962119000</t>
  </si>
  <si>
    <t>Zajištění PPK sloupek zajišťovací značka</t>
  </si>
  <si>
    <t>68</t>
  </si>
  <si>
    <t>35</t>
  </si>
  <si>
    <t>5962119020</t>
  </si>
  <si>
    <t>Zajištění PPK štítek konzolové a hřebové značky</t>
  </si>
  <si>
    <t>70</t>
  </si>
  <si>
    <t>5964133005</t>
  </si>
  <si>
    <t>Geotextilie separační</t>
  </si>
  <si>
    <t>72</t>
  </si>
  <si>
    <t>"při sanaci SČ" 2761,92</t>
  </si>
  <si>
    <t>37</t>
  </si>
  <si>
    <t>5999010010</t>
  </si>
  <si>
    <t>Vyjmutí a snesení konstrukcí nebo dílů hmotnosti do 10 t</t>
  </si>
  <si>
    <t>74</t>
  </si>
  <si>
    <t>5999015010</t>
  </si>
  <si>
    <t>Vložení konstrukcí nebo dílů hmotnosti do 10 t</t>
  </si>
  <si>
    <t>76</t>
  </si>
  <si>
    <t>39</t>
  </si>
  <si>
    <t>9902100700</t>
  </si>
  <si>
    <t>Doprava dodávek zhotovitele, dodávek objednatele nebo výzisku mechanizací přes 3,5 t sypanin  do 100 km</t>
  </si>
  <si>
    <t>78</t>
  </si>
  <si>
    <t>Doprava dodávek zhotovitele, dodávek objednatele nebo výzisku mechanizací přes 3,5 t sypanin do 100 km</t>
  </si>
  <si>
    <t>"drob. svršk. mat." 4,606+56,463+0,246+0,213</t>
  </si>
  <si>
    <t>7594105015</t>
  </si>
  <si>
    <t>Vrtání kolejnic všech souprav elektrickou vrtačkou</t>
  </si>
  <si>
    <t>80</t>
  </si>
  <si>
    <t>"pro provizorní styky - předpoklad na 2 díry" (48+28)*2</t>
  </si>
  <si>
    <t>41</t>
  </si>
  <si>
    <t>9902100100</t>
  </si>
  <si>
    <t>Doprava obousměrná (např. dodávek z vlastních zásob zhotovitele nebo objednatele nebo výzisku) mechanizací o nosnosti přes 3,5 t sypanin (kameniva, písku, suti, dlažebních kostek, atd.) do 10 km</t>
  </si>
  <si>
    <t>82</t>
  </si>
  <si>
    <t>9902100300</t>
  </si>
  <si>
    <t>Doprava obousměrná (např. dodávek z vlastních zásob zhotovitele nebo objednatele nebo výzisku) mechanizací o nosnosti přes 3,5 t sypanin (kameniva, písku, suti, dlažebních kostek, atd.) do 30 km</t>
  </si>
  <si>
    <t>84</t>
  </si>
  <si>
    <t>43</t>
  </si>
  <si>
    <t>9902200100</t>
  </si>
  <si>
    <t>Doprava obousměrná (např. dodávek z vlastních zásob zhotovitele nebo objednatele nebo výzisku) mechanizací o nosnosti přes 3,5 t objemnějšího kusového materiálu (prefabrikátů, stožárů, výhybek, rozvaděčů, vybouraných hmot atd.) do 10 km</t>
  </si>
  <si>
    <t>86</t>
  </si>
  <si>
    <t>"svoz výzísku na deponii"</t>
  </si>
  <si>
    <t>"kolejnice" (2724+12600)*0,04939</t>
  </si>
  <si>
    <t>"bet. vystr. pražce" 1162*0,29952</t>
  </si>
  <si>
    <t>"dř. vystr. pražce" (96+1282)*0,10532</t>
  </si>
  <si>
    <t xml:space="preserve">"zaj. značky" 95*0,1735 </t>
  </si>
  <si>
    <t>9902200300</t>
  </si>
  <si>
    <t>Doprava dodávek zhotovitele, dodávek objednatele nebo výzisku mechanizací přes 3,5 t objemnějšího kusového materiálu do 30 km</t>
  </si>
  <si>
    <t>88</t>
  </si>
  <si>
    <t>45</t>
  </si>
  <si>
    <t>9902200700</t>
  </si>
  <si>
    <t>Doprava obousměrná (např. dodávek z vlastních zásob zhotovitele nebo objednatele nebo výzisku) mechanizací o nosnosti přes 3,5 t objemnějšího kusového materiálu (prefabrikátů, stožárů, výhybek, rozvaděčů, vybouraných hmot atd.) do 100 km</t>
  </si>
  <si>
    <t>90</t>
  </si>
  <si>
    <t>likvidace</t>
  </si>
  <si>
    <t>"dř. pražce" (96+1282)*0,080</t>
  </si>
  <si>
    <t>nové sloupky pro zaj. značky</t>
  </si>
  <si>
    <t>160*0,1735</t>
  </si>
  <si>
    <t>9902200800</t>
  </si>
  <si>
    <t>Doprava dodávek zhotovitele, dodávek objednatele nebo výzisku mechanizací přes 3,5 t objemnějšího kusového materiálu do 150 km</t>
  </si>
  <si>
    <t>92</t>
  </si>
  <si>
    <t>"pražcové kotvy" 2,369</t>
  </si>
  <si>
    <t>47</t>
  </si>
  <si>
    <t>9902900100</t>
  </si>
  <si>
    <t>Naložení  sypanin, drobného kusového materiálu, suti</t>
  </si>
  <si>
    <t>94</t>
  </si>
  <si>
    <t>Naložení sypanin, drobného kusového materiálu, suti</t>
  </si>
  <si>
    <t>9902900200</t>
  </si>
  <si>
    <t>Naložení  objemnějšího kusového materiálu, vybouraných hmot</t>
  </si>
  <si>
    <t>96</t>
  </si>
  <si>
    <t>Naložení objemnějšího kusového materiálu, vybouraných hmot</t>
  </si>
  <si>
    <t>49</t>
  </si>
  <si>
    <t>9909000100</t>
  </si>
  <si>
    <t>Poplatek za uložení suti nebo hmot na oficiální skládku</t>
  </si>
  <si>
    <t>98</t>
  </si>
  <si>
    <t>9909000300</t>
  </si>
  <si>
    <t>Poplatek za likvidaci dřevěných kolejnicových podpor</t>
  </si>
  <si>
    <t>100</t>
  </si>
  <si>
    <t>51</t>
  </si>
  <si>
    <t>9909000400</t>
  </si>
  <si>
    <t>Poplatek za likvidaci plastových součástí</t>
  </si>
  <si>
    <t>102</t>
  </si>
  <si>
    <t>9909000500</t>
  </si>
  <si>
    <t>Poplatek uložení odpadu betonových prefabrikátů</t>
  </si>
  <si>
    <t>104</t>
  </si>
  <si>
    <t>Přeprava materiálu objednatele</t>
  </si>
  <si>
    <t>53</t>
  </si>
  <si>
    <t>9902200500</t>
  </si>
  <si>
    <t>Doprava dodávek zhotovitele, dodávek objednatele nebo výzisku mechanizací přes 3,5 t objemnějšího kusového materiálu do 60 km</t>
  </si>
  <si>
    <t>106</t>
  </si>
  <si>
    <t>9902201000</t>
  </si>
  <si>
    <t>Doprava dodávek zhotovitele, dodávek objednatele nebo výzisku mechanizací přes 3,5 t objemnějšího kusového materiálu do 250 km</t>
  </si>
  <si>
    <t>108</t>
  </si>
  <si>
    <t>"SB 8 ze Střelic" 1700*0,29004</t>
  </si>
  <si>
    <t>55</t>
  </si>
  <si>
    <t>110</t>
  </si>
  <si>
    <t>SO 01-10-01.1 - Následná úprava koleje, km 67,60 - km 75,60</t>
  </si>
  <si>
    <t>5909030020</t>
  </si>
  <si>
    <t>Následná úprava GPK koleje směrové a výškové uspořádání pražce betonové</t>
  </si>
  <si>
    <t>9903200100</t>
  </si>
  <si>
    <t>Přeprava mechanizace na místo prováděných prací o hmotnosti přes 12 t přes 50 do 100 km</t>
  </si>
  <si>
    <t>"MHS"1</t>
  </si>
  <si>
    <t>9903200200</t>
  </si>
  <si>
    <t>Přeprava mechanizace na místo prováděných prací o hmotnosti přes 12 t do 200 km</t>
  </si>
  <si>
    <t>"ASP" 1</t>
  </si>
  <si>
    <t>"SSP"1</t>
  </si>
  <si>
    <t>"Loko" 1</t>
  </si>
  <si>
    <t>SO 01-11-01 - Železniční spodek, km 67,60 - km 75,60</t>
  </si>
  <si>
    <t xml:space="preserve">    ÚRS - R-položky</t>
  </si>
  <si>
    <t xml:space="preserve">    ZEM - Zemní práce, přemístění na mezideponii</t>
  </si>
  <si>
    <t xml:space="preserve">    ZEM.01 - Naložení pro odvoz na skládku, odvoz na skládku, poplatek</t>
  </si>
  <si>
    <t>5914001160</t>
  </si>
  <si>
    <t>Zřízení gabionu vázaného s oky 100x100 mm o rozměru 1,0x1,0x1,0 m (1,000 m3)</t>
  </si>
  <si>
    <t>5964102050</t>
  </si>
  <si>
    <t>Gabionový koš kompletní s vázanými oky 100x100 mm 1,00x1,00x1,00 m (1,000 m3)</t>
  </si>
  <si>
    <t>5914035010</t>
  </si>
  <si>
    <t>Zřízení otevřených odvodňovacích zařízení příkopové tvárnice</t>
  </si>
  <si>
    <t>"TZZ 4a" 624,3</t>
  </si>
  <si>
    <t>"TZZ 3" 66</t>
  </si>
  <si>
    <t>5964119010</t>
  </si>
  <si>
    <t>Příkopová tvárnice TZZ 4a</t>
  </si>
  <si>
    <t>5964119000</t>
  </si>
  <si>
    <t>Příkopová tvárnice TZZ 3</t>
  </si>
  <si>
    <t>5964161000</t>
  </si>
  <si>
    <t>Beton lehce zhutnitelný C 12/15;X0 F5 2 080 2 517</t>
  </si>
  <si>
    <t>"lože TZZ" 93,63+20,46</t>
  </si>
  <si>
    <t>"lože malých a velkých Jček" 228,072+250,25</t>
  </si>
  <si>
    <t>"lože gabionů" 27,375</t>
  </si>
  <si>
    <t>"vyústění trativodu" 17,5*0,2</t>
  </si>
  <si>
    <t>5914035150</t>
  </si>
  <si>
    <t>Zřízení otevřených odvodňovacích zařízení příkopového žlabu staveništního prefabrikátu</t>
  </si>
  <si>
    <t>"malá Jéčka !BEZ ZÁKR. DESEK!" 1326</t>
  </si>
  <si>
    <t>"vélká Jéčka" 650</t>
  </si>
  <si>
    <t>5964115000</t>
  </si>
  <si>
    <t>Příkopový žlab tvaru J</t>
  </si>
  <si>
    <t>5964115005</t>
  </si>
  <si>
    <t>Příkopový žlab tvaru J velký</t>
  </si>
  <si>
    <t>5964117005</t>
  </si>
  <si>
    <t>Poklop příkopového žlabu tvaru J velký</t>
  </si>
  <si>
    <t>"8ks poklopů na 1ks velké J" 260*8</t>
  </si>
  <si>
    <t>5914035470</t>
  </si>
  <si>
    <t>Zřízení otevřených odvodňovacích zařízení trativodní výusť z lomového kamene</t>
  </si>
  <si>
    <t>5914055010</t>
  </si>
  <si>
    <t>Zřízení krytých odvodňovacích zařízení potrubí trativodu</t>
  </si>
  <si>
    <t>5964103005</t>
  </si>
  <si>
    <t>Drenážní plastové díly trubka celoperforovaná DN 150 mm</t>
  </si>
  <si>
    <t>5914055020</t>
  </si>
  <si>
    <t>Zřízení krytých odvodňovacích zařízení šachty trativodu</t>
  </si>
  <si>
    <t>5955101045</t>
  </si>
  <si>
    <t>Lomový kámen tříděný pro rovnaniny</t>
  </si>
  <si>
    <t>"výplň gabionů" 75*1,85</t>
  </si>
  <si>
    <t>"vyústění trativodu" 17,5*0,2*1,85</t>
  </si>
  <si>
    <t>5964103125</t>
  </si>
  <si>
    <t>Drenážní plastové díly šachta odbočná DN 400/250  2 vtoky/1 odtok DN 250 mm</t>
  </si>
  <si>
    <t>5964103130</t>
  </si>
  <si>
    <t>Drenážní plastové díly prodlužovací nástavec šachty D 400, délka 3 m</t>
  </si>
  <si>
    <t>5964103135</t>
  </si>
  <si>
    <t>Drenážní plastové díly krytka šachty plastová D 400</t>
  </si>
  <si>
    <t>5914075120</t>
  </si>
  <si>
    <t>Zřízení konstrukční vrstvy pražcového podloží včetně geotextilie tl. 0,30 m</t>
  </si>
  <si>
    <t>"0/32" 90,5*3,1</t>
  </si>
  <si>
    <t>"KSC" 74,2*2,8</t>
  </si>
  <si>
    <t>5955101020</t>
  </si>
  <si>
    <t>Kamenivo drcené štěrkodrť frakce 0/32</t>
  </si>
  <si>
    <t xml:space="preserve">"0/32 klasicky" 678,750 </t>
  </si>
  <si>
    <t>5914080020</t>
  </si>
  <si>
    <t>Zřízení ochrany zemních svahů technické</t>
  </si>
  <si>
    <t>"kokosová rohož + hydroosev" 14387,5</t>
  </si>
  <si>
    <t>5964137000</t>
  </si>
  <si>
    <t>Georohože základní</t>
  </si>
  <si>
    <t>5915010020</t>
  </si>
  <si>
    <t>Těžení zeminy nebo horniny železničního spodku II. třídy</t>
  </si>
  <si>
    <t>Výměna materiálu pláně železničního spodku "Klasicky" se snesením kolejového roštu</t>
  </si>
  <si>
    <t>57,92+62,328</t>
  </si>
  <si>
    <t>9901000700</t>
  </si>
  <si>
    <t>Doprava obousměrná (např. dodávek z vlastních zásob zhotovitele nebo objednatele nebo výzisku) mechanizací o nosnosti do 3,5 t elektrosoučástek, montážního materiálu, kameniva, písku, dlažebních kostek, suti, atd. do 100 km</t>
  </si>
  <si>
    <t>"gab. koše"  1</t>
  </si>
  <si>
    <t>"prvky odvodnění" 1+1</t>
  </si>
  <si>
    <t>"C 12/15" 1392,423</t>
  </si>
  <si>
    <t>přemístění na mezideponii</t>
  </si>
  <si>
    <t>120,248*2</t>
  </si>
  <si>
    <t>vybourané kamenné zdivo na skládku</t>
  </si>
  <si>
    <t>529,7*1,8</t>
  </si>
  <si>
    <t>LK pro gabiony</t>
  </si>
  <si>
    <t>145,225</t>
  </si>
  <si>
    <t>9902100500</t>
  </si>
  <si>
    <t>Doprava dodávek zhotovitele, dodávek objednatele nebo výzisku mechanizací přes 3,5 t sypanin  do 60 km</t>
  </si>
  <si>
    <t>Doprava dodávek zhotovitele, dodávek objednatele nebo výzisku mechanizací přes 3,5 t sypanin do 60 km</t>
  </si>
  <si>
    <t>"0/32 z Královce" 115,261</t>
  </si>
  <si>
    <t>"TZZ4a z Běstovic" 91,564</t>
  </si>
  <si>
    <t>"TZZ3 z Běstovic" 18,7</t>
  </si>
  <si>
    <t>"geoška" (678,75)*0,0008</t>
  </si>
  <si>
    <t xml:space="preserve">"georohož" 4,604 </t>
  </si>
  <si>
    <t>9902201200</t>
  </si>
  <si>
    <t>Doprava dodávek zhotovitele, dodávek objednatele nebo výzisku mechanizací přes 3,5 t objemnějšího kusového materiálu do 350 km</t>
  </si>
  <si>
    <t>"malá/velká Jčka s příslušenstvím z Nových Hradů (Byňov)"  517,14+465,4+66,56</t>
  </si>
  <si>
    <t>"překládání 0/32"</t>
  </si>
  <si>
    <t>115,261</t>
  </si>
  <si>
    <t>"překládání LK"</t>
  </si>
  <si>
    <t>ÚRS</t>
  </si>
  <si>
    <t>R-položky</t>
  </si>
  <si>
    <t>12995111R</t>
  </si>
  <si>
    <t>Bourání zdiva kamenného v odkopávkách nebo prokopávkách na sucho strojně</t>
  </si>
  <si>
    <t>260+269,7</t>
  </si>
  <si>
    <t>28594212R</t>
  </si>
  <si>
    <t>Kotvení gabionových košů do základové spáry - kotvící spony dl.1,50m, zřízeny po 2m</t>
  </si>
  <si>
    <t>183405212R</t>
  </si>
  <si>
    <t>Výsev trávníku hydroosevem na hlušinu</t>
  </si>
  <si>
    <t>00572474R</t>
  </si>
  <si>
    <t>osivo směs travní krajinná-svahová</t>
  </si>
  <si>
    <t>kg</t>
  </si>
  <si>
    <t>58935150R</t>
  </si>
  <si>
    <t>směs stmelená cementem SC C 8/10 (kamenivo zpevněné cementem KSC I)</t>
  </si>
  <si>
    <t>položka vč. dopravy mat. na místo stavby</t>
  </si>
  <si>
    <t>62,328</t>
  </si>
  <si>
    <t>92956111R</t>
  </si>
  <si>
    <t>Zásyp před velké J žlaby z drti kamenné</t>
  </si>
  <si>
    <t>174111321R</t>
  </si>
  <si>
    <t>Zásyp sypaninou bez zhutnění přes 3 m3 pro spodní stavbu železnic</t>
  </si>
  <si>
    <t>"výzisk na terén (přisypávka)" 4007,863+1120,125</t>
  </si>
  <si>
    <t>174251101R</t>
  </si>
  <si>
    <t>Zásyp jam, šachet rýh nebo kolem objektů sypaninou bez zhutnění</t>
  </si>
  <si>
    <t>"za velká a melá Jéčka + ke žlabům" 642,06+846,921</t>
  </si>
  <si>
    <t>619996145R</t>
  </si>
  <si>
    <t>Ochrana konstrukcí nebo samostatných prvků obalením geotextilií</t>
  </si>
  <si>
    <t>"za velké J" 780</t>
  </si>
  <si>
    <t>998241011R</t>
  </si>
  <si>
    <t>Přesun hmot pro železniční spodek drah kolejových o sklonu 0,8 %</t>
  </si>
  <si>
    <t>ZEM</t>
  </si>
  <si>
    <t>Zemní práce, přemístění na mezideponii</t>
  </si>
  <si>
    <t>5915005020</t>
  </si>
  <si>
    <t>Hloubení rýh nebo jam na železničním spodku II. třídy</t>
  </si>
  <si>
    <t>výkopy pro příkopy nezpevněné, žlabovky (TZZ3 a TZZ4a), žlaby Jmalé a Jvelké - odvoz na mezideponii</t>
  </si>
  <si>
    <t>(17821,355-642,060)*2</t>
  </si>
  <si>
    <t>ZEM.01</t>
  </si>
  <si>
    <t>Naložení pro odvoz na skládku, odvoz na skládku, poplatek</t>
  </si>
  <si>
    <t>SO 01-12-01 - Zast. Borovnička, úprava nástupní hrany</t>
  </si>
  <si>
    <t xml:space="preserve">    ÚRS - R Položky</t>
  </si>
  <si>
    <t>5913280035</t>
  </si>
  <si>
    <t>Demontáž dílů komunikace ze zámkové dlažby uložení v podsypu</t>
  </si>
  <si>
    <t>5913285035</t>
  </si>
  <si>
    <t>Montáž dílů komunikace ze zámkové dlažby uložení v podsypu</t>
  </si>
  <si>
    <t>5914115360</t>
  </si>
  <si>
    <t>Demontáž nástupištních desek Sudop KS 230</t>
  </si>
  <si>
    <t>5914125060</t>
  </si>
  <si>
    <t>Montáž nástupištních desek Sudop KS 230</t>
  </si>
  <si>
    <t>5915020010</t>
  </si>
  <si>
    <t>Povrchová úprava plochy železničního spodku</t>
  </si>
  <si>
    <t>5964151010</t>
  </si>
  <si>
    <t>Dlažba zámková hladká íčko</t>
  </si>
  <si>
    <t>5955101025</t>
  </si>
  <si>
    <t>Kamenivo drcené drť frakce 4/8</t>
  </si>
  <si>
    <t>0,36*1,95</t>
  </si>
  <si>
    <t>"zámkovka + podsyp" 1+1</t>
  </si>
  <si>
    <t>60*0,510*2</t>
  </si>
  <si>
    <t>60*0,510</t>
  </si>
  <si>
    <t>R Položky</t>
  </si>
  <si>
    <t>936104213R</t>
  </si>
  <si>
    <t>Montáž odpadkového koše kotevními šrouby na pevný podklad</t>
  </si>
  <si>
    <t>936124113R</t>
  </si>
  <si>
    <t>Montáž lavičky stabilní kotvené šrouby na pevný podklad</t>
  </si>
  <si>
    <t>966001212R</t>
  </si>
  <si>
    <t>Odstranění lavičky stabilní kotvené šrouby na pevný podklad</t>
  </si>
  <si>
    <t>966001312R</t>
  </si>
  <si>
    <t>Odstranění odpadkového koše přichyceného páskováním nebo šrouby</t>
  </si>
  <si>
    <t>SO 01-12-02 - Zast. Borovnice, úprava nástupní hrany</t>
  </si>
  <si>
    <t>SO 01-13-01 - Železniční přejezd P5242, ev.km 69,419</t>
  </si>
  <si>
    <t>5913190020</t>
  </si>
  <si>
    <t>Demontáž dřevěných dílů přejezdu trámec vnitřní části</t>
  </si>
  <si>
    <t>5913215020</t>
  </si>
  <si>
    <t>Demontáž kolejnicových dílů přejezdu ochranná kolejnice</t>
  </si>
  <si>
    <t>5,2*2</t>
  </si>
  <si>
    <t>5913250020</t>
  </si>
  <si>
    <t>Zřízení konstrukce vozovky asfaltobetonové dle vzorového listu Ž těžké - podkladní, ložní a obrusná vrstva tloušťky do 25 cm</t>
  </si>
  <si>
    <t>5913255030</t>
  </si>
  <si>
    <t>Zřízení konstrukce vozovky asfaltobetonové s podkladní, ložní a obrusnou vrstvou tloušťky do 15 cm</t>
  </si>
  <si>
    <t>5963146025</t>
  </si>
  <si>
    <t>Asfaltový beton ACP 22S 50/70 hrubozrnný podkladní vrstva</t>
  </si>
  <si>
    <t>5913285210</t>
  </si>
  <si>
    <t>Montáž dílů komunikace obrubníku uložení v betonu</t>
  </si>
  <si>
    <t>5914025510</t>
  </si>
  <si>
    <t>Výměna dílů otevřeného odvodnění silničního žlabu s mřížkou</t>
  </si>
  <si>
    <t>5914055030</t>
  </si>
  <si>
    <t>Zřízení krytých odvodňovacích zařízení svodného potrubí</t>
  </si>
  <si>
    <t>9+4,5+0,567+0,225</t>
  </si>
  <si>
    <t>5955101012</t>
  </si>
  <si>
    <t>Kamenivo drcené štěrk frakce 16/32</t>
  </si>
  <si>
    <t>21,36*1,95</t>
  </si>
  <si>
    <t>"čela propustku" 45*0,2*1,85</t>
  </si>
  <si>
    <t>5915010030</t>
  </si>
  <si>
    <t>Těžení zeminy nebo horniny železničního spodku III. třídy</t>
  </si>
  <si>
    <t>10,313+1,149</t>
  </si>
  <si>
    <t>113107132R</t>
  </si>
  <si>
    <t>Odstranění podkladu z betonu prostého tl 300 mm ručně</t>
  </si>
  <si>
    <t>0,420/0,2</t>
  </si>
  <si>
    <t>1861523R</t>
  </si>
  <si>
    <t>trubka drenážní korugovaná PP SN 12 perforace 220° pro liniové stavby DN 600</t>
  </si>
  <si>
    <t>92594213R</t>
  </si>
  <si>
    <t>Ocelový úhelník pro vytvoření žlábku pro okolek</t>
  </si>
  <si>
    <t>5,4*2+1,4*2</t>
  </si>
  <si>
    <t>"C 12/15" 31,928</t>
  </si>
  <si>
    <t>"na skládku" (11,462)*2</t>
  </si>
  <si>
    <t>"8/16" 41,652</t>
  </si>
  <si>
    <t>"LK" 16,65</t>
  </si>
  <si>
    <t>"bet. lože na skládku" 1,313</t>
  </si>
  <si>
    <t>"asfalt + štěrk" 10,99+30,686</t>
  </si>
  <si>
    <t>"odkopávky na skládku" (11,462)*2</t>
  </si>
  <si>
    <t>SO 01-13-02 - Železniční přejezd P5243, ev.km 69,854</t>
  </si>
  <si>
    <t>5,3*2</t>
  </si>
  <si>
    <t>5,52*2,6</t>
  </si>
  <si>
    <t>5914035510</t>
  </si>
  <si>
    <t>Zřízení otevřených odvodňovacích zařízení silničního žlabu s mřížkou</t>
  </si>
  <si>
    <t>4,5+2,25+0,8+0,39</t>
  </si>
  <si>
    <t>10,68*1,95</t>
  </si>
  <si>
    <t>"čela propustku" 22,5*0,2*1,85</t>
  </si>
  <si>
    <t>14,438+1,171</t>
  </si>
  <si>
    <t>5624103R</t>
  </si>
  <si>
    <t>nový příčný žlab z plastbetonovu šířky 250mm D400 s int. mříží</t>
  </si>
  <si>
    <t>"C 12/15" 17,738</t>
  </si>
  <si>
    <t>"na skládku" (15,609)*2</t>
  </si>
  <si>
    <t>"8/16" 20,826</t>
  </si>
  <si>
    <t>"LK" 8,325</t>
  </si>
  <si>
    <t>"asfalt + štěrk" 14,352+28,493</t>
  </si>
  <si>
    <t>"odkopávky na skládku" (15,609)*2</t>
  </si>
  <si>
    <t>SO 01-13-03 - Železniční přejezd P5245, ev.km 70,384</t>
  </si>
  <si>
    <t>5,5*2</t>
  </si>
  <si>
    <t>5913235010</t>
  </si>
  <si>
    <t>Dělení AB komunikace řezáním hloubky do 10 cm</t>
  </si>
  <si>
    <t>5913240010</t>
  </si>
  <si>
    <t>Odstranění AB komunikace odtěžením nebo frézováním hloubky do 10 cm</t>
  </si>
  <si>
    <t>3,500*15</t>
  </si>
  <si>
    <t>5913240020</t>
  </si>
  <si>
    <t>Odstranění AB komunikace odtěžením nebo frézováním hloubky do 20 cm</t>
  </si>
  <si>
    <t>5913245010</t>
  </si>
  <si>
    <t>Oprava komunikace vyplněním trhlin zálivkovou hmotou</t>
  </si>
  <si>
    <t>5963152000</t>
  </si>
  <si>
    <t>Asfaltová zálivka pro trhliny a spáry</t>
  </si>
  <si>
    <t>9+4,5+0,69</t>
  </si>
  <si>
    <t>13,125</t>
  </si>
  <si>
    <t>"C 12/15" 31,7</t>
  </si>
  <si>
    <t>"na skládku" 13,125*2 + 16,812</t>
  </si>
  <si>
    <t>"asfalt + štěrk" 16,268+36,28</t>
  </si>
  <si>
    <t>"odkopávky na skládku" 13,125*2</t>
  </si>
  <si>
    <t>9909000200</t>
  </si>
  <si>
    <t>Poplatek za uložení nebezpečného odpadu na oficiální skládku</t>
  </si>
  <si>
    <t>SO 01-13-04 - Železniční přejezd P5248, ev.km 73,851</t>
  </si>
  <si>
    <t>5963101120</t>
  </si>
  <si>
    <t>Přejezd celopryžový Strail betonový základ délky 1500 mm</t>
  </si>
  <si>
    <t>5913170030</t>
  </si>
  <si>
    <t>Montáž polymerové přejezdové konstrukce část vnější a vnitřní včetně závěrných zídek</t>
  </si>
  <si>
    <t>5963122001</t>
  </si>
  <si>
    <t>Přejezd z polymerového betonu kompletní sestava (vč. dopravy)</t>
  </si>
  <si>
    <t>7,3*2</t>
  </si>
  <si>
    <t>58943115R</t>
  </si>
  <si>
    <t>beton asfaltový podkladní ACP 16S pojivo asfalt 50/70</t>
  </si>
  <si>
    <t>4,36*2,6</t>
  </si>
  <si>
    <t>58942436R</t>
  </si>
  <si>
    <t>beton asfaltový vrstva obrusná ACO 11 pojivo asfalt 50/70</t>
  </si>
  <si>
    <t>8,72*2,6</t>
  </si>
  <si>
    <t>0,875+1,6+0,405*2</t>
  </si>
  <si>
    <t>13,2*1,95</t>
  </si>
  <si>
    <t>569731111R</t>
  </si>
  <si>
    <t>Zpevnění krajnic kamenivem drceným tl 100 mm</t>
  </si>
  <si>
    <t>573231106R</t>
  </si>
  <si>
    <t>Postřik živičný spojovací ze silniční emulze v množství 0,30 kg/m2</t>
  </si>
  <si>
    <t>573231112R</t>
  </si>
  <si>
    <t>Postřik živičný spojovací ze silniční emulze v množství 0,80 kg/m2</t>
  </si>
  <si>
    <t>"C 12/15" 7,339</t>
  </si>
  <si>
    <t>"na skládku" (7,8+26,5)*2 + 31,754</t>
  </si>
  <si>
    <t>"8/16" 25,74</t>
  </si>
  <si>
    <t>"LK" 3,238</t>
  </si>
  <si>
    <t>"asfalt + štěrk" 11,336+22,672+54,228</t>
  </si>
  <si>
    <t>"odkopávky na skládku" (7,8+26,5)*2</t>
  </si>
  <si>
    <t>SO 01-13-05 - Železniční přejezd P5249, ev.km 73,977</t>
  </si>
  <si>
    <t>2,1*2</t>
  </si>
  <si>
    <t>3,375+3,375+0,464</t>
  </si>
  <si>
    <t>564871111R</t>
  </si>
  <si>
    <t>Podklad ze štěrkodrtě ŠD tl 250 mm</t>
  </si>
  <si>
    <t>"na skládku" (7,214)*2</t>
  </si>
  <si>
    <t>"odkopávky na skládku" 14,428</t>
  </si>
  <si>
    <t>SO 01-13-06 - Železniční přejezd P5250, ev.km 74,505</t>
  </si>
  <si>
    <t>9,4*2</t>
  </si>
  <si>
    <t>0,875+2,08+0,54*2</t>
  </si>
  <si>
    <t>"C 12/15" 9,014</t>
  </si>
  <si>
    <t>"na skládku" (16,25+30,5)*2 + 45,05</t>
  </si>
  <si>
    <t>"asfalt + štěrk" 11,799+23,600+56,446</t>
  </si>
  <si>
    <t>"odkopávky na skládku" (16,25+30,5)*2</t>
  </si>
  <si>
    <t>SO 01-14-01 - Výstroj trati, km 67,60 - km 75,60</t>
  </si>
  <si>
    <t>5912015030</t>
  </si>
  <si>
    <t>Výměna návěstidla včetně sloupku a patky předvěstníku</t>
  </si>
  <si>
    <t>4+3</t>
  </si>
  <si>
    <t>5912015040</t>
  </si>
  <si>
    <t>Výměna návěstidla včetně sloupku a patky rychlostníku</t>
  </si>
  <si>
    <t>"oč. trať rychlost" 2</t>
  </si>
  <si>
    <t>"rychlostník" 1+(12-4)/2</t>
  </si>
  <si>
    <t>5912015080</t>
  </si>
  <si>
    <t>Výměna návěstidla včetně sloupku a patky výstražného kolíku</t>
  </si>
  <si>
    <t>5912015090</t>
  </si>
  <si>
    <t>Výměna návěstidla včetně sloupku a patky staničníku</t>
  </si>
  <si>
    <t>"stávající sloupky s dvěma tabulemi" ((18+7)-4)/2+0,5</t>
  </si>
  <si>
    <t>5912015100</t>
  </si>
  <si>
    <t>Výměna návěstidla včetně sloupku a patky tabule před zastávkou</t>
  </si>
  <si>
    <t>5912015110</t>
  </si>
  <si>
    <t>Výměna návěstidla včetně sloupku a patky konce nástupiště</t>
  </si>
  <si>
    <t>5912035040</t>
  </si>
  <si>
    <t>Montáž návěstidla rychlostníku</t>
  </si>
  <si>
    <t>5962101010</t>
  </si>
  <si>
    <t>Návěstidlo rychlostník - obdélník</t>
  </si>
  <si>
    <t>5912035050</t>
  </si>
  <si>
    <t>Montáž návěstidla sklonovníku</t>
  </si>
  <si>
    <t>13-9</t>
  </si>
  <si>
    <t>5912035090</t>
  </si>
  <si>
    <t>Montáž návěstidla staničníku</t>
  </si>
  <si>
    <t>(73-12-1)/2+1</t>
  </si>
  <si>
    <t>5912045050</t>
  </si>
  <si>
    <t>Montáž návěstidla včetně sloupku a patky sklonovníku</t>
  </si>
  <si>
    <t>7592700435</t>
  </si>
  <si>
    <t>Upozorňovadla, značky Návěsti označující místo na trati Návěst sklonovník-stoupání č.187a  (HM0404459990187)</t>
  </si>
  <si>
    <t>7592700440</t>
  </si>
  <si>
    <t>Upozorňovadla, značky Návěsti označující místo na trati Návěst sklonovník-klesání č.187c  (HM0404459990188)</t>
  </si>
  <si>
    <t>5912045090</t>
  </si>
  <si>
    <t>Montáž návěstidla včetně sloupku a patky staničníku</t>
  </si>
  <si>
    <t>(73-12-1)/2</t>
  </si>
  <si>
    <t>5962101105</t>
  </si>
  <si>
    <t>Návěstidlo staničník 480x610 pozink dvoumístný</t>
  </si>
  <si>
    <t>60+1</t>
  </si>
  <si>
    <t>5962113000</t>
  </si>
  <si>
    <t>Sloupek ocelový pozinkovaný 70 mm</t>
  </si>
  <si>
    <t>120+4*9</t>
  </si>
  <si>
    <t>5962114000</t>
  </si>
  <si>
    <t>Výstroj sloupku objímka 50 až 100 mm kompletní</t>
  </si>
  <si>
    <t>61*2+5+13</t>
  </si>
  <si>
    <t>5962114015</t>
  </si>
  <si>
    <t>Výstroj sloupku víčko plast 70 mm</t>
  </si>
  <si>
    <t>30+9</t>
  </si>
  <si>
    <t>5964165000</t>
  </si>
  <si>
    <t>Betonová patka sloupku malá prefabrikát</t>
  </si>
  <si>
    <t>5912050010</t>
  </si>
  <si>
    <t>Staničení výměna kilometrovníku</t>
  </si>
  <si>
    <t>92-19</t>
  </si>
  <si>
    <t>5912050210</t>
  </si>
  <si>
    <t>Staničení montáž kilometrovníku</t>
  </si>
  <si>
    <t>5962101115</t>
  </si>
  <si>
    <t>Návěstidlo kilometrovník železobetonový se znaky</t>
  </si>
  <si>
    <t>5913410010</t>
  </si>
  <si>
    <t>Nátěr traťových značek kilometrovníku</t>
  </si>
  <si>
    <t>"nové kilometrovníky z Běstovic" 3*0,397</t>
  </si>
  <si>
    <t>SO 01-20-01-01-01 - Železniční most v ev. km 70,207</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</si>
  <si>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</si>
  <si>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</si>
  <si>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</si>
  <si>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</si>
  <si>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</si>
  <si>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</si>
  <si>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99 - Přesuny hmot a suti</t>
  </si>
  <si>
    <t xml:space="preserve">    997 - Přesun sutě</t>
  </si>
  <si>
    <t xml:space="preserve">    998 - Přesun hmot</t>
  </si>
  <si>
    <t>711 - Izolace proti vodě, vlhkosti a plynům</t>
  </si>
  <si>
    <t xml:space="preserve">    46-M - Zemní práce při extr.mont.pracích</t>
  </si>
  <si>
    <t>VRN - Vedlejší rozpočtové náklady</t>
  </si>
  <si>
    <t>Zemní práce</t>
  </si>
  <si>
    <t>119001422</t>
  </si>
  <si>
    <t>Dočasné zajištění kabelů a kabelových tratí z 6 volně ložených kabelů</t>
  </si>
  <si>
    <t>111111313</t>
  </si>
  <si>
    <t>Odstranění ruderálního porostu do 100 m2 naložení a odvoz do 20 km ve svahu do 1:1</t>
  </si>
  <si>
    <t>500</t>
  </si>
  <si>
    <t>111209111</t>
  </si>
  <si>
    <t>Spálení proutí a klestu</t>
  </si>
  <si>
    <t>500*0,6</t>
  </si>
  <si>
    <t>122252612</t>
  </si>
  <si>
    <t>Odkopávky a prokopávky zapažené pro spodní stavbu železnic v hornině třídy těžitelnosti I, skupiny 3 objem do 1000 m3 strojně</t>
  </si>
  <si>
    <t>Výkop pro obažení rubu klenby</t>
  </si>
  <si>
    <t>"štěrkodrť"   21*4</t>
  </si>
  <si>
    <t>"odkopávky zemina - obnažení SS"    0.3*(26+19+25)+35*8.5</t>
  </si>
  <si>
    <t>122252618</t>
  </si>
  <si>
    <t>Příplatek k odkopávkám zapaženým pro spodní stavbu železnic v hornině třídy těžitelnosti I, skupiny 3 za ztížení při rekonstrukci</t>
  </si>
  <si>
    <t>162432511</t>
  </si>
  <si>
    <t>Vodorovné přemístění výkopku do 2000 m pracovním vlakem</t>
  </si>
  <si>
    <t>162751117</t>
  </si>
  <si>
    <t>Vodorovné přemístění do 10000 m výkopku/sypaniny z horniny třídy těžitelnosti I, skupiny 1 až 3</t>
  </si>
  <si>
    <t>162751119</t>
  </si>
  <si>
    <t>Příplatek k vodorovnému přemístění výkopku/sypaniny z horniny třídy těžitelnosti I, skupiny 1 až 3 ZKD 1000 m přes 10000 m</t>
  </si>
  <si>
    <t>402,5*20</t>
  </si>
  <si>
    <t>166151101</t>
  </si>
  <si>
    <t>Přehození neulehlého výkopku z horniny třídy těžitelnosti I, skupiny 1 až 3</t>
  </si>
  <si>
    <t>Přehoz výkopku k přiblížení pro naložení na dopravní prostředek.</t>
  </si>
  <si>
    <t>167151111</t>
  </si>
  <si>
    <t>Nakládání výkopku z hornin třídy těžitelnosti I, skupiny 1 až 3 přes 100 m3</t>
  </si>
  <si>
    <t>167151121</t>
  </si>
  <si>
    <t>Skládání nebo překládání výkopku z horniny třídy těžitelnosti I, skupiny 1 až 3</t>
  </si>
  <si>
    <t>Pležložení výkopku z kolejového vozidla na silniční.</t>
  </si>
  <si>
    <t>114203104</t>
  </si>
  <si>
    <t>Rozebrání záhozů a rovnanin na sucho</t>
  </si>
  <si>
    <t>"odstranění stávající kamenné rovnaniny"      (0,5*3,5)*2</t>
  </si>
  <si>
    <t>114203201</t>
  </si>
  <si>
    <t>Očištění lomového kamene nebo betonových tvárnic od hlíny nebo písku</t>
  </si>
  <si>
    <t>119001428.R</t>
  </si>
  <si>
    <t>Zpětné uložení kabelů</t>
  </si>
  <si>
    <t>171251201</t>
  </si>
  <si>
    <t>Uložení sypaniny na skládky nebo meziskládky</t>
  </si>
  <si>
    <t>Uložení na trvalé skládce</t>
  </si>
  <si>
    <t>181951112</t>
  </si>
  <si>
    <t>Úprava pláně v hornině třídy těžitelnosti I, skupiny 1 až 3 se zhutněním</t>
  </si>
  <si>
    <t>"úprava svahů"    2*35+2*30</t>
  </si>
  <si>
    <t>"hutnění základové spáry"    (11*5,5)+(11*5,5)</t>
  </si>
  <si>
    <t>182251101</t>
  </si>
  <si>
    <t>Svahování násypů</t>
  </si>
  <si>
    <t>53+53+46+67</t>
  </si>
  <si>
    <t>Zakládání</t>
  </si>
  <si>
    <t>212795111</t>
  </si>
  <si>
    <t>Příčné odvodnění mostní opěry z plastových trub DN 160 včetně podkladního betonu, štěrkového obsypu</t>
  </si>
  <si>
    <t>11,2*2+5,1*2</t>
  </si>
  <si>
    <t>Svislé a kompletní konstrukce</t>
  </si>
  <si>
    <t>334121111</t>
  </si>
  <si>
    <t>Osazení prefabrikovaných opěr nebo pilířů z ŽB hmotnosti do 5 t</t>
  </si>
  <si>
    <t>59383595.R</t>
  </si>
  <si>
    <t>prefabrikát přechodové zídky L a P</t>
  </si>
  <si>
    <t>"přechodové zídky 2x L "   2*(2,8+3,2)</t>
  </si>
  <si>
    <t>"přechodové zídky 2xP"    2*(1,9+1,8)</t>
  </si>
  <si>
    <t>388995112</t>
  </si>
  <si>
    <t>Tvarovka kabelovodu HDPE do konstrukce římsy tvaru žlab s víkem</t>
  </si>
  <si>
    <t>388995214</t>
  </si>
  <si>
    <t>Chránička kabelů z trub HDPE v římse DN 160</t>
  </si>
  <si>
    <t>Vodorovné konstrukce</t>
  </si>
  <si>
    <t>451315117</t>
  </si>
  <si>
    <t>Podkladní nebo výplňová vrstva z betonu C 25/30 tl do 100 mm</t>
  </si>
  <si>
    <t>2*5,6+2*3,4</t>
  </si>
  <si>
    <t>451315125</t>
  </si>
  <si>
    <t>Podkladní nebo výplňová vrstva z betonu C 16/20 tl do 150 mm</t>
  </si>
  <si>
    <t>"podkladní beton pod odvodnění"    2,4*5</t>
  </si>
  <si>
    <t>458501112</t>
  </si>
  <si>
    <t>Výplňové klíny za opěrou z kameniva drceného hutněného po vrstvách</t>
  </si>
  <si>
    <t>"ZKPP a zásypy kleneb"    35*8,5</t>
  </si>
  <si>
    <t>463212111</t>
  </si>
  <si>
    <t>Rovnanina z lomového kamene upraveného s vyklínováním spár úlomky kamene</t>
  </si>
  <si>
    <t>"kamenná rovnanina za opěrami"     (0,5*3,5)*2</t>
  </si>
  <si>
    <t>465513256</t>
  </si>
  <si>
    <t>Dlažba svahu u opěr z upraveného lomového žulového kamene tl 250 mm do lože C 25/30 pl do 10 m2</t>
  </si>
  <si>
    <t>"za rubem křídel"    10+10+13+14</t>
  </si>
  <si>
    <t>Úpravy povrchů, podlahy a osazování výplní</t>
  </si>
  <si>
    <t>624631223</t>
  </si>
  <si>
    <t>Tmelení silikonovým tmelem spár prefabrikovaných dílců š do 25 mm včetně penetrace</t>
  </si>
  <si>
    <t>"prostupy drenáže nad pilíři"   0,5*4</t>
  </si>
  <si>
    <t>"prostupy drenáže za rubem"   0,65*4</t>
  </si>
  <si>
    <t>628613233</t>
  </si>
  <si>
    <t>Protikorozní ochrana OK mostu III. tř.- základní a podkladní epoxidový, vrchní PU nátěr s metalizací</t>
  </si>
  <si>
    <t>15625102</t>
  </si>
  <si>
    <t>drát metalizační ZnAl D 3mm</t>
  </si>
  <si>
    <t>Ostatní konstrukce a práce, bourání</t>
  </si>
  <si>
    <t>911122112</t>
  </si>
  <si>
    <t>Výroba dílů ocelového zábradlí přes 50 kg při opravách mostů</t>
  </si>
  <si>
    <t>911122212</t>
  </si>
  <si>
    <t>Montáž dílů ocelového zábradlí přes 50 kg při opravách mostů</t>
  </si>
  <si>
    <t>641,38</t>
  </si>
  <si>
    <t>13010560.R</t>
  </si>
  <si>
    <t>ocel jakosti S235JR</t>
  </si>
  <si>
    <t>929595311</t>
  </si>
  <si>
    <t>Úprava banketové stezky na hl nad 100 do 200 mm</t>
  </si>
  <si>
    <t>5+5+4+5</t>
  </si>
  <si>
    <t>943221111</t>
  </si>
  <si>
    <t>Montáž lešení prostorového rámového těžkého s podlahami zatížení tř. 4 do 300 kg/m2 v do 10 m</t>
  </si>
  <si>
    <t>"klenby + křídla"   3*15*5+4*20</t>
  </si>
  <si>
    <t>943221211</t>
  </si>
  <si>
    <t>Příplatek k lešení prostorovému rámovému těžkému s podlahami tř.4 v 10 m za první a ZKD den použití</t>
  </si>
  <si>
    <t>305*28</t>
  </si>
  <si>
    <t>943221811</t>
  </si>
  <si>
    <t>Demontáž lešení prostorového rámového těžkého s podlahami zatížení tř. 4 do 300 kg/m2 v do 10 m</t>
  </si>
  <si>
    <t>305</t>
  </si>
  <si>
    <t>962041211</t>
  </si>
  <si>
    <t>Bourání mostních zdí a pilířů z betonu prostého</t>
  </si>
  <si>
    <t>"gabiony včetně základů"  12</t>
  </si>
  <si>
    <t>977141118</t>
  </si>
  <si>
    <t>Vrty pro kotvy do betonu průměru 18 mm hloubky 120 mm s vyplněním epoxidovým tmelem</t>
  </si>
  <si>
    <t>"kotvení zábradlí na přechodových zídkách"    2*5*4+2*4*4</t>
  </si>
  <si>
    <t>977311111</t>
  </si>
  <si>
    <t>Řezání stávajících betonových mazanin nevyztužených hl do 50 mm</t>
  </si>
  <si>
    <t>985311312</t>
  </si>
  <si>
    <t>Reprofilace rubu kleneb a podlah cementovými sanačními maltami tl 20 mm</t>
  </si>
  <si>
    <t>"svislá plocha rubu klenby 80%"   2*31*0,8</t>
  </si>
  <si>
    <t>"vodorovná plocha rubu klenby 80%"   (26*4)*0,8</t>
  </si>
  <si>
    <t>985311315</t>
  </si>
  <si>
    <t>Reprofilace rubu kleneb a podlah cementovými sanačními maltami tl 50 mm</t>
  </si>
  <si>
    <t>"svislá plocha rubu klenby 20%" 2*31*0,2</t>
  </si>
  <si>
    <t>"vodorovná plocha rubu klenby 20,0 %"     26*4*0,2</t>
  </si>
  <si>
    <t>985321111</t>
  </si>
  <si>
    <t>Ochranný nátěr výztuže na cementové bázi stěn, líce kleneb a podhledů 1 vrstva tl 1 mm</t>
  </si>
  <si>
    <t>" líce klenby s výztuží" 129,6</t>
  </si>
  <si>
    <t>985321112</t>
  </si>
  <si>
    <t>Ochranný nátěr výztuže na cementové bázi rubu kleneb a podlah 1 vrstva tl 1 mm</t>
  </si>
  <si>
    <t>99</t>
  </si>
  <si>
    <t>Přesuny hmot a suti</t>
  </si>
  <si>
    <t>997211511</t>
  </si>
  <si>
    <t>Vodorovná doprava suti po suchu na vzdálenost do 1 km</t>
  </si>
  <si>
    <t>997211519</t>
  </si>
  <si>
    <t>Příplatek ZKD 1 km u vodorovné dopravy suti</t>
  </si>
  <si>
    <t>44,066*29</t>
  </si>
  <si>
    <t>997211611</t>
  </si>
  <si>
    <t>Nakládání suti na dopravní prostředky pro vodorovnou dopravu</t>
  </si>
  <si>
    <t>"křemičitý písek 50kg/m2"     (166,00+475,32)*0,05</t>
  </si>
  <si>
    <t>997</t>
  </si>
  <si>
    <t>Přesun sutě</t>
  </si>
  <si>
    <t>997013847</t>
  </si>
  <si>
    <t>Poplatek za uložení na skládce (skládkovné) odpadu asfaltového s dehtem kód odpadu 17 03 01</t>
  </si>
  <si>
    <t>108*0,004+74*0,005</t>
  </si>
  <si>
    <t>997724623.R</t>
  </si>
  <si>
    <t>Dopravní zařízení - jeřáb kolový 45 t</t>
  </si>
  <si>
    <t>sh</t>
  </si>
  <si>
    <t>998</t>
  </si>
  <si>
    <t>Přesun hmot</t>
  </si>
  <si>
    <t>998212111</t>
  </si>
  <si>
    <t>Přesun hmot pro mosty zděné, monolitické betonové nebo ocelové v do 20 m</t>
  </si>
  <si>
    <t>711</t>
  </si>
  <si>
    <t>Izolace proti vodě, vlhkosti a plynům</t>
  </si>
  <si>
    <t>711112001</t>
  </si>
  <si>
    <t>Provedení izolace proti zemní vlhkosti svislé za studena nátěrem penetračním</t>
  </si>
  <si>
    <t>"přechodové zídky"    2*18,1+2*28</t>
  </si>
  <si>
    <t>11163150</t>
  </si>
  <si>
    <t>lak penetrační asfaltový</t>
  </si>
  <si>
    <t>711112002</t>
  </si>
  <si>
    <t>Provedení izolace proti zemní vlhkosti svislé za studena lakem asfaltovým</t>
  </si>
  <si>
    <t>"přechodové zídky"    92,2*2</t>
  </si>
  <si>
    <t>11163152</t>
  </si>
  <si>
    <t>lak hydroizolační asfaltový</t>
  </si>
  <si>
    <t>711131811</t>
  </si>
  <si>
    <t>Odstranění izolace proti zemní vlhkosti vodorovné</t>
  </si>
  <si>
    <t>27*4</t>
  </si>
  <si>
    <t>711131821</t>
  </si>
  <si>
    <t>Odstranění izolace proti zemní vlhkosti svislé</t>
  </si>
  <si>
    <t>112</t>
  </si>
  <si>
    <t>2*37</t>
  </si>
  <si>
    <t>57</t>
  </si>
  <si>
    <t>711431101</t>
  </si>
  <si>
    <t>Provedení izolace proti tlakové vodě vodorovné pásy na sucho AIP nebo tkaninou</t>
  </si>
  <si>
    <t>114</t>
  </si>
  <si>
    <t>(37*5+2*31)*0,4</t>
  </si>
  <si>
    <t>711442559</t>
  </si>
  <si>
    <t>Provedení izolace proti tlakové vodě svislé přitavením pásu NAIP</t>
  </si>
  <si>
    <t>116</t>
  </si>
  <si>
    <t>(37*5+2*31)*0,6</t>
  </si>
  <si>
    <t>59</t>
  </si>
  <si>
    <t>62857020.R</t>
  </si>
  <si>
    <t>pás těžký asfaltový, schválený systém SŽDC</t>
  </si>
  <si>
    <t>118</t>
  </si>
  <si>
    <t>247*1,2 "Přepočtené koeficientem množství</t>
  </si>
  <si>
    <t>71149117R</t>
  </si>
  <si>
    <t>Připevnění vodorovné izolace proti tlakové vodě nerezovou lištou vč. případného řezání do kamene</t>
  </si>
  <si>
    <t>120</t>
  </si>
  <si>
    <t>"římsy"    26*2</t>
  </si>
  <si>
    <t>61</t>
  </si>
  <si>
    <t>13756655.R</t>
  </si>
  <si>
    <t>pásnice nerezová 50/5 - (kotvení izolace)</t>
  </si>
  <si>
    <t>122</t>
  </si>
  <si>
    <t>59030055.R</t>
  </si>
  <si>
    <t>vrut nerezový se šestihrannou hlavou 8x70mm, včetně hmoždinky</t>
  </si>
  <si>
    <t>124</t>
  </si>
  <si>
    <t>63</t>
  </si>
  <si>
    <t>711491272</t>
  </si>
  <si>
    <t>Provedení izolace proti tlakové vodě svislé z textilií vrstva ochranná</t>
  </si>
  <si>
    <t>126</t>
  </si>
  <si>
    <t>69311087</t>
  </si>
  <si>
    <t>geotextilie netkaná separační, ochranná, filtrační, drenážní PP 1200g/m2</t>
  </si>
  <si>
    <t>128</t>
  </si>
  <si>
    <t>247*1,05 "Přepočtené koeficientem množství</t>
  </si>
  <si>
    <t>46-M</t>
  </si>
  <si>
    <t>Zemní práce při extr.mont.pracích</t>
  </si>
  <si>
    <t>65</t>
  </si>
  <si>
    <t>460001030.R</t>
  </si>
  <si>
    <t>Vytyčení trati kabelového vedení podzemního v terénu volném podél trati</t>
  </si>
  <si>
    <t>soub</t>
  </si>
  <si>
    <t>130</t>
  </si>
  <si>
    <t>VRN</t>
  </si>
  <si>
    <t>Vedlejší rozpočtové náklady</t>
  </si>
  <si>
    <t>9909000100R</t>
  </si>
  <si>
    <t>132</t>
  </si>
  <si>
    <t>"odkopávky zemina - obnažení SS"    (0.3*(26+19+25)+35*8.5)*2</t>
  </si>
  <si>
    <t>67</t>
  </si>
  <si>
    <t>9909000200R</t>
  </si>
  <si>
    <t>134</t>
  </si>
  <si>
    <t>9909000700R</t>
  </si>
  <si>
    <t>Poplatek za recyklaci kameniva</t>
  </si>
  <si>
    <t>136</t>
  </si>
  <si>
    <t>"gabiony včetně základů"  12*2,3</t>
  </si>
  <si>
    <t>"štěrkodrť"   21*4*2</t>
  </si>
  <si>
    <t>SO 01-20-02-01 - Železniční most v ev. km 71,306</t>
  </si>
  <si>
    <t>200</t>
  </si>
  <si>
    <t>200*0,6</t>
  </si>
  <si>
    <t>"štěrkodrť"   11*5</t>
  </si>
  <si>
    <t>"odkopávky zemina - obnažení SS"    46*9</t>
  </si>
  <si>
    <t>469*20</t>
  </si>
  <si>
    <t>"úprava svahů"    2*29+2*31</t>
  </si>
  <si>
    <t>"hutnění základové spáry"   2*14*9</t>
  </si>
  <si>
    <t>39+26+36+44</t>
  </si>
  <si>
    <t>17*2</t>
  </si>
  <si>
    <t>"přechodové zídky"    4*1,5</t>
  </si>
  <si>
    <t>388995112.1</t>
  </si>
  <si>
    <t>4*4</t>
  </si>
  <si>
    <t>"podkladní beton pod odvodnění"    2*1,5*9</t>
  </si>
  <si>
    <t>"ZKPP a zásypy kleneb"    46*10</t>
  </si>
  <si>
    <t>"za rubem křídel"    4*1,25</t>
  </si>
  <si>
    <t>317,5</t>
  </si>
  <si>
    <t>4*8</t>
  </si>
  <si>
    <t>"kotvení zábradlí na přechodových zídkách"    2*4*4</t>
  </si>
  <si>
    <t>985131211</t>
  </si>
  <si>
    <t>Očištění ploch stěn, rubu kleneb a podlah sušeným křemičitým pískem</t>
  </si>
  <si>
    <t>"rub klenby (sanace A)"   2*20+12*4,5</t>
  </si>
  <si>
    <t>985142112</t>
  </si>
  <si>
    <t>Vysekání spojovací hmoty ze spár zdiva hl do 40 mm dl do 12 m/m2</t>
  </si>
  <si>
    <t>"svislá plocha rubu klenby%"   2*20</t>
  </si>
  <si>
    <t>"vodorovná plocha rubu klenby"   (12*4,5)</t>
  </si>
  <si>
    <t>94*0,85 "Přepočtené koeficientem množství</t>
  </si>
  <si>
    <t>985142212</t>
  </si>
  <si>
    <t>Vysekání spojovací hmoty ze spár zdiva hl přes 40 mm dl do 12 m/m2</t>
  </si>
  <si>
    <t xml:space="preserve">94*0,15   </t>
  </si>
  <si>
    <t>985231112</t>
  </si>
  <si>
    <t>Spárování zdiva aktivovanou maltou spára hl do 40 mm dl do 12 m/m2</t>
  </si>
  <si>
    <t>985232112</t>
  </si>
  <si>
    <t>Hloubkové spárování zdiva aktivovanou maltou spára hl do 80 mm dl do 12 m/m2</t>
  </si>
  <si>
    <t>985233122</t>
  </si>
  <si>
    <t>Úprava spár po spárování zdiva zdrsněním spára dl do 12 m/m2</t>
  </si>
  <si>
    <t>79,9+14,1</t>
  </si>
  <si>
    <t>"svislá plocha rubu klenby 80%"   2*20*0,8</t>
  </si>
  <si>
    <t>"vodorovná plocha rubu klenby 80%"   (12*4,5)*0,8</t>
  </si>
  <si>
    <t>"svislá plocha rubu klenby 20%"   2*20*0,2</t>
  </si>
  <si>
    <t>"vodorovná plocha rubu klenby 20%"   (12*4,5)*0,2</t>
  </si>
  <si>
    <t>" líce klenby s výztuží" 9*5</t>
  </si>
  <si>
    <t>4,7*29</t>
  </si>
  <si>
    <t>"křemičitý písek 50kg/m2"     (94,00)*0,05</t>
  </si>
  <si>
    <t>0,004*40+0,005*54</t>
  </si>
  <si>
    <t>"přechodové zídky"    4*9</t>
  </si>
  <si>
    <t>"přechodové zídky"    36*2</t>
  </si>
  <si>
    <t>12*4,5</t>
  </si>
  <si>
    <t>2*20</t>
  </si>
  <si>
    <t>2*5*4,5</t>
  </si>
  <si>
    <t>12*4,5+2*20</t>
  </si>
  <si>
    <t>(94+45)*1,2 "Přepočtené koeficientem množství</t>
  </si>
  <si>
    <t>711491177</t>
  </si>
  <si>
    <t>Připevnění vodorovné izolace proti tlakové vodě nerezovou lištou</t>
  </si>
  <si>
    <t>"římsy"    10*2</t>
  </si>
  <si>
    <t>"NAIP" 94</t>
  </si>
  <si>
    <t>"AIP" 45</t>
  </si>
  <si>
    <t>139*1,05 "Přepočtené koeficientem množství</t>
  </si>
  <si>
    <t>"odkopávky zemina - obnažení SS"    46*9*2</t>
  </si>
  <si>
    <t>SO 01-20-03-01-01 - Železniční most v ev. km 72,874</t>
  </si>
  <si>
    <t>PSV - Práce a dodávky PSV</t>
  </si>
  <si>
    <t xml:space="preserve">    767 - Konstrukce zámečnické</t>
  </si>
  <si>
    <t>(14,0*8,0)*2+(14,0*10,0)*2</t>
  </si>
  <si>
    <t>504*0,6</t>
  </si>
  <si>
    <t>"odkopávky"    (27,1*4,5*0,6)+(4,55+5,5*1,6)+(4,85*5,5*1,6)</t>
  </si>
  <si>
    <t>129,2</t>
  </si>
  <si>
    <t>129,2*16,0</t>
  </si>
  <si>
    <t>"úprava svahů"    (6,5*14,0)*2+(8,5*14,0)*2</t>
  </si>
  <si>
    <t>"hutnění základové spáry"    (10,7*5,5)+(10,8*5,5)</t>
  </si>
  <si>
    <t>12,0*2</t>
  </si>
  <si>
    <t>317321118</t>
  </si>
  <si>
    <t>Mostní římsy ze ŽB C 30/37</t>
  </si>
  <si>
    <t>(0,5*0,4*7,7)*2</t>
  </si>
  <si>
    <t>317353121</t>
  </si>
  <si>
    <t>Bednění mostních říms všech tvarů - zřízení</t>
  </si>
  <si>
    <t>(8,7*0,4)*4</t>
  </si>
  <si>
    <t>317353221</t>
  </si>
  <si>
    <t>Bednění mostních říms všech tvarů - odstranění</t>
  </si>
  <si>
    <t>317361116</t>
  </si>
  <si>
    <t>Výztuž mostních říms z betonářské oceli 10 505</t>
  </si>
  <si>
    <t>0,246</t>
  </si>
  <si>
    <t>317661132</t>
  </si>
  <si>
    <t>Výplň spár monolitické římsy tmelem silikonovým šířky spáry do 40 mm</t>
  </si>
  <si>
    <t>1,08*2</t>
  </si>
  <si>
    <t>"přechodové zídky 2x L "   2,98</t>
  </si>
  <si>
    <t>"přechodové zídky 2xP"    2,70</t>
  </si>
  <si>
    <t>(2,5*3,1)*4</t>
  </si>
  <si>
    <t>"podkladní beton pod odvodnění"    (3,115+3,61)*11</t>
  </si>
  <si>
    <t>"ZKPP"    30,7*5</t>
  </si>
  <si>
    <t>"vyústění odvodnění"    1,1*4</t>
  </si>
  <si>
    <t>"prostupy drenáže"    (0,15*3,14)*2</t>
  </si>
  <si>
    <t>936942211</t>
  </si>
  <si>
    <t>Zhotovení tabulky s letopočtem opravy mostu vložením šablony do bednění</t>
  </si>
  <si>
    <t>8,5*5+2*(15+19)</t>
  </si>
  <si>
    <t>110,5*28</t>
  </si>
  <si>
    <t>952904131</t>
  </si>
  <si>
    <t>Čištění mostních objektů - propláchnutí odvodnění</t>
  </si>
  <si>
    <t>1,9*6</t>
  </si>
  <si>
    <t>966075141</t>
  </si>
  <si>
    <t>Odstranění kovového zábradlí vcelku</t>
  </si>
  <si>
    <t>8,284*2</t>
  </si>
  <si>
    <t>" na zídkách" 4*2*4</t>
  </si>
  <si>
    <t>"římsy"   2*4*4</t>
  </si>
  <si>
    <t>"rub klenby"    4,2*5,7</t>
  </si>
  <si>
    <t>985132211</t>
  </si>
  <si>
    <t>Očištění ploch líce kleneb a podhledů sušeným křemičitým pískem</t>
  </si>
  <si>
    <t>"průčelí"    50</t>
  </si>
  <si>
    <t>"klenba"    5,88*5,8</t>
  </si>
  <si>
    <t>"křídla"    (5,4*5,15)*2+(5,18*7,5)+(0,45*15,2*2)</t>
  </si>
  <si>
    <t>985139111</t>
  </si>
  <si>
    <t>Příplatek k očištění ploch za práci ve stísněném prostoru</t>
  </si>
  <si>
    <t>"průčelí a klenba"    2*5,8*2+4</t>
  </si>
  <si>
    <t>"křídla"    108</t>
  </si>
  <si>
    <t>135,2*0,85 "Přepočtené koeficientem množství</t>
  </si>
  <si>
    <t xml:space="preserve">135,2*0,15   </t>
  </si>
  <si>
    <t>985312132</t>
  </si>
  <si>
    <t>Stěrka k vyrovnání betonových ploch rubu kleneb a podlah tl 3 mm</t>
  </si>
  <si>
    <t>985324111</t>
  </si>
  <si>
    <t>Impregnační nátěr betonu dvojnásobný (OS-A)</t>
  </si>
  <si>
    <t>"stávající zdivo"    187,927</t>
  </si>
  <si>
    <t>"nové zdivo"    23,4+14,7</t>
  </si>
  <si>
    <t>985331112</t>
  </si>
  <si>
    <t>Dodatečné vlepování betonářské výztuže D 10 mm do cementové aktivované malty včetně vyvrtání otvoru</t>
  </si>
  <si>
    <t>"kotvení říms"    16*0,45*2</t>
  </si>
  <si>
    <t>13021012</t>
  </si>
  <si>
    <t>tyč ocelová žebírková jakost BSt 500S výztuž do betonu D 10mm</t>
  </si>
  <si>
    <t>985422113</t>
  </si>
  <si>
    <t>Injektáž trhlin š do 0,5 mm v B kcích tl do 300 mm epoxidem včetně vrtů</t>
  </si>
  <si>
    <t xml:space="preserve"> "trhliny v patě klenby + předpoklad ostatních trhlin"    21,2</t>
  </si>
  <si>
    <t>985441112.HLX</t>
  </si>
  <si>
    <t>Přídavná šroubovitá nerezová výztuž HeliBar 1 táhlo D 6 mm v drážce v cihelném zdivu hl do 70 mm</t>
  </si>
  <si>
    <t>"sešití trhlin"</t>
  </si>
  <si>
    <t>21,2</t>
  </si>
  <si>
    <t>16,112*25,0</t>
  </si>
  <si>
    <t>69</t>
  </si>
  <si>
    <t>138</t>
  </si>
  <si>
    <t>140</t>
  </si>
  <si>
    <t>71</t>
  </si>
  <si>
    <t>142</t>
  </si>
  <si>
    <t>144</t>
  </si>
  <si>
    <t>73</t>
  </si>
  <si>
    <t>146</t>
  </si>
  <si>
    <t>148</t>
  </si>
  <si>
    <t>"přechodové zídky"    19,8*2</t>
  </si>
  <si>
    <t>75</t>
  </si>
  <si>
    <t>150</t>
  </si>
  <si>
    <t>152</t>
  </si>
  <si>
    <t>15,9*7</t>
  </si>
  <si>
    <t>77</t>
  </si>
  <si>
    <t>154</t>
  </si>
  <si>
    <t>2*13</t>
  </si>
  <si>
    <t>156</t>
  </si>
  <si>
    <t>(2*13+15,9*7)*0,6</t>
  </si>
  <si>
    <t>79</t>
  </si>
  <si>
    <t>158</t>
  </si>
  <si>
    <t>(2*13+15,9*7)*0,4</t>
  </si>
  <si>
    <t>160</t>
  </si>
  <si>
    <t>137,73*1,2 "Přepočtené koeficientem množství</t>
  </si>
  <si>
    <t>81</t>
  </si>
  <si>
    <t>162</t>
  </si>
  <si>
    <t>"římsy"    7,7*2</t>
  </si>
  <si>
    <t>164</t>
  </si>
  <si>
    <t>83</t>
  </si>
  <si>
    <t>166</t>
  </si>
  <si>
    <t>168</t>
  </si>
  <si>
    <t>137,3</t>
  </si>
  <si>
    <t>85</t>
  </si>
  <si>
    <t>170</t>
  </si>
  <si>
    <t>137,3*1,05 "Přepočtené koeficientem množství</t>
  </si>
  <si>
    <t>PSV</t>
  </si>
  <si>
    <t>Práce a dodávky PSV</t>
  </si>
  <si>
    <t>767</t>
  </si>
  <si>
    <t>Konstrukce zámečnické</t>
  </si>
  <si>
    <t>767591002</t>
  </si>
  <si>
    <t>Montáž podlah nebo podest z kompozitních pochůzných litých roštů o hmotnosti do 30 kg/m2</t>
  </si>
  <si>
    <t>172</t>
  </si>
  <si>
    <t>(0,41*7,7)+(0,35*7,7)</t>
  </si>
  <si>
    <t>87</t>
  </si>
  <si>
    <t>63126002</t>
  </si>
  <si>
    <t>rošt kompozitní pochůzný litý 30x30/30mm A15</t>
  </si>
  <si>
    <t>174</t>
  </si>
  <si>
    <t>176</t>
  </si>
  <si>
    <t>89</t>
  </si>
  <si>
    <t>178</t>
  </si>
  <si>
    <t>180</t>
  </si>
  <si>
    <t>91</t>
  </si>
  <si>
    <t>9909000600R</t>
  </si>
  <si>
    <t>Poplatek za recyklaci odpadu</t>
  </si>
  <si>
    <t>182</t>
  </si>
  <si>
    <t>SO 01-20-04-01 - Železniční most v ev. km 73,289</t>
  </si>
  <si>
    <t>400</t>
  </si>
  <si>
    <t>400*0,6</t>
  </si>
  <si>
    <t>"štěrkodrť"   9*4</t>
  </si>
  <si>
    <t>"odkopávky zemina - obnažení SS"    0.6*(32+13+26)+27*8</t>
  </si>
  <si>
    <t>294,6*20</t>
  </si>
  <si>
    <t>"odstranění stávající kamenné rovnaniny"      (0,5*4)*2</t>
  </si>
  <si>
    <t>"úprava svahů"    2*22+2*25</t>
  </si>
  <si>
    <t>"hutnění základové spáry"   2*11*8</t>
  </si>
  <si>
    <t>35+32+32+34</t>
  </si>
  <si>
    <t>10*2+6</t>
  </si>
  <si>
    <t>334124113</t>
  </si>
  <si>
    <t>Osazování prefabrikovaných opěr nebo pilířů z ŽB železničním kolejovým jeřábem hmotnosti do 20 t</t>
  </si>
  <si>
    <t>"přechodové zídky Z1+Z2+Z3+Z4 "   6,9+6,4+5,7+5</t>
  </si>
  <si>
    <t>12,5+13+10,5+10</t>
  </si>
  <si>
    <t>"podkladní beton pod odvodnění"    (1,2+1,4)*7</t>
  </si>
  <si>
    <t>"ZKPP a zásypy kleneb"    27*8</t>
  </si>
  <si>
    <t>"kamenná rovnanina za opěrami"     (0,5*4)*2</t>
  </si>
  <si>
    <t>"za rubem křídel"    20+20+18+18</t>
  </si>
  <si>
    <t>"prostupy drenáže nad pilíři"   0,5*2</t>
  </si>
  <si>
    <t>726,15</t>
  </si>
  <si>
    <t>5*4</t>
  </si>
  <si>
    <t>"klenby+křídla"   (33+37)*5,5+4*60</t>
  </si>
  <si>
    <t>625*28</t>
  </si>
  <si>
    <t>"kotvení zábradlí na přechodových zídkách"    2*5*4+2*3*4</t>
  </si>
  <si>
    <t>"rub klenby 80%"  (16,5*4,0+1,2*16,5*2)*0,8</t>
  </si>
  <si>
    <t>"rub klenky - předpoklad 20,0 %"  (16,5*4,0+1,2*16,5*2)*0,2</t>
  </si>
  <si>
    <t>" líce klenby s výztuží" 99</t>
  </si>
  <si>
    <t>37,868*29</t>
  </si>
  <si>
    <t>"křemičitý písek 50kg/m2"     (105,60+651,76)*0,05</t>
  </si>
  <si>
    <t>"přechodové zídky"    4*50</t>
  </si>
  <si>
    <t>200*0,00035 "Přepočtené koeficientem množství</t>
  </si>
  <si>
    <t>"přechodové zídky"    200*2</t>
  </si>
  <si>
    <t>400*0,00045 "Přepočtené koeficientem množství</t>
  </si>
  <si>
    <t>19*4,1</t>
  </si>
  <si>
    <t>2*30</t>
  </si>
  <si>
    <t>248*0,6</t>
  </si>
  <si>
    <t>248*0,4</t>
  </si>
  <si>
    <t>178,9*1,2 "Přepočtené koeficientem množství</t>
  </si>
  <si>
    <t>"římsy"    19,5*2</t>
  </si>
  <si>
    <t>178,9*1,05 "Přepočtené koeficientem množství</t>
  </si>
  <si>
    <t>"odkopávky zemina - obnažení SS"   (0.6*(32+13+26)+27*8)*2</t>
  </si>
  <si>
    <t>SO 01-21-01-01 - Propustek v km 68,024</t>
  </si>
  <si>
    <t xml:space="preserve">    711 - Izolace proti vodě, vlhkosti a plynům</t>
  </si>
  <si>
    <t>40,0*0,5</t>
  </si>
  <si>
    <t>122252611</t>
  </si>
  <si>
    <t>Odkopávky a prokopávky zapažené pro spodní stavbu železnic v hornině třídy těžitelnosti I, skupiny 3 objem do 100 m3 strojně</t>
  </si>
  <si>
    <t>6*5.5+3*5.5+6.5*6.5+1*10</t>
  </si>
  <si>
    <t>"výkop"  6*5.5+3*5.5+6.5*6.5+1*10</t>
  </si>
  <si>
    <t>"jílové těsnění" 0,9</t>
  </si>
  <si>
    <t>102,65*20,0</t>
  </si>
  <si>
    <t>167151101</t>
  </si>
  <si>
    <t>Nakládání výkopku z hornin třídy těžitelnosti I, skupiny 1 až 3 do 100 m3</t>
  </si>
  <si>
    <t>153191121</t>
  </si>
  <si>
    <t>Zřízení těsnění hradicích stěn ze zhutněné sypaniny</t>
  </si>
  <si>
    <t>0,6*0,5*3</t>
  </si>
  <si>
    <t>58125110</t>
  </si>
  <si>
    <t>jíl surový kusový</t>
  </si>
  <si>
    <t>0,9*1,9 "Přepočtené koeficientem množství</t>
  </si>
  <si>
    <t>115001104</t>
  </si>
  <si>
    <t>Převedení vody potrubím DN do 300</t>
  </si>
  <si>
    <t>153191131</t>
  </si>
  <si>
    <t>Odstranění těsnění hradicích stěn ze zhutněné sypaniny</t>
  </si>
  <si>
    <t>"úprava svahů"    4,0*5,0*2,0</t>
  </si>
  <si>
    <t>"hutnění základové spáry"    (9,3*3,08)+(1,3*3,4)+(0,5*3,5)</t>
  </si>
  <si>
    <t>274311127</t>
  </si>
  <si>
    <t>Základové pasy, prahy, věnce a ostruhy z betonu prostého C 25/30</t>
  </si>
  <si>
    <t>0.6*0.3*2*1.9</t>
  </si>
  <si>
    <t>273321117</t>
  </si>
  <si>
    <t>Základové desky mostních konstrukcí ze ŽB C 25/30</t>
  </si>
  <si>
    <t>"základ pod troubu"   2.9*1.9+2*0.5*1.5</t>
  </si>
  <si>
    <t>273354111</t>
  </si>
  <si>
    <t>Bednění základových desek - zřízení</t>
  </si>
  <si>
    <t>273354211</t>
  </si>
  <si>
    <t>Bednění základových desek - odstranění</t>
  </si>
  <si>
    <t>273361412</t>
  </si>
  <si>
    <t>Výztuž základových desek ze svařovaných sítí do 6 kg/m2</t>
  </si>
  <si>
    <t>2*8</t>
  </si>
  <si>
    <t>451315127</t>
  </si>
  <si>
    <t>Podkladní nebo výplňová vrstva z betonu C 25/30 tl do 150 mm</t>
  </si>
  <si>
    <t>8,2*3,1</t>
  </si>
  <si>
    <t>8,2*7,5</t>
  </si>
  <si>
    <t>465513257</t>
  </si>
  <si>
    <t>Dlažba svahu u opěr z upraveného lomového žulového kamene tl 250 mm do lože C 25/30 pl přes 10 m2</t>
  </si>
  <si>
    <t>"vtok"      (3,38*3,8)-0,76</t>
  </si>
  <si>
    <t>"výtok"    (3,38*3,1)-0,76</t>
  </si>
  <si>
    <t>"vtok a výtok"   4,4+4,2</t>
  </si>
  <si>
    <t>"vtok a výtok"    "((2,2+1,38)/2)*3,14"</t>
  </si>
  <si>
    <t>919726125</t>
  </si>
  <si>
    <t>Geotextilie pro ochranu, separaci a filtraci netkaná měrná hmotnost do 1000 g/m2</t>
  </si>
  <si>
    <t>"ochrana ŽB trub"   4,7*8,2</t>
  </si>
  <si>
    <t>927721411</t>
  </si>
  <si>
    <t>Propustky železniční z železobetonových trub DN 1000</t>
  </si>
  <si>
    <t>59223054.R</t>
  </si>
  <si>
    <t>železobetonová trouba patková DN 1000</t>
  </si>
  <si>
    <t>59223056.R</t>
  </si>
  <si>
    <t>šikmá vtoková železobetonová trouba patková DN 1000</t>
  </si>
  <si>
    <t>59223057.R</t>
  </si>
  <si>
    <t>šikmá výtoková železobetonová trouba patková DN 1000</t>
  </si>
  <si>
    <t>5,3+19</t>
  </si>
  <si>
    <t>938902202</t>
  </si>
  <si>
    <t>Čištění příkopů ručně š dna do 400 mm objem nánosu do 0,30 m3/m</t>
  </si>
  <si>
    <t>8+3</t>
  </si>
  <si>
    <t>962021112</t>
  </si>
  <si>
    <t>Bourání mostních zdí a pilířů z kamene</t>
  </si>
  <si>
    <t>1.5*4.7+4*1.4*1.4</t>
  </si>
  <si>
    <t>1*4.7+2.2*1.4+0.2*0.5</t>
  </si>
  <si>
    <t>962051111</t>
  </si>
  <si>
    <t>Bourání mostních zdí a pilířů z ŽB</t>
  </si>
  <si>
    <t>0.9*4.7+0.2*9.8</t>
  </si>
  <si>
    <t>"kámen"     37,076</t>
  </si>
  <si>
    <t>"ŽB"    14,856</t>
  </si>
  <si>
    <t>"BETON PROSTÝ"     17,336</t>
  </si>
  <si>
    <t>69,268*29,0</t>
  </si>
  <si>
    <t>Dopravní zařízení - jeřáb kolový 90 t</t>
  </si>
  <si>
    <t>998214111</t>
  </si>
  <si>
    <t>Přesun hmot pro mosty montované z dílců ŽB nebo předpjatých v do 20 m</t>
  </si>
  <si>
    <t>998214191</t>
  </si>
  <si>
    <t>Příplatek k přesunu hmot pro mosty montované z dílců ŽB a předpjatých za zvětšený přesun do 1000 m</t>
  </si>
  <si>
    <t>"vnější plocha ŽB trub"  5.4*9.2</t>
  </si>
  <si>
    <t>49,68*2</t>
  </si>
  <si>
    <t>998711201</t>
  </si>
  <si>
    <t>Přesun hmot procentní pro izolace proti vodě, vlhkosti a plynům v objektech v do 6 m</t>
  </si>
  <si>
    <t>%</t>
  </si>
  <si>
    <t>"prostý beton" 17,336</t>
  </si>
  <si>
    <t>"ŽB" 14,856</t>
  </si>
  <si>
    <t>"kámen" 37,076</t>
  </si>
  <si>
    <t>SO 01-21-02-01 - Propustek v km 68,325</t>
  </si>
  <si>
    <t>(10,0*3,0)+(10,0*3,0)</t>
  </si>
  <si>
    <t>60,0*0,6</t>
  </si>
  <si>
    <t>6,2*3</t>
  </si>
  <si>
    <t>18,6*20,0</t>
  </si>
  <si>
    <t>175151201</t>
  </si>
  <si>
    <t>Obsypání objektu nad přilehlým původním terénem sypaninou bez prohození, uloženou do 3 m strojně</t>
  </si>
  <si>
    <t>"obsyp potrubí "  2,2*6</t>
  </si>
  <si>
    <t>"pod troubou" 0,3*4,6+0,6*4</t>
  </si>
  <si>
    <t>58344169</t>
  </si>
  <si>
    <t>štěrkodrť frakce 0/32 OTP ČD</t>
  </si>
  <si>
    <t>16,98*2 "Přepočtené koeficientem množství</t>
  </si>
  <si>
    <t>"úprava svahů"    46+34</t>
  </si>
  <si>
    <t>"hutnění základové spáry"    1,2*4,6+1,9*(5+3)</t>
  </si>
  <si>
    <t>46+34</t>
  </si>
  <si>
    <t>274321117</t>
  </si>
  <si>
    <t>Základové pasy, prahy, věnce a ostruhy mostních konstrukcí ze ŽB C 25/30</t>
  </si>
  <si>
    <t>"prahy pod ukončení trouby"  0,7*1,9</t>
  </si>
  <si>
    <t>341312113</t>
  </si>
  <si>
    <t>Betonová výplň za rubem mostní konstrukce z vlnitého plechu C 16/20</t>
  </si>
  <si>
    <t>"výplň meziprostoru betonem"    1,9*5</t>
  </si>
  <si>
    <t>334352111</t>
  </si>
  <si>
    <t>Bednění mostních křídel a závěrných zídek ze systémového bednění s výplní z překližek - zřízení</t>
  </si>
  <si>
    <t>"bednění čel výplně"    2,0*2,0*2</t>
  </si>
  <si>
    <t>334352211</t>
  </si>
  <si>
    <t>Bednění mostních křídel a závěrných zídek ze systémového bednění s výplní z překližek - odstranění</t>
  </si>
  <si>
    <t>"vtok"      35</t>
  </si>
  <si>
    <t>"výtok"   25</t>
  </si>
  <si>
    <t>564811111</t>
  </si>
  <si>
    <t>Podklad ze štěrkodrtě ŠD tl 50 mm</t>
  </si>
  <si>
    <t>"podklad pod troubu - nehutněný"    1,1*4,6+1,9*2*3</t>
  </si>
  <si>
    <t>564871111</t>
  </si>
  <si>
    <t>"podklad pod troubu - hutněný"    1,1*4,6+1,9*2*3</t>
  </si>
  <si>
    <t>"vtok a výtok"    2*4,9</t>
  </si>
  <si>
    <t>4,3*3</t>
  </si>
  <si>
    <t>2*1*8,1</t>
  </si>
  <si>
    <t>919542124.R</t>
  </si>
  <si>
    <t>Zřízení propustku, mostku z trub ocelových rýhovaných tlamového profilu do DN 2000 mm</t>
  </si>
  <si>
    <t>55314535.R</t>
  </si>
  <si>
    <t>trouba ocelová flexibilní Pz s polymerovanou fólií z vlnitého plechu tlamový průřez 1650x1380/2,7mm</t>
  </si>
  <si>
    <t>10,4*1,015 "Přepočtené koeficientem množství</t>
  </si>
  <si>
    <t>"ochrana ŽB trub"   4,9*10,4</t>
  </si>
  <si>
    <t>11+12</t>
  </si>
  <si>
    <t>6+3</t>
  </si>
  <si>
    <t>952904122</t>
  </si>
  <si>
    <t>Čištění mostních objektů - ruční odstranění nánosů z otvorů v přes 1,5 m</t>
  </si>
  <si>
    <t>"odhad" 3</t>
  </si>
  <si>
    <t>"ubourání stávající spodní stavby"    2*5,1*0,8</t>
  </si>
  <si>
    <t>"nosná konstrukce"    0,9*4,6+2*5,1*0,8</t>
  </si>
  <si>
    <t>"kámen"     20,318</t>
  </si>
  <si>
    <t>"ŽB"     29,52</t>
  </si>
  <si>
    <t>49,838*29,0</t>
  </si>
  <si>
    <t>Dopravní zařízení - jeřáb kolový 25 t</t>
  </si>
  <si>
    <t>998212191</t>
  </si>
  <si>
    <t>Příplatek k přesunu hmot pro mosty zděné nebo monolitické za zvětšený přesun do 1000 m</t>
  </si>
  <si>
    <t>"ŽB" 29,52</t>
  </si>
  <si>
    <t>"kámen" 20,318</t>
  </si>
  <si>
    <t>SO 01-21-03-01 - Propustek v km 68,970</t>
  </si>
  <si>
    <t>60,0*0,5</t>
  </si>
  <si>
    <t>(4.6+4)*5+0.7*5.2</t>
  </si>
  <si>
    <t>46,64*20,0</t>
  </si>
  <si>
    <t>"obsyp potrubí "  (3,5+5)*3</t>
  </si>
  <si>
    <t>25,5*2 "Přepočtené koeficientem množství</t>
  </si>
  <si>
    <t>"úprava svahů"    34+21</t>
  </si>
  <si>
    <t>"hutnění základové spáry"    (6,8+4,9)*2</t>
  </si>
  <si>
    <t>61+34</t>
  </si>
  <si>
    <t>"výplň meziprostoru betonem"    1,1*5,2</t>
  </si>
  <si>
    <t>"bednění čel výplně"    2,0*1,8*2</t>
  </si>
  <si>
    <t>"vtok"      21</t>
  </si>
  <si>
    <t>"výtok"   13</t>
  </si>
  <si>
    <t>"podklad pod troubu - nehutněný"    2*(3,6+4,1)</t>
  </si>
  <si>
    <t>"podklad pod troubu - hutněný"     2*(3,6+4,1)</t>
  </si>
  <si>
    <t>"vtok a výtok"    2*6</t>
  </si>
  <si>
    <t>2*4,8</t>
  </si>
  <si>
    <t>55314415.R</t>
  </si>
  <si>
    <t>trouba ocelová flexibilní Pz s polymerovanou fólií z vlnitého plechu 1400/2,0mm</t>
  </si>
  <si>
    <t>12,6*1,015</t>
  </si>
  <si>
    <t>"ochrana ŽB trub"   4,9*12,6</t>
  </si>
  <si>
    <t>12+6</t>
  </si>
  <si>
    <t>"odhad" 2,5</t>
  </si>
  <si>
    <t>"ubourání stávající spodní stavby"    2*4,6*0,6</t>
  </si>
  <si>
    <t>"kámen"     13,745</t>
  </si>
  <si>
    <t>"kámen"   13,745</t>
  </si>
  <si>
    <t>13,745*29,0</t>
  </si>
  <si>
    <t>9,6*0,005</t>
  </si>
  <si>
    <t>SO 01-21-04-01 - Propustek v km 69,411</t>
  </si>
  <si>
    <t>30,0*0,5</t>
  </si>
  <si>
    <t>2*3+2.4*4.6+5.5*5.2+11.5*2.5+8.5*2.5</t>
  </si>
  <si>
    <t>"výkop"  2*3+2.4*4.6+5.5*5.2+11.5*2.5+8.5*2.5</t>
  </si>
  <si>
    <t>96,54*20,0</t>
  </si>
  <si>
    <t>"úprava svahů"    44+14</t>
  </si>
  <si>
    <t>"hutnění základové spáry"    (3,3*2,14)+8,3+15+4,8</t>
  </si>
  <si>
    <t>44+14</t>
  </si>
  <si>
    <t>8,495</t>
  </si>
  <si>
    <t>0.6*0.3*5.9</t>
  </si>
  <si>
    <t>274321118</t>
  </si>
  <si>
    <t>Základové pasy, prahy, věnce a ostruhy mostních konstrukcí ze ŽB C 30/37</t>
  </si>
  <si>
    <t>"základy kolmých čel"   3,3+7,9</t>
  </si>
  <si>
    <t>274354111</t>
  </si>
  <si>
    <t>Bednění základových pasů - zřízení</t>
  </si>
  <si>
    <t>"základy vtok a výtok"   5,2+11,3</t>
  </si>
  <si>
    <t>274354211</t>
  </si>
  <si>
    <t>Bednění základových pasů - odstranění</t>
  </si>
  <si>
    <t>16,5</t>
  </si>
  <si>
    <t>334361412</t>
  </si>
  <si>
    <t>Výztuž opěr, prahů, křídel, pilířů, sloupů ze svařovaných sítí do 6 kg/m2</t>
  </si>
  <si>
    <t>0,4+1</t>
  </si>
  <si>
    <t>"vtok"   2*0,3*0,44+2*0,3*3</t>
  </si>
  <si>
    <t>"výtok"   2*0,3*0,44+2*0,3*7,7</t>
  </si>
  <si>
    <t>334323118</t>
  </si>
  <si>
    <t>Mostní opěry a úložné prahy ze ŽB C 30/37</t>
  </si>
  <si>
    <t xml:space="preserve">"vtok + výtok"   4+9,8   </t>
  </si>
  <si>
    <t>"vtok + výtok"   9,1+30,3</t>
  </si>
  <si>
    <t>389121111</t>
  </si>
  <si>
    <t>Osazení dílců rámové konstrukce propustků a podchodů hmotnosti do 5 t</t>
  </si>
  <si>
    <t>"pod kolmými čely"   6,9+15,1</t>
  </si>
  <si>
    <t>"pod základem trub"   3,4*2,2</t>
  </si>
  <si>
    <t>"zásyp trouby + pod propustkem"   4.4*3.9+1.5*2.2</t>
  </si>
  <si>
    <t>"vtok"      23,5</t>
  </si>
  <si>
    <t>"výtok"    13,4</t>
  </si>
  <si>
    <t>"vtok a výtok"    2*3,7</t>
  </si>
  <si>
    <t>"ochrana ŽB trub"   4,7*3,9</t>
  </si>
  <si>
    <t>927721311</t>
  </si>
  <si>
    <t>Propustky železniční z železobetonových trub DN 800</t>
  </si>
  <si>
    <t>železobetonová trouba patková DN 800</t>
  </si>
  <si>
    <t>8,2+11,8</t>
  </si>
  <si>
    <t>6+4</t>
  </si>
  <si>
    <t>"dlažba"   (6,2+18,6)*0,3</t>
  </si>
  <si>
    <t>"spodní stavba"   0.9*5.2+0.9*4.6+4*0.9*1.3+2.8</t>
  </si>
  <si>
    <t>2.1*5.2+1.7</t>
  </si>
  <si>
    <t>"kámen"     59,113</t>
  </si>
  <si>
    <t>"BETON PROSTÝ"     27,77</t>
  </si>
  <si>
    <t>86,883*29,0</t>
  </si>
  <si>
    <t>"čelo vtok + výtok"   23+46,5</t>
  </si>
  <si>
    <t>"vnější plocha ŽB trub"  4,6*5,5</t>
  </si>
  <si>
    <t>94,8*2</t>
  </si>
  <si>
    <t>"prostý beton" 27,764</t>
  </si>
  <si>
    <t>"kámen" 70,65</t>
  </si>
  <si>
    <t>SO 01-21-05-01 - Propustek v km 72,253</t>
  </si>
  <si>
    <t>4*5+5*5+8*5.5+1*10</t>
  </si>
  <si>
    <t>"výkop"  4*5+5*5+8*5.5+1*10</t>
  </si>
  <si>
    <t>99,9*20,0</t>
  </si>
  <si>
    <t>"úprava svahů"    25+31</t>
  </si>
  <si>
    <t>"hutnění základové spáry"    31</t>
  </si>
  <si>
    <t>"vtok + výtok"   25+31</t>
  </si>
  <si>
    <t>"základ pod troubu"   3,2*1.9+2*0.5*1.5</t>
  </si>
  <si>
    <t>0.6*0.3*2*3,4</t>
  </si>
  <si>
    <t>2*10</t>
  </si>
  <si>
    <t>9,2*3,2</t>
  </si>
  <si>
    <t>8,2*7</t>
  </si>
  <si>
    <t>"vtok"      15</t>
  </si>
  <si>
    <t>"výtok"    16</t>
  </si>
  <si>
    <t>"vtok a výtok"   2*4,8</t>
  </si>
  <si>
    <t>"ochrana ŽB trub"   5,3*10,2</t>
  </si>
  <si>
    <t>7,4+9,1</t>
  </si>
  <si>
    <t>2,6*4,9+1,7*3,3</t>
  </si>
  <si>
    <t>0,7*4,7</t>
  </si>
  <si>
    <t>"ŽB"    7,896</t>
  </si>
  <si>
    <t>"BETON PROSTÝ"     40,37</t>
  </si>
  <si>
    <t>48,266*29,0</t>
  </si>
  <si>
    <t>2,6*3,3</t>
  </si>
  <si>
    <t>2,8*4,9</t>
  </si>
  <si>
    <t>SO 01-21-06-01 - Propustek v km 72,409</t>
  </si>
  <si>
    <t>2 - Zakládání</t>
  </si>
  <si>
    <t>9 - Ostatní konstrukce a práce, bourání</t>
  </si>
  <si>
    <t>370,94</t>
  </si>
  <si>
    <t>6,0*0,75*2</t>
  </si>
  <si>
    <t>"kotvení zábradlí"  4*6</t>
  </si>
  <si>
    <t>"čela"    (6,0*1,3*2)</t>
  </si>
  <si>
    <t>"horní povrch říms"    6,0*0,5*2</t>
  </si>
  <si>
    <t>985312112</t>
  </si>
  <si>
    <t>Stěrka k vyrovnání betonových ploch stěn tl 3 mm</t>
  </si>
  <si>
    <t>"sanace typ A" 21,6</t>
  </si>
  <si>
    <t>985323111</t>
  </si>
  <si>
    <t>Spojovací můstek reprofilovaného betonu na cementové bázi tl 1 mm</t>
  </si>
  <si>
    <t>985323912</t>
  </si>
  <si>
    <t>Příplatek k cenám spojovacího můstku za plochu do 10 m2 jednotlivě</t>
  </si>
  <si>
    <t>"stávající zdivo"    21,6</t>
  </si>
  <si>
    <t xml:space="preserve"> "trhliny v čelech - odhad"    4,0</t>
  </si>
  <si>
    <t>"křemičitý písek 50kg/m2"     (21,6)*0,05</t>
  </si>
  <si>
    <t>1,08*29,0</t>
  </si>
  <si>
    <t>1,08</t>
  </si>
  <si>
    <t>SO 01-21-07-01 - Propustek v km 74,358</t>
  </si>
  <si>
    <t>0.6*0.3*2*1,6</t>
  </si>
  <si>
    <t>4.3*7+6.2*7+18.2*14+(10+12.5)*10+10</t>
  </si>
  <si>
    <t>"výkop"  4.3*7+6.2*7+18.2*14+(10+12.5)*10+10</t>
  </si>
  <si>
    <t>564,2*20,0</t>
  </si>
  <si>
    <t>58125110.R</t>
  </si>
  <si>
    <t>"úprava svahů"    12,3+16,1</t>
  </si>
  <si>
    <t>"hutnění základové spáry"    (16,5*2,14)+6,2+1,9+8,2</t>
  </si>
  <si>
    <t>63+58</t>
  </si>
  <si>
    <t>"základ pod troubu + zesílený základ"   17,2*2,2*0,25+0.6*1.5</t>
  </si>
  <si>
    <t>((2,2+17,2)*0,225)*2</t>
  </si>
  <si>
    <t>1,5*0,5*2</t>
  </si>
  <si>
    <t>10,23</t>
  </si>
  <si>
    <t>"základy kolmých čel"  4,9</t>
  </si>
  <si>
    <t>"základy výtok"  11</t>
  </si>
  <si>
    <t>0,5</t>
  </si>
  <si>
    <t>"výtok"   2*0,3*0,44+2*0,3*3,5</t>
  </si>
  <si>
    <t xml:space="preserve">"výtok"   4,1   </t>
  </si>
  <si>
    <t>"výtok"  2*(2,1*0,8+2,1*3,5)</t>
  </si>
  <si>
    <t>"pod kolmým čelem"   8,2</t>
  </si>
  <si>
    <t>"pod základem trub"   3,4*16</t>
  </si>
  <si>
    <t>"zásyp trouby + čela"   46*13+1,1*3,5</t>
  </si>
  <si>
    <t>"vtok"      9</t>
  </si>
  <si>
    <t>"výtok"    13,2</t>
  </si>
  <si>
    <t>"vtok a výtok"    5,4+4,4</t>
  </si>
  <si>
    <t>"ochrana ŽB trub"   6,1*17,2</t>
  </si>
  <si>
    <t>9,6+12</t>
  </si>
  <si>
    <t>10+11+5,4</t>
  </si>
  <si>
    <t>"výplň klenby"   22,8*9</t>
  </si>
  <si>
    <t>"gabiony"   1,8*3,2+3,8*4,1</t>
  </si>
  <si>
    <t>"kolmá čela + zákl. gabionů"   5,2*3,2+16</t>
  </si>
  <si>
    <t>"výtok"   9,5*0,3+1,4</t>
  </si>
  <si>
    <t>"klenba"   6,5*4,8+2*14,5*0,8</t>
  </si>
  <si>
    <t>"kámen"     564,085</t>
  </si>
  <si>
    <t>"BETON PROSTÝ"     200,838</t>
  </si>
  <si>
    <t>764,923*29,0</t>
  </si>
  <si>
    <t>"čelo"   27,6</t>
  </si>
  <si>
    <t>"vnější plocha ŽB trub"  6,1*17,2</t>
  </si>
  <si>
    <t>132,52*2</t>
  </si>
  <si>
    <t>SO 01-21-08-01 - Propustek v km 74,747</t>
  </si>
  <si>
    <t>(3.2+2.5)*4+0.5*6.5</t>
  </si>
  <si>
    <t>26,05*20,0</t>
  </si>
  <si>
    <t>"obsyp potrubí "  (4,8+5,5)*4,5</t>
  </si>
  <si>
    <t>46,35*2 "Přepočtené koeficientem množství</t>
  </si>
  <si>
    <t>"úprava svahů"    25+38</t>
  </si>
  <si>
    <t>"hutnění základové spáry"    (5,4+7,5)*2</t>
  </si>
  <si>
    <t>27+37</t>
  </si>
  <si>
    <t>0,8*7</t>
  </si>
  <si>
    <t>"výplň meziprostoru betonem"    1*6,6</t>
  </si>
  <si>
    <t>"vtok"      15,7</t>
  </si>
  <si>
    <t>"výtok"   21,8</t>
  </si>
  <si>
    <t>"podklad pod troubu - nehutněný"    2*(3,7+4)</t>
  </si>
  <si>
    <t>"podklad pod troubu - hutněný"     2*(3,7+4)</t>
  </si>
  <si>
    <t>2*7</t>
  </si>
  <si>
    <t>55314415</t>
  </si>
  <si>
    <t>"ochrana ŽB trub"   4,9*14,1</t>
  </si>
  <si>
    <t>8+12</t>
  </si>
  <si>
    <t>939902111</t>
  </si>
  <si>
    <t>Práce motorovým vozíkem</t>
  </si>
  <si>
    <t>939902132</t>
  </si>
  <si>
    <t>Práce přívěsným kolejovým vozíkem plošinovým</t>
  </si>
  <si>
    <t>"ubourání stávající spodní stavby"    2*7*0,8</t>
  </si>
  <si>
    <t>"kámen"     27,888</t>
  </si>
  <si>
    <t>27,888*29,0</t>
  </si>
  <si>
    <t>"kámen"   27,888</t>
  </si>
  <si>
    <t>SO 01-21-09-01 - Propustek v km 74,846</t>
  </si>
  <si>
    <t>(6.8+3.8)*4+0.8*4.7</t>
  </si>
  <si>
    <t>46,16*20,0</t>
  </si>
  <si>
    <t>"obsyp potrubí "  (11,2+16,4)*7+1,5*4,9</t>
  </si>
  <si>
    <t>200,55*2 "Přepočtené koeficientem množství</t>
  </si>
  <si>
    <t>"úprava svahů"    59+61</t>
  </si>
  <si>
    <t>"hutnění základové spáry"    (8,4+8,4)*2</t>
  </si>
  <si>
    <t>40+60</t>
  </si>
  <si>
    <t>0,18*7,2</t>
  </si>
  <si>
    <t>"výplň meziprostoru betonem"   2,9*4,8</t>
  </si>
  <si>
    <t>"bednění čel výplně"    2,0*3,2*2</t>
  </si>
  <si>
    <t>"vtok"      22</t>
  </si>
  <si>
    <t>"výtok"   17,3</t>
  </si>
  <si>
    <t>"podklad pod troubu - nehutněný"    2*(5,8+7,2)</t>
  </si>
  <si>
    <t>"podklad pod troubu - hutněný"     2*(5,8+7,2)</t>
  </si>
  <si>
    <t>"vtok a výtok"    2*7</t>
  </si>
  <si>
    <t>2*4,5</t>
  </si>
  <si>
    <t>55314459.R</t>
  </si>
  <si>
    <t>trouba ocelová flexibilní Pz z vlnitého plechu tlamový průřez 2010x1590/2,5mm</t>
  </si>
  <si>
    <t>17,6*1,015</t>
  </si>
  <si>
    <t>"ochrana ŽB trub"  5,8*17,6</t>
  </si>
  <si>
    <t>6+12</t>
  </si>
  <si>
    <t>"odhad" 2</t>
  </si>
  <si>
    <t>"ubourání křídel"   4*3,7*0,8</t>
  </si>
  <si>
    <t>"ubourání stávající spodní stavby"    (0,3+0,5)*4,9</t>
  </si>
  <si>
    <t>"římsy"    (0,4+0,2)*4,9</t>
  </si>
  <si>
    <t>"kámen"     39,242</t>
  </si>
  <si>
    <t>"ŽB"    7,056</t>
  </si>
  <si>
    <t>46,298*29,0</t>
  </si>
  <si>
    <t>9*0,005</t>
  </si>
  <si>
    <t>SO 01-21-10-01 - Propustek v km 75,315</t>
  </si>
  <si>
    <t>9.7*6+4.2*4.5</t>
  </si>
  <si>
    <t>77,1*20,0</t>
  </si>
  <si>
    <t>"obsyp potrubí "  (5.5+7.5)*5.5+1.6*10</t>
  </si>
  <si>
    <t>87,5*2 "Přepočtené koeficientem množství</t>
  </si>
  <si>
    <t>"úprava svahů"    63+63</t>
  </si>
  <si>
    <t>"hutnění základové spáry"    (8+10,6)*2</t>
  </si>
  <si>
    <t>63+63</t>
  </si>
  <si>
    <t>0,4*19,6</t>
  </si>
  <si>
    <t>"výplň meziprostoru betonem"   (5,3-2,7)*5,2</t>
  </si>
  <si>
    <t>"bednění čel výplně"    1,9*3,1*2</t>
  </si>
  <si>
    <t>"vtok"      39</t>
  </si>
  <si>
    <t>"výtok"   45</t>
  </si>
  <si>
    <t>"podklad pod troubu - nehutněný"   (3.4+4.2)*2.2</t>
  </si>
  <si>
    <t>"podklad pod troubu - hutněný"     (3.4+4.2)*2.2</t>
  </si>
  <si>
    <t>"vtok a výtok"    2*5,9</t>
  </si>
  <si>
    <t>2*8,5</t>
  </si>
  <si>
    <t>13,4*1,015</t>
  </si>
  <si>
    <t>"ochrana ŽB trub"  5,8*13,4</t>
  </si>
  <si>
    <t>17+15</t>
  </si>
  <si>
    <t>"odhad" 1</t>
  </si>
  <si>
    <t>"ubourání stávající spodní stavby"  1,2*(8,7+10)</t>
  </si>
  <si>
    <t>"římsy"    0,3*(8,7+10)</t>
  </si>
  <si>
    <t>"kámen"    55,876</t>
  </si>
  <si>
    <t>"ŽB"    13,464</t>
  </si>
  <si>
    <t>69,34*29,0</t>
  </si>
  <si>
    <t>17*0,005</t>
  </si>
  <si>
    <t>SO 01-55-01 - Úprava kabelové trasy, km 67,600-km 75,600</t>
  </si>
  <si>
    <t>460150063R</t>
  </si>
  <si>
    <t>Hloubení zapažených i nezapažených kabelových rýh ručně včetně urovnání dna s přemístěním výkopku do vzdálenosti 3 m od okraje jámy nebo naložením na dopravní prostředek šířky 40 cm, hloubky 80 cm, v hornině třídy 3</t>
  </si>
  <si>
    <t>460560163R</t>
  </si>
  <si>
    <t>Zásyp kabelových rýh ručně s uložením výkopku ve vrstvách včetně zhutnění a urovnání povrchu šířky 35 cm hloubky 80 cm, v hornině třídy 3</t>
  </si>
  <si>
    <t>7491251025R</t>
  </si>
  <si>
    <t>Uložení plastového žlabu do zemní trasy</t>
  </si>
  <si>
    <t>7492652010R</t>
  </si>
  <si>
    <t>Přeložení kabelů 4- a 5-žílových Al do 25 mm2</t>
  </si>
  <si>
    <t>7590525220R</t>
  </si>
  <si>
    <t>Přeložení kabelu návěstního s jádry 0,4 a 0,6 mm Cu TCEKEZE do 25 XN</t>
  </si>
  <si>
    <t>7590525230R</t>
  </si>
  <si>
    <t>Přeložení kabelu návěstního volně uloženého s jádrem 1 mm Cu TCEKEZE, TCEKFE, TCEKPFLEY, TCEKPFLEZE do 7 P</t>
  </si>
  <si>
    <t>7590525250</t>
  </si>
  <si>
    <t>Montáž spojek se spojováním žil zátorkami spojky rovné metalického DK do 11 čtyřek</t>
  </si>
  <si>
    <t>7590525445</t>
  </si>
  <si>
    <t>Montáž spojky rovné pro plastové kabely párové Raychem XAGA s konektory UDW2 na 1 plášť bez pancíře do 10 žil</t>
  </si>
  <si>
    <t>7593505150</t>
  </si>
  <si>
    <t>Pokládka výstražné fólie do výkopu</t>
  </si>
  <si>
    <t>7593505200</t>
  </si>
  <si>
    <t>Uložení HDPE trubky pro optický kabel do kabelového žlabu</t>
  </si>
  <si>
    <t>7593505200R</t>
  </si>
  <si>
    <t>Montáž dělené spojky HDPE trubky</t>
  </si>
  <si>
    <t>7593505220</t>
  </si>
  <si>
    <t>Montáž spojky Plasson na HDPE trubce rovné nebo redukční</t>
  </si>
  <si>
    <t>7593505270</t>
  </si>
  <si>
    <t>Montáž kabelového označníku Ball Marker</t>
  </si>
  <si>
    <t>R1</t>
  </si>
  <si>
    <t>Dodatečná ochrana stávajících sítí (přechodů) pod kolejí</t>
  </si>
  <si>
    <t>ks</t>
  </si>
  <si>
    <t>7590521514</t>
  </si>
  <si>
    <t>Venkovní vedení kabelová - metalické sítě Plněné, párované s ochr. vodičem TCEKPFLEY 3 P 1,0 D</t>
  </si>
  <si>
    <t>256</t>
  </si>
  <si>
    <t>7590521529</t>
  </si>
  <si>
    <t>Venkovní vedení kabelová - metalické sítě Plněné, párované s ochr. vodičem TCEKPFLEY 7 P 1,0 D</t>
  </si>
  <si>
    <t>7492600200</t>
  </si>
  <si>
    <t>Kabely, vodiče, šňůry Al - nn Kabel silový 4 a 5-žílový, plastová izolace 1-AYKY 4x25</t>
  </si>
  <si>
    <t>7590520624</t>
  </si>
  <si>
    <t>Venkovní vedení kabelová - metalické sítě Plněné 4x0,8 TCEPKPFLEY 10 x 4 x 0,8</t>
  </si>
  <si>
    <t>7590520424</t>
  </si>
  <si>
    <t>Venkovní vedení kabelová - metalické sítě Plněné 4x0,6 TCEPKPFLE 3 x 4 x 0,6</t>
  </si>
  <si>
    <t>7590541464</t>
  </si>
  <si>
    <t>Slaboproudé rozvody, kabely pro přívod a vnitřní instalaci Spojky metalických kabelů a příslušenství Teplem smrštitelná zesílená spojka pro netlakované kabely XAGA 500-75/15-300/EY</t>
  </si>
  <si>
    <t>7492103550</t>
  </si>
  <si>
    <t>Spojovací vedení, podpěrné izolátory Spojky, ukončení pasu, ostatní Spojka SVCZ-S4-1 4x6-4-35mm2 AL+Cu</t>
  </si>
  <si>
    <t>7593501173</t>
  </si>
  <si>
    <t>Trasy kabelového vedení Chránička dělená KKHR 40 trubka půlená opravná HDPE 2m</t>
  </si>
  <si>
    <t>7593501174</t>
  </si>
  <si>
    <t>Trasy kabelového vedení Chránička dělená KKHRM 40 zámek (na trubku nutné objednat 2ks)</t>
  </si>
  <si>
    <t>7593501195</t>
  </si>
  <si>
    <t>Trasy kabelového vedení Spojky šroubovací pro chráničky optického kabelu HDPE 5050 průměr 40 mm</t>
  </si>
  <si>
    <t>7593501125</t>
  </si>
  <si>
    <t>Trasy kabelového vedení Chráničky optického kabelu HDPE 6040 průměr 40/33 mm</t>
  </si>
  <si>
    <t>7491201091</t>
  </si>
  <si>
    <t>Elektroinstalační materiál Elektroinstalační lišty a kabelové žlaby Zemní kanál KOPOKAN 1 ZD (100x100) šedé tělo/ červené víko 2m</t>
  </si>
  <si>
    <t>7491201095</t>
  </si>
  <si>
    <t>Elektroinstalační materiál Elektroinstalační lišty a kabelové žlaby Spojka zemního kanálu SPOJKA 1 pro KOPOKAN 1</t>
  </si>
  <si>
    <t>7590105426R</t>
  </si>
  <si>
    <t>Ball Marker - kabelový označník</t>
  </si>
  <si>
    <t>7598015185</t>
  </si>
  <si>
    <t>Jednosměrné měření kabelu místního (na začátkui stavby)</t>
  </si>
  <si>
    <t>pár</t>
  </si>
  <si>
    <t>7598015185R</t>
  </si>
  <si>
    <t>Jednosměrné měření kabelu místního (na konci stavby)</t>
  </si>
  <si>
    <t>7598025010</t>
  </si>
  <si>
    <t>Měření místních kabelů zkrácené v obou směrech za provozu 5 čtyřek (na začátku)</t>
  </si>
  <si>
    <t>úsek</t>
  </si>
  <si>
    <t>7598025010R</t>
  </si>
  <si>
    <t>Měření místních kabelů zkrácené v obou směrech za provozu 5 čtyřek (na konci)</t>
  </si>
  <si>
    <t>7598025345</t>
  </si>
  <si>
    <t>Měření dálkových kabelů rozšíření měření úplné v obou směrech za provozu 12 čtyřek (na začátku)</t>
  </si>
  <si>
    <t>7598025345R</t>
  </si>
  <si>
    <t>Měření dálkových kabelů rozšíření měření úplné v obou směrech za provozu 12 čtyřek (na konci)</t>
  </si>
  <si>
    <t>7598035050</t>
  </si>
  <si>
    <t>Měření útlumu optického kabelu po položení nebo zavěšení, kabelu s 8 vlákny (na začátku stavby)</t>
  </si>
  <si>
    <t>7598035050R</t>
  </si>
  <si>
    <t>Měření útlumu optického kabelu po položení nebo zavěšení, kabelu s 8 vlákny (na konci stavby)</t>
  </si>
  <si>
    <t>7598035055</t>
  </si>
  <si>
    <t>Měření útlumu optického kabelu po položení nebo zavěšení, kabelu s 12 vlákny (na začátku stavby)</t>
  </si>
  <si>
    <t>7598035055R</t>
  </si>
  <si>
    <t>Měření útlumu optického kabelu po položení nebo zavěšení, kabelu s 12 vlákny (na konci stavby)</t>
  </si>
  <si>
    <t>7598035150</t>
  </si>
  <si>
    <t>Záznam a vyhodnocení měřících protokolů na nosič (1 případ = 1 kus)</t>
  </si>
  <si>
    <t>7598035170</t>
  </si>
  <si>
    <t>Kontrola tlakutěsnosti HDPE trubky v úseku do 2 000 m</t>
  </si>
  <si>
    <t>SO 98-98 - Všeobecný stavební objekt</t>
  </si>
  <si>
    <t>HSV - VRN CELKEM</t>
  </si>
  <si>
    <t xml:space="preserve">    VRN.1 - pro železniční svršek a spodek</t>
  </si>
  <si>
    <t xml:space="preserve">    VRN.2 - pro objekty mostů a propustů</t>
  </si>
  <si>
    <t xml:space="preserve">    VRN4 - Inženýrská činnost</t>
  </si>
  <si>
    <t xml:space="preserve">    VRN6 - Územní vlivy</t>
  </si>
  <si>
    <t xml:space="preserve">    VRN7 - Provozní vlivy</t>
  </si>
  <si>
    <t xml:space="preserve">    VRN8 - Přesun stavebních kapacit</t>
  </si>
  <si>
    <t xml:space="preserve">    VRN1 - Průzkumné, geodetické a projektové práce</t>
  </si>
  <si>
    <t xml:space="preserve">    VRN3 - Zařízení staveniště</t>
  </si>
  <si>
    <t xml:space="preserve">    VRN.3 - pro objekty SSZT</t>
  </si>
  <si>
    <t xml:space="preserve">    VRN - Vedlejší rozpočtové náklady</t>
  </si>
  <si>
    <t>VRN CELKEM</t>
  </si>
  <si>
    <t>VRN.1</t>
  </si>
  <si>
    <t>pro železniční svršek a spodek</t>
  </si>
  <si>
    <t>011101001</t>
  </si>
  <si>
    <t>Finanční náklady pojistné (stavebně montážní pojištění)</t>
  </si>
  <si>
    <t>021211001</t>
  </si>
  <si>
    <t>Průzkumné práce pro opravy Doplňující laboratorní rozbor kontaminace zeminy nebo kol. lože</t>
  </si>
  <si>
    <t>022101011</t>
  </si>
  <si>
    <t>Geodetické práce Geodetické práce v průběhu opravy</t>
  </si>
  <si>
    <t>022111001</t>
  </si>
  <si>
    <t>Geodetické práce Kontrola PPK při směrové a výškové úpravě koleje zaměřením APK trať jednokolejná</t>
  </si>
  <si>
    <t>7,998+1,214</t>
  </si>
  <si>
    <t>022121001</t>
  </si>
  <si>
    <t>Geodetické práce Diagnostika technické infrastruktury Vytýčení trasy inženýrských sítí</t>
  </si>
  <si>
    <t>023131001</t>
  </si>
  <si>
    <t>Projektové práce Dokumentace skutečného provedení železničního svršku a spodku</t>
  </si>
  <si>
    <t>024101401</t>
  </si>
  <si>
    <t>Inženýrská činnost koordinační a kompletační činnost</t>
  </si>
  <si>
    <t>029101001</t>
  </si>
  <si>
    <t>Ostatní náklady Náklady na informační cedule, desky, publikační náklady, aj.</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</si>
  <si>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</si>
  <si>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</si>
  <si>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033111001</t>
  </si>
  <si>
    <t>Provozní vlivy Výluka silničního provozu se zajištěním objížďky</t>
  </si>
  <si>
    <t>033131001</t>
  </si>
  <si>
    <t>Provozní vlivy Organizační zajištění prací při zřizování a udržování BK kolejí a výhybek</t>
  </si>
  <si>
    <t>7998,2+1226,6</t>
  </si>
  <si>
    <t>02410130R</t>
  </si>
  <si>
    <t>Osvědčení o shodě notifikovanou osobou</t>
  </si>
  <si>
    <t>"MHS" 4</t>
  </si>
  <si>
    <t>"ASPv" 1</t>
  </si>
  <si>
    <t>"SSP" 1</t>
  </si>
  <si>
    <t>"LOKO" 1</t>
  </si>
  <si>
    <t>9903200300</t>
  </si>
  <si>
    <t>Přeprava mechanizace na místo prováděných prací o hmotnosti přes 12 t do 300 km</t>
  </si>
  <si>
    <t>"SČ+PA+SMV" 1</t>
  </si>
  <si>
    <t>"SMD" 1</t>
  </si>
  <si>
    <t>"mobilní svařovna" 1</t>
  </si>
  <si>
    <t>VRN.2</t>
  </si>
  <si>
    <t>pro objekty mostů a propustů</t>
  </si>
  <si>
    <t>VRN4</t>
  </si>
  <si>
    <t>Inženýrská činnost</t>
  </si>
  <si>
    <t>042002000</t>
  </si>
  <si>
    <t>Posudky</t>
  </si>
  <si>
    <t>kpl</t>
  </si>
  <si>
    <t>043194000</t>
  </si>
  <si>
    <t>Ostatní zkoušky</t>
  </si>
  <si>
    <t>VRN6</t>
  </si>
  <si>
    <t>Územní vlivy</t>
  </si>
  <si>
    <t>060001000</t>
  </si>
  <si>
    <t>065002000</t>
  </si>
  <si>
    <t>Mimostaveništní doprava materiálů</t>
  </si>
  <si>
    <t>VRN7</t>
  </si>
  <si>
    <t>Provozní vlivy</t>
  </si>
  <si>
    <t>070001000</t>
  </si>
  <si>
    <t>VRN8</t>
  </si>
  <si>
    <t>Přesun stavebních kapacit</t>
  </si>
  <si>
    <t>081002000</t>
  </si>
  <si>
    <t>Doprava zaměstnanců</t>
  </si>
  <si>
    <t>VRN1</t>
  </si>
  <si>
    <t>Průzkumné, geodetické a projektové práce</t>
  </si>
  <si>
    <t>012203000</t>
  </si>
  <si>
    <t>Geodetické práce při provádění stavby</t>
  </si>
  <si>
    <t>012303000</t>
  </si>
  <si>
    <t>Geodetické práce po výstavbě</t>
  </si>
  <si>
    <t>013254000</t>
  </si>
  <si>
    <t>Dokumentace skutečného provedení stavby</t>
  </si>
  <si>
    <t>VRN3</t>
  </si>
  <si>
    <t>Zařízení staveniště</t>
  </si>
  <si>
    <t>030001000</t>
  </si>
  <si>
    <t>034002000</t>
  </si>
  <si>
    <t>Zabezpečení staveniště</t>
  </si>
  <si>
    <t>039002000</t>
  </si>
  <si>
    <t>Zrušení zařízení staveniště</t>
  </si>
  <si>
    <t>VRN.3</t>
  </si>
  <si>
    <t>pro objekty SSZT</t>
  </si>
  <si>
    <t>023111001R</t>
  </si>
  <si>
    <t>Projektové práce Technický projekt, zaměření ZZ</t>
  </si>
  <si>
    <t>023131011R</t>
  </si>
  <si>
    <t>Projektové práce Dokumentace skutečného provedení zabezpečovacích, sdělovacích, elektrických zařízení</t>
  </si>
  <si>
    <t>Dozor pracovníků provozovatele při práci na živém zařízení</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</si>
  <si>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</si>
  <si>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</si>
  <si>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</si>
  <si>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</si>
  <si>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rekonstrukce </t>
    </r>
    <r>
      <rPr>
        <sz val="9"/>
        <rFont val="Trebuchet MS"/>
        <family val="2"/>
      </rPr>
      <t>obsahuje sestavu Rekapitulace rekonstrukce a Rekapitulace objektů rekonstrukce a soupisů prací.</t>
    </r>
  </si>
  <si>
    <r>
      <t xml:space="preserve">V sestavě </t>
    </r>
    <r>
      <rPr>
        <b/>
        <sz val="9"/>
        <rFont val="Trebuchet MS"/>
        <family val="2"/>
      </rPr>
      <t>Rekapitulace rekonstrukce</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</si>
  <si>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</si>
  <si>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</si>
  <si>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rekonstrukce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</si>
  <si>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</si>
  <si>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</si>
  <si>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</si>
  <si>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</si>
  <si>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</si>
  <si>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</si>
  <si>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</si>
  <si>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</si>
  <si>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</si>
  <si>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</si>
  <si>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</si>
  <si>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</si>
  <si>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rekonstrukce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</si>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</sst>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sz val="7"/>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6" fontId="35" fillId="0" borderId="22" xfId="0" applyNumberFormat="1" applyFont="1" applyBorder="1" applyAlignment="1" applyProtection="1">
      <alignment vertical="center"/>
      <protection/>
    </xf>
    <xf numFmtId="166"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6" fillId="0" borderId="3" xfId="0" applyFont="1" applyBorder="1" applyAlignment="1">
      <alignment vertical="center"/>
    </xf>
    <xf numFmtId="0" fontId="35" fillId="2" borderId="14"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6"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6"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11" fillId="0" borderId="0" xfId="0" applyFont="1" applyAlignment="1">
      <alignment horizontal="left" vertical="center"/>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6" fontId="23" fillId="0" borderId="22" xfId="0" applyNumberFormat="1" applyFont="1" applyBorder="1" applyAlignment="1" applyProtection="1">
      <alignment vertical="center"/>
      <protection/>
    </xf>
    <xf numFmtId="166"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86"/>
  <sheetViews>
    <sheetView showGridLines="0" tabSelected="1" workbookViewId="0" topLeftCell="A1"/>
  </sheetViews>
  <sheetFormatPr defaultColWidth="9.140625" defaultRowHeight="12"/>
  <cols>
    <col min="1" max="1" width="7.140625" style="1" customWidth="1"/>
    <col min="2" max="2" width="1.421875" style="1" customWidth="1"/>
    <col min="3" max="3" width="3.57421875" style="1" customWidth="1"/>
    <col min="4" max="33" width="2.28125" style="1" customWidth="1"/>
    <col min="34" max="34" width="2.8515625" style="1" customWidth="1"/>
    <col min="35" max="35" width="27.140625" style="1" customWidth="1"/>
    <col min="36" max="37" width="2.140625" style="1" customWidth="1"/>
    <col min="38" max="38" width="7.140625" style="1" customWidth="1"/>
    <col min="39" max="39" width="2.8515625" style="1" customWidth="1"/>
    <col min="40" max="40" width="11.421875" style="1" customWidth="1"/>
    <col min="41" max="41" width="6.421875" style="1" customWidth="1"/>
    <col min="42" max="42" width="3.57421875" style="1" customWidth="1"/>
    <col min="43" max="43" width="13.421875" style="1" customWidth="1"/>
    <col min="44" max="44" width="11.7109375" style="1" customWidth="1"/>
    <col min="45" max="47" width="22.140625" style="1" hidden="1" customWidth="1"/>
    <col min="48" max="49" width="18.57421875" style="1" hidden="1" customWidth="1"/>
    <col min="50" max="51" width="21.421875" style="1" hidden="1" customWidth="1"/>
    <col min="52" max="52" width="18.57421875" style="1" hidden="1" customWidth="1"/>
    <col min="53" max="53" width="16.421875" style="1" hidden="1" customWidth="1"/>
    <col min="54" max="54" width="21.421875" style="1" hidden="1" customWidth="1"/>
    <col min="55" max="55" width="18.57421875" style="1" hidden="1" customWidth="1"/>
    <col min="56" max="56" width="16.421875" style="1" hidden="1" customWidth="1"/>
    <col min="57" max="57" width="57.00390625" style="1" customWidth="1"/>
    <col min="71" max="91" width="9.1406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8</v>
      </c>
      <c r="BT3" s="18" t="s">
        <v>9</v>
      </c>
    </row>
    <row r="4" spans="2:71" s="1" customFormat="1" ht="24.95" customHeight="1">
      <c r="B4" s="22"/>
      <c r="C4" s="23"/>
      <c r="D4" s="24" t="s">
        <v>10</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11</v>
      </c>
      <c r="BE4" s="26" t="s">
        <v>12</v>
      </c>
      <c r="BS4" s="18" t="s">
        <v>6</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29.25" customHeight="1">
      <c r="B9" s="22"/>
      <c r="C9" s="23"/>
      <c r="D9" s="27" t="s">
        <v>26</v>
      </c>
      <c r="E9" s="23"/>
      <c r="F9" s="23"/>
      <c r="G9" s="23"/>
      <c r="H9" s="23"/>
      <c r="I9" s="23"/>
      <c r="J9" s="23"/>
      <c r="K9" s="35"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5" t="s">
        <v>29</v>
      </c>
      <c r="AO9" s="23"/>
      <c r="AP9" s="23"/>
      <c r="AQ9" s="23"/>
      <c r="AR9" s="21"/>
      <c r="BE9" s="32"/>
      <c r="BS9" s="18" t="s">
        <v>6</v>
      </c>
    </row>
    <row r="10" spans="2:71" s="1" customFormat="1" ht="12" customHeight="1">
      <c r="B10" s="22"/>
      <c r="C10" s="23"/>
      <c r="D10" s="33"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31</v>
      </c>
      <c r="AL10" s="23"/>
      <c r="AM10" s="23"/>
      <c r="AN10" s="28" t="s">
        <v>32</v>
      </c>
      <c r="AO10" s="23"/>
      <c r="AP10" s="23"/>
      <c r="AQ10" s="23"/>
      <c r="AR10" s="21"/>
      <c r="BE10" s="32"/>
      <c r="BS10" s="18" t="s">
        <v>6</v>
      </c>
    </row>
    <row r="11" spans="2:71" s="1" customFormat="1" ht="18.45" customHeight="1">
      <c r="B11" s="22"/>
      <c r="C11" s="23"/>
      <c r="D11" s="23"/>
      <c r="E11" s="28" t="s">
        <v>33</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34</v>
      </c>
      <c r="AL11" s="23"/>
      <c r="AM11" s="23"/>
      <c r="AN11" s="28" t="s">
        <v>32</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35</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31</v>
      </c>
      <c r="AL13" s="23"/>
      <c r="AM13" s="23"/>
      <c r="AN13" s="36" t="s">
        <v>36</v>
      </c>
      <c r="AO13" s="23"/>
      <c r="AP13" s="23"/>
      <c r="AQ13" s="23"/>
      <c r="AR13" s="21"/>
      <c r="BE13" s="32"/>
      <c r="BS13" s="18" t="s">
        <v>6</v>
      </c>
    </row>
    <row r="14" spans="2:71" ht="12">
      <c r="B14" s="22"/>
      <c r="C14" s="23"/>
      <c r="D14" s="23"/>
      <c r="E14" s="36" t="s">
        <v>36</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3" t="s">
        <v>34</v>
      </c>
      <c r="AL14" s="23"/>
      <c r="AM14" s="23"/>
      <c r="AN14" s="36" t="s">
        <v>36</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37</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31</v>
      </c>
      <c r="AL16" s="23"/>
      <c r="AM16" s="23"/>
      <c r="AN16" s="28" t="s">
        <v>32</v>
      </c>
      <c r="AO16" s="23"/>
      <c r="AP16" s="23"/>
      <c r="AQ16" s="23"/>
      <c r="AR16" s="21"/>
      <c r="BE16" s="32"/>
      <c r="BS16" s="18" t="s">
        <v>4</v>
      </c>
    </row>
    <row r="17" spans="2:71" s="1" customFormat="1" ht="18.45" customHeight="1">
      <c r="B17" s="22"/>
      <c r="C17" s="23"/>
      <c r="D17" s="23"/>
      <c r="E17" s="28" t="s">
        <v>38</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34</v>
      </c>
      <c r="AL17" s="23"/>
      <c r="AM17" s="23"/>
      <c r="AN17" s="28" t="s">
        <v>32</v>
      </c>
      <c r="AO17" s="23"/>
      <c r="AP17" s="23"/>
      <c r="AQ17" s="23"/>
      <c r="AR17" s="21"/>
      <c r="BE17" s="32"/>
      <c r="BS17" s="18" t="s">
        <v>39</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40</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31</v>
      </c>
      <c r="AL19" s="23"/>
      <c r="AM19" s="23"/>
      <c r="AN19" s="28" t="s">
        <v>32</v>
      </c>
      <c r="AO19" s="23"/>
      <c r="AP19" s="23"/>
      <c r="AQ19" s="23"/>
      <c r="AR19" s="21"/>
      <c r="BE19" s="32"/>
      <c r="BS19" s="18" t="s">
        <v>6</v>
      </c>
    </row>
    <row r="20" spans="2:71" s="1" customFormat="1" ht="18.45" customHeight="1">
      <c r="B20" s="22"/>
      <c r="C20" s="23"/>
      <c r="D20" s="23"/>
      <c r="E20" s="28" t="s">
        <v>38</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34</v>
      </c>
      <c r="AL20" s="23"/>
      <c r="AM20" s="23"/>
      <c r="AN20" s="28" t="s">
        <v>32</v>
      </c>
      <c r="AO20" s="23"/>
      <c r="AP20" s="23"/>
      <c r="AQ20" s="23"/>
      <c r="AR20" s="21"/>
      <c r="BE20" s="32"/>
      <c r="BS20" s="18" t="s">
        <v>39</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41</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60" customHeight="1">
      <c r="B23" s="22"/>
      <c r="C23" s="23"/>
      <c r="D23" s="23"/>
      <c r="E23" s="38" t="s">
        <v>42</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3"/>
      <c r="AQ25" s="23"/>
      <c r="AR25" s="21"/>
      <c r="BE25" s="32"/>
    </row>
    <row r="26" spans="1:57" s="2" customFormat="1" ht="25.9" customHeight="1">
      <c r="A26" s="40"/>
      <c r="B26" s="41"/>
      <c r="C26" s="42"/>
      <c r="D26" s="43" t="s">
        <v>43</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ROUND(AG54,15)</f>
        <v>0</v>
      </c>
      <c r="AL26" s="44"/>
      <c r="AM26" s="44"/>
      <c r="AN26" s="44"/>
      <c r="AO26" s="44"/>
      <c r="AP26" s="42"/>
      <c r="AQ26" s="42"/>
      <c r="AR26" s="46"/>
      <c r="BE26" s="32"/>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2"/>
    </row>
    <row r="28" spans="1:57" s="2" customFormat="1" ht="12">
      <c r="A28" s="40"/>
      <c r="B28" s="41"/>
      <c r="C28" s="42"/>
      <c r="D28" s="42"/>
      <c r="E28" s="42"/>
      <c r="F28" s="42"/>
      <c r="G28" s="42"/>
      <c r="H28" s="42"/>
      <c r="I28" s="42"/>
      <c r="J28" s="42"/>
      <c r="K28" s="42"/>
      <c r="L28" s="47" t="s">
        <v>44</v>
      </c>
      <c r="M28" s="47"/>
      <c r="N28" s="47"/>
      <c r="O28" s="47"/>
      <c r="P28" s="47"/>
      <c r="Q28" s="42"/>
      <c r="R28" s="42"/>
      <c r="S28" s="42"/>
      <c r="T28" s="42"/>
      <c r="U28" s="42"/>
      <c r="V28" s="42"/>
      <c r="W28" s="47" t="s">
        <v>45</v>
      </c>
      <c r="X28" s="47"/>
      <c r="Y28" s="47"/>
      <c r="Z28" s="47"/>
      <c r="AA28" s="47"/>
      <c r="AB28" s="47"/>
      <c r="AC28" s="47"/>
      <c r="AD28" s="47"/>
      <c r="AE28" s="47"/>
      <c r="AF28" s="42"/>
      <c r="AG28" s="42"/>
      <c r="AH28" s="42"/>
      <c r="AI28" s="42"/>
      <c r="AJ28" s="42"/>
      <c r="AK28" s="47" t="s">
        <v>46</v>
      </c>
      <c r="AL28" s="47"/>
      <c r="AM28" s="47"/>
      <c r="AN28" s="47"/>
      <c r="AO28" s="47"/>
      <c r="AP28" s="42"/>
      <c r="AQ28" s="42"/>
      <c r="AR28" s="46"/>
      <c r="BE28" s="32"/>
    </row>
    <row r="29" spans="1:57" s="3" customFormat="1" ht="14.4" customHeight="1">
      <c r="A29" s="3"/>
      <c r="B29" s="48"/>
      <c r="C29" s="49"/>
      <c r="D29" s="33" t="s">
        <v>47</v>
      </c>
      <c r="E29" s="49"/>
      <c r="F29" s="33" t="s">
        <v>48</v>
      </c>
      <c r="G29" s="49"/>
      <c r="H29" s="49"/>
      <c r="I29" s="49"/>
      <c r="J29" s="49"/>
      <c r="K29" s="49"/>
      <c r="L29" s="50">
        <v>0.21</v>
      </c>
      <c r="M29" s="49"/>
      <c r="N29" s="49"/>
      <c r="O29" s="49"/>
      <c r="P29" s="49"/>
      <c r="Q29" s="49"/>
      <c r="R29" s="49"/>
      <c r="S29" s="49"/>
      <c r="T29" s="49"/>
      <c r="U29" s="49"/>
      <c r="V29" s="49"/>
      <c r="W29" s="51">
        <f>ROUND(AZ54,15)</f>
        <v>0</v>
      </c>
      <c r="X29" s="49"/>
      <c r="Y29" s="49"/>
      <c r="Z29" s="49"/>
      <c r="AA29" s="49"/>
      <c r="AB29" s="49"/>
      <c r="AC29" s="49"/>
      <c r="AD29" s="49"/>
      <c r="AE29" s="49"/>
      <c r="AF29" s="49"/>
      <c r="AG29" s="49"/>
      <c r="AH29" s="49"/>
      <c r="AI29" s="49"/>
      <c r="AJ29" s="49"/>
      <c r="AK29" s="51">
        <f>ROUND(AV54,15)</f>
        <v>0</v>
      </c>
      <c r="AL29" s="49"/>
      <c r="AM29" s="49"/>
      <c r="AN29" s="49"/>
      <c r="AO29" s="49"/>
      <c r="AP29" s="49"/>
      <c r="AQ29" s="49"/>
      <c r="AR29" s="52"/>
      <c r="BE29" s="53"/>
    </row>
    <row r="30" spans="1:57" s="3" customFormat="1" ht="14.4" customHeight="1">
      <c r="A30" s="3"/>
      <c r="B30" s="48"/>
      <c r="C30" s="49"/>
      <c r="D30" s="49"/>
      <c r="E30" s="49"/>
      <c r="F30" s="33" t="s">
        <v>49</v>
      </c>
      <c r="G30" s="49"/>
      <c r="H30" s="49"/>
      <c r="I30" s="49"/>
      <c r="J30" s="49"/>
      <c r="K30" s="49"/>
      <c r="L30" s="50">
        <v>0.15</v>
      </c>
      <c r="M30" s="49"/>
      <c r="N30" s="49"/>
      <c r="O30" s="49"/>
      <c r="P30" s="49"/>
      <c r="Q30" s="49"/>
      <c r="R30" s="49"/>
      <c r="S30" s="49"/>
      <c r="T30" s="49"/>
      <c r="U30" s="49"/>
      <c r="V30" s="49"/>
      <c r="W30" s="51">
        <f>ROUND(BA54,15)</f>
        <v>0</v>
      </c>
      <c r="X30" s="49"/>
      <c r="Y30" s="49"/>
      <c r="Z30" s="49"/>
      <c r="AA30" s="49"/>
      <c r="AB30" s="49"/>
      <c r="AC30" s="49"/>
      <c r="AD30" s="49"/>
      <c r="AE30" s="49"/>
      <c r="AF30" s="49"/>
      <c r="AG30" s="49"/>
      <c r="AH30" s="49"/>
      <c r="AI30" s="49"/>
      <c r="AJ30" s="49"/>
      <c r="AK30" s="51">
        <f>ROUND(AW54,15)</f>
        <v>0</v>
      </c>
      <c r="AL30" s="49"/>
      <c r="AM30" s="49"/>
      <c r="AN30" s="49"/>
      <c r="AO30" s="49"/>
      <c r="AP30" s="49"/>
      <c r="AQ30" s="49"/>
      <c r="AR30" s="52"/>
      <c r="BE30" s="53"/>
    </row>
    <row r="31" spans="1:57" s="3" customFormat="1" ht="14.4" customHeight="1" hidden="1">
      <c r="A31" s="3"/>
      <c r="B31" s="48"/>
      <c r="C31" s="49"/>
      <c r="D31" s="49"/>
      <c r="E31" s="49"/>
      <c r="F31" s="33" t="s">
        <v>50</v>
      </c>
      <c r="G31" s="49"/>
      <c r="H31" s="49"/>
      <c r="I31" s="49"/>
      <c r="J31" s="49"/>
      <c r="K31" s="49"/>
      <c r="L31" s="50">
        <v>0.21</v>
      </c>
      <c r="M31" s="49"/>
      <c r="N31" s="49"/>
      <c r="O31" s="49"/>
      <c r="P31" s="49"/>
      <c r="Q31" s="49"/>
      <c r="R31" s="49"/>
      <c r="S31" s="49"/>
      <c r="T31" s="49"/>
      <c r="U31" s="49"/>
      <c r="V31" s="49"/>
      <c r="W31" s="51">
        <f>ROUND(BB54,15)</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3" t="s">
        <v>51</v>
      </c>
      <c r="G32" s="49"/>
      <c r="H32" s="49"/>
      <c r="I32" s="49"/>
      <c r="J32" s="49"/>
      <c r="K32" s="49"/>
      <c r="L32" s="50">
        <v>0.15</v>
      </c>
      <c r="M32" s="49"/>
      <c r="N32" s="49"/>
      <c r="O32" s="49"/>
      <c r="P32" s="49"/>
      <c r="Q32" s="49"/>
      <c r="R32" s="49"/>
      <c r="S32" s="49"/>
      <c r="T32" s="49"/>
      <c r="U32" s="49"/>
      <c r="V32" s="49"/>
      <c r="W32" s="51">
        <f>ROUND(BC54,15)</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3" t="s">
        <v>52</v>
      </c>
      <c r="G33" s="49"/>
      <c r="H33" s="49"/>
      <c r="I33" s="49"/>
      <c r="J33" s="49"/>
      <c r="K33" s="49"/>
      <c r="L33" s="50">
        <v>0</v>
      </c>
      <c r="M33" s="49"/>
      <c r="N33" s="49"/>
      <c r="O33" s="49"/>
      <c r="P33" s="49"/>
      <c r="Q33" s="49"/>
      <c r="R33" s="49"/>
      <c r="S33" s="49"/>
      <c r="T33" s="49"/>
      <c r="U33" s="49"/>
      <c r="V33" s="49"/>
      <c r="W33" s="51">
        <f>ROUND(BD54,15)</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53</v>
      </c>
      <c r="E35" s="56"/>
      <c r="F35" s="56"/>
      <c r="G35" s="56"/>
      <c r="H35" s="56"/>
      <c r="I35" s="56"/>
      <c r="J35" s="56"/>
      <c r="K35" s="56"/>
      <c r="L35" s="56"/>
      <c r="M35" s="56"/>
      <c r="N35" s="56"/>
      <c r="O35" s="56"/>
      <c r="P35" s="56"/>
      <c r="Q35" s="56"/>
      <c r="R35" s="56"/>
      <c r="S35" s="56"/>
      <c r="T35" s="57" t="s">
        <v>54</v>
      </c>
      <c r="U35" s="56"/>
      <c r="V35" s="56"/>
      <c r="W35" s="56"/>
      <c r="X35" s="58" t="s">
        <v>55</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4" t="s">
        <v>56</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3" t="s">
        <v>13</v>
      </c>
      <c r="D44" s="66"/>
      <c r="E44" s="66"/>
      <c r="F44" s="66"/>
      <c r="G44" s="66"/>
      <c r="H44" s="66"/>
      <c r="I44" s="66"/>
      <c r="J44" s="66"/>
      <c r="K44" s="66"/>
      <c r="L44" s="66" t="str">
        <f>K5</f>
        <v>64020114</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Oprava trati v úseku Mostek – Horka u Staré Paky</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3" t="s">
        <v>22</v>
      </c>
      <c r="D47" s="42"/>
      <c r="E47" s="42"/>
      <c r="F47" s="42"/>
      <c r="G47" s="42"/>
      <c r="H47" s="42"/>
      <c r="I47" s="42"/>
      <c r="J47" s="42"/>
      <c r="K47" s="42"/>
      <c r="L47" s="73" t="str">
        <f>IF(K8="","",K8)</f>
        <v>Mostek - Horka u St. Paky</v>
      </c>
      <c r="M47" s="42"/>
      <c r="N47" s="42"/>
      <c r="O47" s="42"/>
      <c r="P47" s="42"/>
      <c r="Q47" s="42"/>
      <c r="R47" s="42"/>
      <c r="S47" s="42"/>
      <c r="T47" s="42"/>
      <c r="U47" s="42"/>
      <c r="V47" s="42"/>
      <c r="W47" s="42"/>
      <c r="X47" s="42"/>
      <c r="Y47" s="42"/>
      <c r="Z47" s="42"/>
      <c r="AA47" s="42"/>
      <c r="AB47" s="42"/>
      <c r="AC47" s="42"/>
      <c r="AD47" s="42"/>
      <c r="AE47" s="42"/>
      <c r="AF47" s="42"/>
      <c r="AG47" s="42"/>
      <c r="AH47" s="42"/>
      <c r="AI47" s="33" t="s">
        <v>24</v>
      </c>
      <c r="AJ47" s="42"/>
      <c r="AK47" s="42"/>
      <c r="AL47" s="42"/>
      <c r="AM47" s="74" t="str">
        <f>IF(AN8="","",AN8)</f>
        <v>12. 3. 2020</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6" customHeight="1">
      <c r="A49" s="40"/>
      <c r="B49" s="41"/>
      <c r="C49" s="33" t="s">
        <v>30</v>
      </c>
      <c r="D49" s="42"/>
      <c r="E49" s="42"/>
      <c r="F49" s="42"/>
      <c r="G49" s="42"/>
      <c r="H49" s="42"/>
      <c r="I49" s="42"/>
      <c r="J49" s="42"/>
      <c r="K49" s="42"/>
      <c r="L49" s="66" t="str">
        <f>IF(E11="","",E11)</f>
        <v>Správa železnic, státní organizace</v>
      </c>
      <c r="M49" s="42"/>
      <c r="N49" s="42"/>
      <c r="O49" s="42"/>
      <c r="P49" s="42"/>
      <c r="Q49" s="42"/>
      <c r="R49" s="42"/>
      <c r="S49" s="42"/>
      <c r="T49" s="42"/>
      <c r="U49" s="42"/>
      <c r="V49" s="42"/>
      <c r="W49" s="42"/>
      <c r="X49" s="42"/>
      <c r="Y49" s="42"/>
      <c r="Z49" s="42"/>
      <c r="AA49" s="42"/>
      <c r="AB49" s="42"/>
      <c r="AC49" s="42"/>
      <c r="AD49" s="42"/>
      <c r="AE49" s="42"/>
      <c r="AF49" s="42"/>
      <c r="AG49" s="42"/>
      <c r="AH49" s="42"/>
      <c r="AI49" s="33" t="s">
        <v>37</v>
      </c>
      <c r="AJ49" s="42"/>
      <c r="AK49" s="42"/>
      <c r="AL49" s="42"/>
      <c r="AM49" s="75" t="str">
        <f>IF(E17="","",E17)</f>
        <v>Prodin, a.s.</v>
      </c>
      <c r="AN49" s="66"/>
      <c r="AO49" s="66"/>
      <c r="AP49" s="66"/>
      <c r="AQ49" s="42"/>
      <c r="AR49" s="46"/>
      <c r="AS49" s="76" t="s">
        <v>57</v>
      </c>
      <c r="AT49" s="77"/>
      <c r="AU49" s="78"/>
      <c r="AV49" s="78"/>
      <c r="AW49" s="78"/>
      <c r="AX49" s="78"/>
      <c r="AY49" s="78"/>
      <c r="AZ49" s="78"/>
      <c r="BA49" s="78"/>
      <c r="BB49" s="78"/>
      <c r="BC49" s="78"/>
      <c r="BD49" s="79"/>
      <c r="BE49" s="40"/>
    </row>
    <row r="50" spans="1:57" s="2" customFormat="1" ht="15.6" customHeight="1">
      <c r="A50" s="40"/>
      <c r="B50" s="41"/>
      <c r="C50" s="33" t="s">
        <v>35</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3" t="s">
        <v>40</v>
      </c>
      <c r="AJ50" s="42"/>
      <c r="AK50" s="42"/>
      <c r="AL50" s="42"/>
      <c r="AM50" s="75" t="str">
        <f>IF(E20="","",E20)</f>
        <v>Prodin, a.s.</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58</v>
      </c>
      <c r="D52" s="89"/>
      <c r="E52" s="89"/>
      <c r="F52" s="89"/>
      <c r="G52" s="89"/>
      <c r="H52" s="90"/>
      <c r="I52" s="91" t="s">
        <v>59</v>
      </c>
      <c r="J52" s="89"/>
      <c r="K52" s="89"/>
      <c r="L52" s="89"/>
      <c r="M52" s="89"/>
      <c r="N52" s="89"/>
      <c r="O52" s="89"/>
      <c r="P52" s="89"/>
      <c r="Q52" s="89"/>
      <c r="R52" s="89"/>
      <c r="S52" s="89"/>
      <c r="T52" s="89"/>
      <c r="U52" s="89"/>
      <c r="V52" s="89"/>
      <c r="W52" s="89"/>
      <c r="X52" s="89"/>
      <c r="Y52" s="89"/>
      <c r="Z52" s="89"/>
      <c r="AA52" s="89"/>
      <c r="AB52" s="89"/>
      <c r="AC52" s="89"/>
      <c r="AD52" s="89"/>
      <c r="AE52" s="89"/>
      <c r="AF52" s="89"/>
      <c r="AG52" s="92" t="s">
        <v>60</v>
      </c>
      <c r="AH52" s="89"/>
      <c r="AI52" s="89"/>
      <c r="AJ52" s="89"/>
      <c r="AK52" s="89"/>
      <c r="AL52" s="89"/>
      <c r="AM52" s="89"/>
      <c r="AN52" s="91" t="s">
        <v>61</v>
      </c>
      <c r="AO52" s="89"/>
      <c r="AP52" s="89"/>
      <c r="AQ52" s="93" t="s">
        <v>62</v>
      </c>
      <c r="AR52" s="46"/>
      <c r="AS52" s="94" t="s">
        <v>63</v>
      </c>
      <c r="AT52" s="95" t="s">
        <v>64</v>
      </c>
      <c r="AU52" s="95" t="s">
        <v>65</v>
      </c>
      <c r="AV52" s="95" t="s">
        <v>66</v>
      </c>
      <c r="AW52" s="95" t="s">
        <v>67</v>
      </c>
      <c r="AX52" s="95" t="s">
        <v>68</v>
      </c>
      <c r="AY52" s="95" t="s">
        <v>69</v>
      </c>
      <c r="AZ52" s="95" t="s">
        <v>70</v>
      </c>
      <c r="BA52" s="95" t="s">
        <v>71</v>
      </c>
      <c r="BB52" s="95" t="s">
        <v>72</v>
      </c>
      <c r="BC52" s="95" t="s">
        <v>73</v>
      </c>
      <c r="BD52" s="96" t="s">
        <v>74</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75</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ROUND(SUM(AG55:AG84),15)</f>
        <v>0</v>
      </c>
      <c r="AH54" s="103"/>
      <c r="AI54" s="103"/>
      <c r="AJ54" s="103"/>
      <c r="AK54" s="103"/>
      <c r="AL54" s="103"/>
      <c r="AM54" s="103"/>
      <c r="AN54" s="104">
        <f>SUM(AG54,AT54)</f>
        <v>0</v>
      </c>
      <c r="AO54" s="104"/>
      <c r="AP54" s="104"/>
      <c r="AQ54" s="105" t="s">
        <v>32</v>
      </c>
      <c r="AR54" s="106"/>
      <c r="AS54" s="107">
        <f>ROUND(SUM(AS55:AS84),15)</f>
        <v>0</v>
      </c>
      <c r="AT54" s="108">
        <f>ROUND(SUM(AV54:AW54),15)</f>
        <v>0</v>
      </c>
      <c r="AU54" s="109">
        <f>ROUND(SUM(AU55:AU84),5)</f>
        <v>0</v>
      </c>
      <c r="AV54" s="108">
        <f>ROUND(AZ54*L29,15)</f>
        <v>0</v>
      </c>
      <c r="AW54" s="108">
        <f>ROUND(BA54*L30,15)</f>
        <v>0</v>
      </c>
      <c r="AX54" s="108">
        <f>ROUND(BB54*L29,15)</f>
        <v>0</v>
      </c>
      <c r="AY54" s="108">
        <f>ROUND(BC54*L30,15)</f>
        <v>0</v>
      </c>
      <c r="AZ54" s="108">
        <f>ROUND(SUM(AZ55:AZ84),15)</f>
        <v>0</v>
      </c>
      <c r="BA54" s="108">
        <f>ROUND(SUM(BA55:BA84),15)</f>
        <v>0</v>
      </c>
      <c r="BB54" s="108">
        <f>ROUND(SUM(BB55:BB84),15)</f>
        <v>0</v>
      </c>
      <c r="BC54" s="108">
        <f>ROUND(SUM(BC55:BC84),15)</f>
        <v>0</v>
      </c>
      <c r="BD54" s="110">
        <f>ROUND(SUM(BD55:BD84),15)</f>
        <v>0</v>
      </c>
      <c r="BE54" s="6"/>
      <c r="BS54" s="111" t="s">
        <v>76</v>
      </c>
      <c r="BT54" s="111" t="s">
        <v>6</v>
      </c>
      <c r="BU54" s="112" t="s">
        <v>77</v>
      </c>
      <c r="BV54" s="111" t="s">
        <v>78</v>
      </c>
      <c r="BW54" s="111" t="s">
        <v>5</v>
      </c>
      <c r="BX54" s="111" t="s">
        <v>79</v>
      </c>
      <c r="CL54" s="111" t="s">
        <v>19</v>
      </c>
    </row>
    <row r="55" spans="1:91" s="7" customFormat="1" ht="14.4" customHeight="1">
      <c r="A55" s="113" t="s">
        <v>80</v>
      </c>
      <c r="B55" s="114"/>
      <c r="C55" s="115"/>
      <c r="D55" s="116" t="s">
        <v>81</v>
      </c>
      <c r="E55" s="116"/>
      <c r="F55" s="116"/>
      <c r="G55" s="116"/>
      <c r="H55" s="116"/>
      <c r="I55" s="117"/>
      <c r="J55" s="116" t="s">
        <v>82</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'OBJ - Materiál objednatele'!J30</f>
        <v>0</v>
      </c>
      <c r="AH55" s="117"/>
      <c r="AI55" s="117"/>
      <c r="AJ55" s="117"/>
      <c r="AK55" s="117"/>
      <c r="AL55" s="117"/>
      <c r="AM55" s="117"/>
      <c r="AN55" s="118">
        <f>SUM(AG55,AT55)</f>
        <v>0</v>
      </c>
      <c r="AO55" s="117"/>
      <c r="AP55" s="117"/>
      <c r="AQ55" s="119" t="s">
        <v>83</v>
      </c>
      <c r="AR55" s="120"/>
      <c r="AS55" s="121">
        <v>0</v>
      </c>
      <c r="AT55" s="122">
        <f>ROUND(SUM(AV55:AW55),15)</f>
        <v>0</v>
      </c>
      <c r="AU55" s="123">
        <f>'OBJ - Materiál objednatele'!P82</f>
        <v>0</v>
      </c>
      <c r="AV55" s="122">
        <f>'OBJ - Materiál objednatele'!J33</f>
        <v>0</v>
      </c>
      <c r="AW55" s="122">
        <f>'OBJ - Materiál objednatele'!J34</f>
        <v>0</v>
      </c>
      <c r="AX55" s="122">
        <f>'OBJ - Materiál objednatele'!J35</f>
        <v>0</v>
      </c>
      <c r="AY55" s="122">
        <f>'OBJ - Materiál objednatele'!J36</f>
        <v>0</v>
      </c>
      <c r="AZ55" s="122">
        <f>'OBJ - Materiál objednatele'!F33</f>
        <v>0</v>
      </c>
      <c r="BA55" s="122">
        <f>'OBJ - Materiál objednatele'!F34</f>
        <v>0</v>
      </c>
      <c r="BB55" s="122">
        <f>'OBJ - Materiál objednatele'!F35</f>
        <v>0</v>
      </c>
      <c r="BC55" s="122">
        <f>'OBJ - Materiál objednatele'!F36</f>
        <v>0</v>
      </c>
      <c r="BD55" s="124">
        <f>'OBJ - Materiál objednatele'!F37</f>
        <v>0</v>
      </c>
      <c r="BE55" s="7"/>
      <c r="BT55" s="125" t="s">
        <v>84</v>
      </c>
      <c r="BV55" s="125" t="s">
        <v>78</v>
      </c>
      <c r="BW55" s="125" t="s">
        <v>85</v>
      </c>
      <c r="BX55" s="125" t="s">
        <v>5</v>
      </c>
      <c r="CL55" s="125" t="s">
        <v>32</v>
      </c>
      <c r="CM55" s="125" t="s">
        <v>86</v>
      </c>
    </row>
    <row r="56" spans="1:91" s="7" customFormat="1" ht="37.2" customHeight="1">
      <c r="A56" s="113" t="s">
        <v>80</v>
      </c>
      <c r="B56" s="114"/>
      <c r="C56" s="115"/>
      <c r="D56" s="116" t="s">
        <v>87</v>
      </c>
      <c r="E56" s="116"/>
      <c r="F56" s="116"/>
      <c r="G56" s="116"/>
      <c r="H56" s="116"/>
      <c r="I56" s="117"/>
      <c r="J56" s="116" t="s">
        <v>88</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'PS 01-01-01 - Zabezpečova...'!J30</f>
        <v>0</v>
      </c>
      <c r="AH56" s="117"/>
      <c r="AI56" s="117"/>
      <c r="AJ56" s="117"/>
      <c r="AK56" s="117"/>
      <c r="AL56" s="117"/>
      <c r="AM56" s="117"/>
      <c r="AN56" s="118">
        <f>SUM(AG56,AT56)</f>
        <v>0</v>
      </c>
      <c r="AO56" s="117"/>
      <c r="AP56" s="117"/>
      <c r="AQ56" s="119" t="s">
        <v>83</v>
      </c>
      <c r="AR56" s="120"/>
      <c r="AS56" s="121">
        <v>0</v>
      </c>
      <c r="AT56" s="122">
        <f>ROUND(SUM(AV56:AW56),15)</f>
        <v>0</v>
      </c>
      <c r="AU56" s="123">
        <f>'PS 01-01-01 - Zabezpečova...'!P82</f>
        <v>0</v>
      </c>
      <c r="AV56" s="122">
        <f>'PS 01-01-01 - Zabezpečova...'!J33</f>
        <v>0</v>
      </c>
      <c r="AW56" s="122">
        <f>'PS 01-01-01 - Zabezpečova...'!J34</f>
        <v>0</v>
      </c>
      <c r="AX56" s="122">
        <f>'PS 01-01-01 - Zabezpečova...'!J35</f>
        <v>0</v>
      </c>
      <c r="AY56" s="122">
        <f>'PS 01-01-01 - Zabezpečova...'!J36</f>
        <v>0</v>
      </c>
      <c r="AZ56" s="122">
        <f>'PS 01-01-01 - Zabezpečova...'!F33</f>
        <v>0</v>
      </c>
      <c r="BA56" s="122">
        <f>'PS 01-01-01 - Zabezpečova...'!F34</f>
        <v>0</v>
      </c>
      <c r="BB56" s="122">
        <f>'PS 01-01-01 - Zabezpečova...'!F35</f>
        <v>0</v>
      </c>
      <c r="BC56" s="122">
        <f>'PS 01-01-01 - Zabezpečova...'!F36</f>
        <v>0</v>
      </c>
      <c r="BD56" s="124">
        <f>'PS 01-01-01 - Zabezpečova...'!F37</f>
        <v>0</v>
      </c>
      <c r="BE56" s="7"/>
      <c r="BT56" s="125" t="s">
        <v>84</v>
      </c>
      <c r="BV56" s="125" t="s">
        <v>78</v>
      </c>
      <c r="BW56" s="125" t="s">
        <v>89</v>
      </c>
      <c r="BX56" s="125" t="s">
        <v>5</v>
      </c>
      <c r="CL56" s="125" t="s">
        <v>32</v>
      </c>
      <c r="CM56" s="125" t="s">
        <v>86</v>
      </c>
    </row>
    <row r="57" spans="1:91" s="7" customFormat="1" ht="37.2" customHeight="1">
      <c r="A57" s="113" t="s">
        <v>80</v>
      </c>
      <c r="B57" s="114"/>
      <c r="C57" s="115"/>
      <c r="D57" s="116" t="s">
        <v>90</v>
      </c>
      <c r="E57" s="116"/>
      <c r="F57" s="116"/>
      <c r="G57" s="116"/>
      <c r="H57" s="116"/>
      <c r="I57" s="117"/>
      <c r="J57" s="116" t="s">
        <v>91</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'SO 01-10-01 - Železniční ...'!J30</f>
        <v>0</v>
      </c>
      <c r="AH57" s="117"/>
      <c r="AI57" s="117"/>
      <c r="AJ57" s="117"/>
      <c r="AK57" s="117"/>
      <c r="AL57" s="117"/>
      <c r="AM57" s="117"/>
      <c r="AN57" s="118">
        <f>SUM(AG57,AT57)</f>
        <v>0</v>
      </c>
      <c r="AO57" s="117"/>
      <c r="AP57" s="117"/>
      <c r="AQ57" s="119" t="s">
        <v>83</v>
      </c>
      <c r="AR57" s="120"/>
      <c r="AS57" s="121">
        <v>0</v>
      </c>
      <c r="AT57" s="122">
        <f>ROUND(SUM(AV57:AW57),15)</f>
        <v>0</v>
      </c>
      <c r="AU57" s="123">
        <f>'SO 01-10-01 - Železniční ...'!P83</f>
        <v>0</v>
      </c>
      <c r="AV57" s="122">
        <f>'SO 01-10-01 - Železniční ...'!J33</f>
        <v>0</v>
      </c>
      <c r="AW57" s="122">
        <f>'SO 01-10-01 - Železniční ...'!J34</f>
        <v>0</v>
      </c>
      <c r="AX57" s="122">
        <f>'SO 01-10-01 - Železniční ...'!J35</f>
        <v>0</v>
      </c>
      <c r="AY57" s="122">
        <f>'SO 01-10-01 - Železniční ...'!J36</f>
        <v>0</v>
      </c>
      <c r="AZ57" s="122">
        <f>'SO 01-10-01 - Železniční ...'!F33</f>
        <v>0</v>
      </c>
      <c r="BA57" s="122">
        <f>'SO 01-10-01 - Železniční ...'!F34</f>
        <v>0</v>
      </c>
      <c r="BB57" s="122">
        <f>'SO 01-10-01 - Železniční ...'!F35</f>
        <v>0</v>
      </c>
      <c r="BC57" s="122">
        <f>'SO 01-10-01 - Železniční ...'!F36</f>
        <v>0</v>
      </c>
      <c r="BD57" s="124">
        <f>'SO 01-10-01 - Železniční ...'!F37</f>
        <v>0</v>
      </c>
      <c r="BE57" s="7"/>
      <c r="BT57" s="125" t="s">
        <v>84</v>
      </c>
      <c r="BV57" s="125" t="s">
        <v>78</v>
      </c>
      <c r="BW57" s="125" t="s">
        <v>92</v>
      </c>
      <c r="BX57" s="125" t="s">
        <v>5</v>
      </c>
      <c r="CL57" s="125" t="s">
        <v>32</v>
      </c>
      <c r="CM57" s="125" t="s">
        <v>86</v>
      </c>
    </row>
    <row r="58" spans="1:91" s="7" customFormat="1" ht="37.2" customHeight="1">
      <c r="A58" s="113" t="s">
        <v>80</v>
      </c>
      <c r="B58" s="114"/>
      <c r="C58" s="115"/>
      <c r="D58" s="116" t="s">
        <v>93</v>
      </c>
      <c r="E58" s="116"/>
      <c r="F58" s="116"/>
      <c r="G58" s="116"/>
      <c r="H58" s="116"/>
      <c r="I58" s="117"/>
      <c r="J58" s="116" t="s">
        <v>94</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'SO 01-10-01.1 - Následná ...'!J30</f>
        <v>0</v>
      </c>
      <c r="AH58" s="117"/>
      <c r="AI58" s="117"/>
      <c r="AJ58" s="117"/>
      <c r="AK58" s="117"/>
      <c r="AL58" s="117"/>
      <c r="AM58" s="117"/>
      <c r="AN58" s="118">
        <f>SUM(AG58,AT58)</f>
        <v>0</v>
      </c>
      <c r="AO58" s="117"/>
      <c r="AP58" s="117"/>
      <c r="AQ58" s="119" t="s">
        <v>83</v>
      </c>
      <c r="AR58" s="120"/>
      <c r="AS58" s="121">
        <v>0</v>
      </c>
      <c r="AT58" s="122">
        <f>ROUND(SUM(AV58:AW58),15)</f>
        <v>0</v>
      </c>
      <c r="AU58" s="123">
        <f>'SO 01-10-01.1 - Následná ...'!P82</f>
        <v>0</v>
      </c>
      <c r="AV58" s="122">
        <f>'SO 01-10-01.1 - Následná ...'!J33</f>
        <v>0</v>
      </c>
      <c r="AW58" s="122">
        <f>'SO 01-10-01.1 - Následná ...'!J34</f>
        <v>0</v>
      </c>
      <c r="AX58" s="122">
        <f>'SO 01-10-01.1 - Následná ...'!J35</f>
        <v>0</v>
      </c>
      <c r="AY58" s="122">
        <f>'SO 01-10-01.1 - Následná ...'!J36</f>
        <v>0</v>
      </c>
      <c r="AZ58" s="122">
        <f>'SO 01-10-01.1 - Následná ...'!F33</f>
        <v>0</v>
      </c>
      <c r="BA58" s="122">
        <f>'SO 01-10-01.1 - Následná ...'!F34</f>
        <v>0</v>
      </c>
      <c r="BB58" s="122">
        <f>'SO 01-10-01.1 - Následná ...'!F35</f>
        <v>0</v>
      </c>
      <c r="BC58" s="122">
        <f>'SO 01-10-01.1 - Následná ...'!F36</f>
        <v>0</v>
      </c>
      <c r="BD58" s="124">
        <f>'SO 01-10-01.1 - Následná ...'!F37</f>
        <v>0</v>
      </c>
      <c r="BE58" s="7"/>
      <c r="BT58" s="125" t="s">
        <v>84</v>
      </c>
      <c r="BV58" s="125" t="s">
        <v>78</v>
      </c>
      <c r="BW58" s="125" t="s">
        <v>95</v>
      </c>
      <c r="BX58" s="125" t="s">
        <v>5</v>
      </c>
      <c r="CL58" s="125" t="s">
        <v>32</v>
      </c>
      <c r="CM58" s="125" t="s">
        <v>86</v>
      </c>
    </row>
    <row r="59" spans="1:91" s="7" customFormat="1" ht="37.2" customHeight="1">
      <c r="A59" s="113" t="s">
        <v>80</v>
      </c>
      <c r="B59" s="114"/>
      <c r="C59" s="115"/>
      <c r="D59" s="116" t="s">
        <v>96</v>
      </c>
      <c r="E59" s="116"/>
      <c r="F59" s="116"/>
      <c r="G59" s="116"/>
      <c r="H59" s="116"/>
      <c r="I59" s="117"/>
      <c r="J59" s="116" t="s">
        <v>97</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8">
        <f>'SO 01-11-01 - Železniční ...'!J30</f>
        <v>0</v>
      </c>
      <c r="AH59" s="117"/>
      <c r="AI59" s="117"/>
      <c r="AJ59" s="117"/>
      <c r="AK59" s="117"/>
      <c r="AL59" s="117"/>
      <c r="AM59" s="117"/>
      <c r="AN59" s="118">
        <f>SUM(AG59,AT59)</f>
        <v>0</v>
      </c>
      <c r="AO59" s="117"/>
      <c r="AP59" s="117"/>
      <c r="AQ59" s="119" t="s">
        <v>83</v>
      </c>
      <c r="AR59" s="120"/>
      <c r="AS59" s="121">
        <v>0</v>
      </c>
      <c r="AT59" s="122">
        <f>ROUND(SUM(AV59:AW59),15)</f>
        <v>0</v>
      </c>
      <c r="AU59" s="123">
        <f>'SO 01-11-01 - Železniční ...'!P85</f>
        <v>0</v>
      </c>
      <c r="AV59" s="122">
        <f>'SO 01-11-01 - Železniční ...'!J33</f>
        <v>0</v>
      </c>
      <c r="AW59" s="122">
        <f>'SO 01-11-01 - Železniční ...'!J34</f>
        <v>0</v>
      </c>
      <c r="AX59" s="122">
        <f>'SO 01-11-01 - Železniční ...'!J35</f>
        <v>0</v>
      </c>
      <c r="AY59" s="122">
        <f>'SO 01-11-01 - Železniční ...'!J36</f>
        <v>0</v>
      </c>
      <c r="AZ59" s="122">
        <f>'SO 01-11-01 - Železniční ...'!F33</f>
        <v>0</v>
      </c>
      <c r="BA59" s="122">
        <f>'SO 01-11-01 - Železniční ...'!F34</f>
        <v>0</v>
      </c>
      <c r="BB59" s="122">
        <f>'SO 01-11-01 - Železniční ...'!F35</f>
        <v>0</v>
      </c>
      <c r="BC59" s="122">
        <f>'SO 01-11-01 - Železniční ...'!F36</f>
        <v>0</v>
      </c>
      <c r="BD59" s="124">
        <f>'SO 01-11-01 - Železniční ...'!F37</f>
        <v>0</v>
      </c>
      <c r="BE59" s="7"/>
      <c r="BT59" s="125" t="s">
        <v>84</v>
      </c>
      <c r="BV59" s="125" t="s">
        <v>78</v>
      </c>
      <c r="BW59" s="125" t="s">
        <v>98</v>
      </c>
      <c r="BX59" s="125" t="s">
        <v>5</v>
      </c>
      <c r="CL59" s="125" t="s">
        <v>32</v>
      </c>
      <c r="CM59" s="125" t="s">
        <v>86</v>
      </c>
    </row>
    <row r="60" spans="1:91" s="7" customFormat="1" ht="37.2" customHeight="1">
      <c r="A60" s="113" t="s">
        <v>80</v>
      </c>
      <c r="B60" s="114"/>
      <c r="C60" s="115"/>
      <c r="D60" s="116" t="s">
        <v>99</v>
      </c>
      <c r="E60" s="116"/>
      <c r="F60" s="116"/>
      <c r="G60" s="116"/>
      <c r="H60" s="116"/>
      <c r="I60" s="117"/>
      <c r="J60" s="116" t="s">
        <v>100</v>
      </c>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8">
        <f>'SO 01-12-01 - Zast. Borov...'!J30</f>
        <v>0</v>
      </c>
      <c r="AH60" s="117"/>
      <c r="AI60" s="117"/>
      <c r="AJ60" s="117"/>
      <c r="AK60" s="117"/>
      <c r="AL60" s="117"/>
      <c r="AM60" s="117"/>
      <c r="AN60" s="118">
        <f>SUM(AG60,AT60)</f>
        <v>0</v>
      </c>
      <c r="AO60" s="117"/>
      <c r="AP60" s="117"/>
      <c r="AQ60" s="119" t="s">
        <v>83</v>
      </c>
      <c r="AR60" s="120"/>
      <c r="AS60" s="121">
        <v>0</v>
      </c>
      <c r="AT60" s="122">
        <f>ROUND(SUM(AV60:AW60),15)</f>
        <v>0</v>
      </c>
      <c r="AU60" s="123">
        <f>'SO 01-12-01 - Zast. Borov...'!P83</f>
        <v>0</v>
      </c>
      <c r="AV60" s="122">
        <f>'SO 01-12-01 - Zast. Borov...'!J33</f>
        <v>0</v>
      </c>
      <c r="AW60" s="122">
        <f>'SO 01-12-01 - Zast. Borov...'!J34</f>
        <v>0</v>
      </c>
      <c r="AX60" s="122">
        <f>'SO 01-12-01 - Zast. Borov...'!J35</f>
        <v>0</v>
      </c>
      <c r="AY60" s="122">
        <f>'SO 01-12-01 - Zast. Borov...'!J36</f>
        <v>0</v>
      </c>
      <c r="AZ60" s="122">
        <f>'SO 01-12-01 - Zast. Borov...'!F33</f>
        <v>0</v>
      </c>
      <c r="BA60" s="122">
        <f>'SO 01-12-01 - Zast. Borov...'!F34</f>
        <v>0</v>
      </c>
      <c r="BB60" s="122">
        <f>'SO 01-12-01 - Zast. Borov...'!F35</f>
        <v>0</v>
      </c>
      <c r="BC60" s="122">
        <f>'SO 01-12-01 - Zast. Borov...'!F36</f>
        <v>0</v>
      </c>
      <c r="BD60" s="124">
        <f>'SO 01-12-01 - Zast. Borov...'!F37</f>
        <v>0</v>
      </c>
      <c r="BE60" s="7"/>
      <c r="BT60" s="125" t="s">
        <v>84</v>
      </c>
      <c r="BV60" s="125" t="s">
        <v>78</v>
      </c>
      <c r="BW60" s="125" t="s">
        <v>101</v>
      </c>
      <c r="BX60" s="125" t="s">
        <v>5</v>
      </c>
      <c r="CL60" s="125" t="s">
        <v>32</v>
      </c>
      <c r="CM60" s="125" t="s">
        <v>86</v>
      </c>
    </row>
    <row r="61" spans="1:91" s="7" customFormat="1" ht="37.2" customHeight="1">
      <c r="A61" s="113" t="s">
        <v>80</v>
      </c>
      <c r="B61" s="114"/>
      <c r="C61" s="115"/>
      <c r="D61" s="116" t="s">
        <v>102</v>
      </c>
      <c r="E61" s="116"/>
      <c r="F61" s="116"/>
      <c r="G61" s="116"/>
      <c r="H61" s="116"/>
      <c r="I61" s="117"/>
      <c r="J61" s="116" t="s">
        <v>103</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8">
        <f>'SO 01-12-02 - Zast. Borov...'!J30</f>
        <v>0</v>
      </c>
      <c r="AH61" s="117"/>
      <c r="AI61" s="117"/>
      <c r="AJ61" s="117"/>
      <c r="AK61" s="117"/>
      <c r="AL61" s="117"/>
      <c r="AM61" s="117"/>
      <c r="AN61" s="118">
        <f>SUM(AG61,AT61)</f>
        <v>0</v>
      </c>
      <c r="AO61" s="117"/>
      <c r="AP61" s="117"/>
      <c r="AQ61" s="119" t="s">
        <v>83</v>
      </c>
      <c r="AR61" s="120"/>
      <c r="AS61" s="121">
        <v>0</v>
      </c>
      <c r="AT61" s="122">
        <f>ROUND(SUM(AV61:AW61),15)</f>
        <v>0</v>
      </c>
      <c r="AU61" s="123">
        <f>'SO 01-12-02 - Zast. Borov...'!P83</f>
        <v>0</v>
      </c>
      <c r="AV61" s="122">
        <f>'SO 01-12-02 - Zast. Borov...'!J33</f>
        <v>0</v>
      </c>
      <c r="AW61" s="122">
        <f>'SO 01-12-02 - Zast. Borov...'!J34</f>
        <v>0</v>
      </c>
      <c r="AX61" s="122">
        <f>'SO 01-12-02 - Zast. Borov...'!J35</f>
        <v>0</v>
      </c>
      <c r="AY61" s="122">
        <f>'SO 01-12-02 - Zast. Borov...'!J36</f>
        <v>0</v>
      </c>
      <c r="AZ61" s="122">
        <f>'SO 01-12-02 - Zast. Borov...'!F33</f>
        <v>0</v>
      </c>
      <c r="BA61" s="122">
        <f>'SO 01-12-02 - Zast. Borov...'!F34</f>
        <v>0</v>
      </c>
      <c r="BB61" s="122">
        <f>'SO 01-12-02 - Zast. Borov...'!F35</f>
        <v>0</v>
      </c>
      <c r="BC61" s="122">
        <f>'SO 01-12-02 - Zast. Borov...'!F36</f>
        <v>0</v>
      </c>
      <c r="BD61" s="124">
        <f>'SO 01-12-02 - Zast. Borov...'!F37</f>
        <v>0</v>
      </c>
      <c r="BE61" s="7"/>
      <c r="BT61" s="125" t="s">
        <v>84</v>
      </c>
      <c r="BV61" s="125" t="s">
        <v>78</v>
      </c>
      <c r="BW61" s="125" t="s">
        <v>104</v>
      </c>
      <c r="BX61" s="125" t="s">
        <v>5</v>
      </c>
      <c r="CL61" s="125" t="s">
        <v>32</v>
      </c>
      <c r="CM61" s="125" t="s">
        <v>86</v>
      </c>
    </row>
    <row r="62" spans="1:91" s="7" customFormat="1" ht="37.2" customHeight="1">
      <c r="A62" s="113" t="s">
        <v>80</v>
      </c>
      <c r="B62" s="114"/>
      <c r="C62" s="115"/>
      <c r="D62" s="116" t="s">
        <v>105</v>
      </c>
      <c r="E62" s="116"/>
      <c r="F62" s="116"/>
      <c r="G62" s="116"/>
      <c r="H62" s="116"/>
      <c r="I62" s="117"/>
      <c r="J62" s="116" t="s">
        <v>106</v>
      </c>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8">
        <f>'SO 01-13-01 - Železniční ...'!J30</f>
        <v>0</v>
      </c>
      <c r="AH62" s="117"/>
      <c r="AI62" s="117"/>
      <c r="AJ62" s="117"/>
      <c r="AK62" s="117"/>
      <c r="AL62" s="117"/>
      <c r="AM62" s="117"/>
      <c r="AN62" s="118">
        <f>SUM(AG62,AT62)</f>
        <v>0</v>
      </c>
      <c r="AO62" s="117"/>
      <c r="AP62" s="117"/>
      <c r="AQ62" s="119" t="s">
        <v>83</v>
      </c>
      <c r="AR62" s="120"/>
      <c r="AS62" s="121">
        <v>0</v>
      </c>
      <c r="AT62" s="122">
        <f>ROUND(SUM(AV62:AW62),15)</f>
        <v>0</v>
      </c>
      <c r="AU62" s="123">
        <f>'SO 01-13-01 - Železniční ...'!P83</f>
        <v>0</v>
      </c>
      <c r="AV62" s="122">
        <f>'SO 01-13-01 - Železniční ...'!J33</f>
        <v>0</v>
      </c>
      <c r="AW62" s="122">
        <f>'SO 01-13-01 - Železniční ...'!J34</f>
        <v>0</v>
      </c>
      <c r="AX62" s="122">
        <f>'SO 01-13-01 - Železniční ...'!J35</f>
        <v>0</v>
      </c>
      <c r="AY62" s="122">
        <f>'SO 01-13-01 - Železniční ...'!J36</f>
        <v>0</v>
      </c>
      <c r="AZ62" s="122">
        <f>'SO 01-13-01 - Železniční ...'!F33</f>
        <v>0</v>
      </c>
      <c r="BA62" s="122">
        <f>'SO 01-13-01 - Železniční ...'!F34</f>
        <v>0</v>
      </c>
      <c r="BB62" s="122">
        <f>'SO 01-13-01 - Železniční ...'!F35</f>
        <v>0</v>
      </c>
      <c r="BC62" s="122">
        <f>'SO 01-13-01 - Železniční ...'!F36</f>
        <v>0</v>
      </c>
      <c r="BD62" s="124">
        <f>'SO 01-13-01 - Železniční ...'!F37</f>
        <v>0</v>
      </c>
      <c r="BE62" s="7"/>
      <c r="BT62" s="125" t="s">
        <v>84</v>
      </c>
      <c r="BV62" s="125" t="s">
        <v>78</v>
      </c>
      <c r="BW62" s="125" t="s">
        <v>107</v>
      </c>
      <c r="BX62" s="125" t="s">
        <v>5</v>
      </c>
      <c r="CL62" s="125" t="s">
        <v>32</v>
      </c>
      <c r="CM62" s="125" t="s">
        <v>86</v>
      </c>
    </row>
    <row r="63" spans="1:91" s="7" customFormat="1" ht="37.2" customHeight="1">
      <c r="A63" s="113" t="s">
        <v>80</v>
      </c>
      <c r="B63" s="114"/>
      <c r="C63" s="115"/>
      <c r="D63" s="116" t="s">
        <v>108</v>
      </c>
      <c r="E63" s="116"/>
      <c r="F63" s="116"/>
      <c r="G63" s="116"/>
      <c r="H63" s="116"/>
      <c r="I63" s="117"/>
      <c r="J63" s="116" t="s">
        <v>109</v>
      </c>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8">
        <f>'SO 01-13-02 - Železniční ...'!J30</f>
        <v>0</v>
      </c>
      <c r="AH63" s="117"/>
      <c r="AI63" s="117"/>
      <c r="AJ63" s="117"/>
      <c r="AK63" s="117"/>
      <c r="AL63" s="117"/>
      <c r="AM63" s="117"/>
      <c r="AN63" s="118">
        <f>SUM(AG63,AT63)</f>
        <v>0</v>
      </c>
      <c r="AO63" s="117"/>
      <c r="AP63" s="117"/>
      <c r="AQ63" s="119" t="s">
        <v>83</v>
      </c>
      <c r="AR63" s="120"/>
      <c r="AS63" s="121">
        <v>0</v>
      </c>
      <c r="AT63" s="122">
        <f>ROUND(SUM(AV63:AW63),15)</f>
        <v>0</v>
      </c>
      <c r="AU63" s="123">
        <f>'SO 01-13-02 - Železniční ...'!P83</f>
        <v>0</v>
      </c>
      <c r="AV63" s="122">
        <f>'SO 01-13-02 - Železniční ...'!J33</f>
        <v>0</v>
      </c>
      <c r="AW63" s="122">
        <f>'SO 01-13-02 - Železniční ...'!J34</f>
        <v>0</v>
      </c>
      <c r="AX63" s="122">
        <f>'SO 01-13-02 - Železniční ...'!J35</f>
        <v>0</v>
      </c>
      <c r="AY63" s="122">
        <f>'SO 01-13-02 - Železniční ...'!J36</f>
        <v>0</v>
      </c>
      <c r="AZ63" s="122">
        <f>'SO 01-13-02 - Železniční ...'!F33</f>
        <v>0</v>
      </c>
      <c r="BA63" s="122">
        <f>'SO 01-13-02 - Železniční ...'!F34</f>
        <v>0</v>
      </c>
      <c r="BB63" s="122">
        <f>'SO 01-13-02 - Železniční ...'!F35</f>
        <v>0</v>
      </c>
      <c r="BC63" s="122">
        <f>'SO 01-13-02 - Železniční ...'!F36</f>
        <v>0</v>
      </c>
      <c r="BD63" s="124">
        <f>'SO 01-13-02 - Železniční ...'!F37</f>
        <v>0</v>
      </c>
      <c r="BE63" s="7"/>
      <c r="BT63" s="125" t="s">
        <v>84</v>
      </c>
      <c r="BV63" s="125" t="s">
        <v>78</v>
      </c>
      <c r="BW63" s="125" t="s">
        <v>110</v>
      </c>
      <c r="BX63" s="125" t="s">
        <v>5</v>
      </c>
      <c r="CL63" s="125" t="s">
        <v>32</v>
      </c>
      <c r="CM63" s="125" t="s">
        <v>86</v>
      </c>
    </row>
    <row r="64" spans="1:91" s="7" customFormat="1" ht="37.2" customHeight="1">
      <c r="A64" s="113" t="s">
        <v>80</v>
      </c>
      <c r="B64" s="114"/>
      <c r="C64" s="115"/>
      <c r="D64" s="116" t="s">
        <v>111</v>
      </c>
      <c r="E64" s="116"/>
      <c r="F64" s="116"/>
      <c r="G64" s="116"/>
      <c r="H64" s="116"/>
      <c r="I64" s="117"/>
      <c r="J64" s="116" t="s">
        <v>112</v>
      </c>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8">
        <f>'SO 01-13-03 - Železniční ...'!J30</f>
        <v>0</v>
      </c>
      <c r="AH64" s="117"/>
      <c r="AI64" s="117"/>
      <c r="AJ64" s="117"/>
      <c r="AK64" s="117"/>
      <c r="AL64" s="117"/>
      <c r="AM64" s="117"/>
      <c r="AN64" s="118">
        <f>SUM(AG64,AT64)</f>
        <v>0</v>
      </c>
      <c r="AO64" s="117"/>
      <c r="AP64" s="117"/>
      <c r="AQ64" s="119" t="s">
        <v>83</v>
      </c>
      <c r="AR64" s="120"/>
      <c r="AS64" s="121">
        <v>0</v>
      </c>
      <c r="AT64" s="122">
        <f>ROUND(SUM(AV64:AW64),15)</f>
        <v>0</v>
      </c>
      <c r="AU64" s="123">
        <f>'SO 01-13-03 - Železniční ...'!P83</f>
        <v>0</v>
      </c>
      <c r="AV64" s="122">
        <f>'SO 01-13-03 - Železniční ...'!J33</f>
        <v>0</v>
      </c>
      <c r="AW64" s="122">
        <f>'SO 01-13-03 - Železniční ...'!J34</f>
        <v>0</v>
      </c>
      <c r="AX64" s="122">
        <f>'SO 01-13-03 - Železniční ...'!J35</f>
        <v>0</v>
      </c>
      <c r="AY64" s="122">
        <f>'SO 01-13-03 - Železniční ...'!J36</f>
        <v>0</v>
      </c>
      <c r="AZ64" s="122">
        <f>'SO 01-13-03 - Železniční ...'!F33</f>
        <v>0</v>
      </c>
      <c r="BA64" s="122">
        <f>'SO 01-13-03 - Železniční ...'!F34</f>
        <v>0</v>
      </c>
      <c r="BB64" s="122">
        <f>'SO 01-13-03 - Železniční ...'!F35</f>
        <v>0</v>
      </c>
      <c r="BC64" s="122">
        <f>'SO 01-13-03 - Železniční ...'!F36</f>
        <v>0</v>
      </c>
      <c r="BD64" s="124">
        <f>'SO 01-13-03 - Železniční ...'!F37</f>
        <v>0</v>
      </c>
      <c r="BE64" s="7"/>
      <c r="BT64" s="125" t="s">
        <v>84</v>
      </c>
      <c r="BV64" s="125" t="s">
        <v>78</v>
      </c>
      <c r="BW64" s="125" t="s">
        <v>113</v>
      </c>
      <c r="BX64" s="125" t="s">
        <v>5</v>
      </c>
      <c r="CL64" s="125" t="s">
        <v>32</v>
      </c>
      <c r="CM64" s="125" t="s">
        <v>86</v>
      </c>
    </row>
    <row r="65" spans="1:91" s="7" customFormat="1" ht="37.2" customHeight="1">
      <c r="A65" s="113" t="s">
        <v>80</v>
      </c>
      <c r="B65" s="114"/>
      <c r="C65" s="115"/>
      <c r="D65" s="116" t="s">
        <v>114</v>
      </c>
      <c r="E65" s="116"/>
      <c r="F65" s="116"/>
      <c r="G65" s="116"/>
      <c r="H65" s="116"/>
      <c r="I65" s="117"/>
      <c r="J65" s="116" t="s">
        <v>115</v>
      </c>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8">
        <f>'SO 01-13-04 - Železniční ...'!J30</f>
        <v>0</v>
      </c>
      <c r="AH65" s="117"/>
      <c r="AI65" s="117"/>
      <c r="AJ65" s="117"/>
      <c r="AK65" s="117"/>
      <c r="AL65" s="117"/>
      <c r="AM65" s="117"/>
      <c r="AN65" s="118">
        <f>SUM(AG65,AT65)</f>
        <v>0</v>
      </c>
      <c r="AO65" s="117"/>
      <c r="AP65" s="117"/>
      <c r="AQ65" s="119" t="s">
        <v>83</v>
      </c>
      <c r="AR65" s="120"/>
      <c r="AS65" s="121">
        <v>0</v>
      </c>
      <c r="AT65" s="122">
        <f>ROUND(SUM(AV65:AW65),15)</f>
        <v>0</v>
      </c>
      <c r="AU65" s="123">
        <f>'SO 01-13-04 - Železniční ...'!P83</f>
        <v>0</v>
      </c>
      <c r="AV65" s="122">
        <f>'SO 01-13-04 - Železniční ...'!J33</f>
        <v>0</v>
      </c>
      <c r="AW65" s="122">
        <f>'SO 01-13-04 - Železniční ...'!J34</f>
        <v>0</v>
      </c>
      <c r="AX65" s="122">
        <f>'SO 01-13-04 - Železniční ...'!J35</f>
        <v>0</v>
      </c>
      <c r="AY65" s="122">
        <f>'SO 01-13-04 - Železniční ...'!J36</f>
        <v>0</v>
      </c>
      <c r="AZ65" s="122">
        <f>'SO 01-13-04 - Železniční ...'!F33</f>
        <v>0</v>
      </c>
      <c r="BA65" s="122">
        <f>'SO 01-13-04 - Železniční ...'!F34</f>
        <v>0</v>
      </c>
      <c r="BB65" s="122">
        <f>'SO 01-13-04 - Železniční ...'!F35</f>
        <v>0</v>
      </c>
      <c r="BC65" s="122">
        <f>'SO 01-13-04 - Železniční ...'!F36</f>
        <v>0</v>
      </c>
      <c r="BD65" s="124">
        <f>'SO 01-13-04 - Železniční ...'!F37</f>
        <v>0</v>
      </c>
      <c r="BE65" s="7"/>
      <c r="BT65" s="125" t="s">
        <v>84</v>
      </c>
      <c r="BV65" s="125" t="s">
        <v>78</v>
      </c>
      <c r="BW65" s="125" t="s">
        <v>116</v>
      </c>
      <c r="BX65" s="125" t="s">
        <v>5</v>
      </c>
      <c r="CL65" s="125" t="s">
        <v>32</v>
      </c>
      <c r="CM65" s="125" t="s">
        <v>86</v>
      </c>
    </row>
    <row r="66" spans="1:91" s="7" customFormat="1" ht="37.2" customHeight="1">
      <c r="A66" s="113" t="s">
        <v>80</v>
      </c>
      <c r="B66" s="114"/>
      <c r="C66" s="115"/>
      <c r="D66" s="116" t="s">
        <v>117</v>
      </c>
      <c r="E66" s="116"/>
      <c r="F66" s="116"/>
      <c r="G66" s="116"/>
      <c r="H66" s="116"/>
      <c r="I66" s="117"/>
      <c r="J66" s="116" t="s">
        <v>118</v>
      </c>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8">
        <f>'SO 01-13-05 - Železniční ...'!J30</f>
        <v>0</v>
      </c>
      <c r="AH66" s="117"/>
      <c r="AI66" s="117"/>
      <c r="AJ66" s="117"/>
      <c r="AK66" s="117"/>
      <c r="AL66" s="117"/>
      <c r="AM66" s="117"/>
      <c r="AN66" s="118">
        <f>SUM(AG66,AT66)</f>
        <v>0</v>
      </c>
      <c r="AO66" s="117"/>
      <c r="AP66" s="117"/>
      <c r="AQ66" s="119" t="s">
        <v>83</v>
      </c>
      <c r="AR66" s="120"/>
      <c r="AS66" s="121">
        <v>0</v>
      </c>
      <c r="AT66" s="122">
        <f>ROUND(SUM(AV66:AW66),15)</f>
        <v>0</v>
      </c>
      <c r="AU66" s="123">
        <f>'SO 01-13-05 - Železniční ...'!P83</f>
        <v>0</v>
      </c>
      <c r="AV66" s="122">
        <f>'SO 01-13-05 - Železniční ...'!J33</f>
        <v>0</v>
      </c>
      <c r="AW66" s="122">
        <f>'SO 01-13-05 - Železniční ...'!J34</f>
        <v>0</v>
      </c>
      <c r="AX66" s="122">
        <f>'SO 01-13-05 - Železniční ...'!J35</f>
        <v>0</v>
      </c>
      <c r="AY66" s="122">
        <f>'SO 01-13-05 - Železniční ...'!J36</f>
        <v>0</v>
      </c>
      <c r="AZ66" s="122">
        <f>'SO 01-13-05 - Železniční ...'!F33</f>
        <v>0</v>
      </c>
      <c r="BA66" s="122">
        <f>'SO 01-13-05 - Železniční ...'!F34</f>
        <v>0</v>
      </c>
      <c r="BB66" s="122">
        <f>'SO 01-13-05 - Železniční ...'!F35</f>
        <v>0</v>
      </c>
      <c r="BC66" s="122">
        <f>'SO 01-13-05 - Železniční ...'!F36</f>
        <v>0</v>
      </c>
      <c r="BD66" s="124">
        <f>'SO 01-13-05 - Železniční ...'!F37</f>
        <v>0</v>
      </c>
      <c r="BE66" s="7"/>
      <c r="BT66" s="125" t="s">
        <v>84</v>
      </c>
      <c r="BV66" s="125" t="s">
        <v>78</v>
      </c>
      <c r="BW66" s="125" t="s">
        <v>119</v>
      </c>
      <c r="BX66" s="125" t="s">
        <v>5</v>
      </c>
      <c r="CL66" s="125" t="s">
        <v>32</v>
      </c>
      <c r="CM66" s="125" t="s">
        <v>86</v>
      </c>
    </row>
    <row r="67" spans="1:91" s="7" customFormat="1" ht="37.2" customHeight="1">
      <c r="A67" s="113" t="s">
        <v>80</v>
      </c>
      <c r="B67" s="114"/>
      <c r="C67" s="115"/>
      <c r="D67" s="116" t="s">
        <v>120</v>
      </c>
      <c r="E67" s="116"/>
      <c r="F67" s="116"/>
      <c r="G67" s="116"/>
      <c r="H67" s="116"/>
      <c r="I67" s="117"/>
      <c r="J67" s="116" t="s">
        <v>121</v>
      </c>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8">
        <f>'SO 01-13-06 - Železniční ...'!J30</f>
        <v>0</v>
      </c>
      <c r="AH67" s="117"/>
      <c r="AI67" s="117"/>
      <c r="AJ67" s="117"/>
      <c r="AK67" s="117"/>
      <c r="AL67" s="117"/>
      <c r="AM67" s="117"/>
      <c r="AN67" s="118">
        <f>SUM(AG67,AT67)</f>
        <v>0</v>
      </c>
      <c r="AO67" s="117"/>
      <c r="AP67" s="117"/>
      <c r="AQ67" s="119" t="s">
        <v>83</v>
      </c>
      <c r="AR67" s="120"/>
      <c r="AS67" s="121">
        <v>0</v>
      </c>
      <c r="AT67" s="122">
        <f>ROUND(SUM(AV67:AW67),15)</f>
        <v>0</v>
      </c>
      <c r="AU67" s="123">
        <f>'SO 01-13-06 - Železniční ...'!P83</f>
        <v>0</v>
      </c>
      <c r="AV67" s="122">
        <f>'SO 01-13-06 - Železniční ...'!J33</f>
        <v>0</v>
      </c>
      <c r="AW67" s="122">
        <f>'SO 01-13-06 - Železniční ...'!J34</f>
        <v>0</v>
      </c>
      <c r="AX67" s="122">
        <f>'SO 01-13-06 - Železniční ...'!J35</f>
        <v>0</v>
      </c>
      <c r="AY67" s="122">
        <f>'SO 01-13-06 - Železniční ...'!J36</f>
        <v>0</v>
      </c>
      <c r="AZ67" s="122">
        <f>'SO 01-13-06 - Železniční ...'!F33</f>
        <v>0</v>
      </c>
      <c r="BA67" s="122">
        <f>'SO 01-13-06 - Železniční ...'!F34</f>
        <v>0</v>
      </c>
      <c r="BB67" s="122">
        <f>'SO 01-13-06 - Železniční ...'!F35</f>
        <v>0</v>
      </c>
      <c r="BC67" s="122">
        <f>'SO 01-13-06 - Železniční ...'!F36</f>
        <v>0</v>
      </c>
      <c r="BD67" s="124">
        <f>'SO 01-13-06 - Železniční ...'!F37</f>
        <v>0</v>
      </c>
      <c r="BE67" s="7"/>
      <c r="BT67" s="125" t="s">
        <v>84</v>
      </c>
      <c r="BV67" s="125" t="s">
        <v>78</v>
      </c>
      <c r="BW67" s="125" t="s">
        <v>122</v>
      </c>
      <c r="BX67" s="125" t="s">
        <v>5</v>
      </c>
      <c r="CL67" s="125" t="s">
        <v>32</v>
      </c>
      <c r="CM67" s="125" t="s">
        <v>86</v>
      </c>
    </row>
    <row r="68" spans="1:91" s="7" customFormat="1" ht="37.2" customHeight="1">
      <c r="A68" s="113" t="s">
        <v>80</v>
      </c>
      <c r="B68" s="114"/>
      <c r="C68" s="115"/>
      <c r="D68" s="116" t="s">
        <v>123</v>
      </c>
      <c r="E68" s="116"/>
      <c r="F68" s="116"/>
      <c r="G68" s="116"/>
      <c r="H68" s="116"/>
      <c r="I68" s="117"/>
      <c r="J68" s="116" t="s">
        <v>124</v>
      </c>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8">
        <f>'SO 01-14-01 - Výstroj tra...'!J30</f>
        <v>0</v>
      </c>
      <c r="AH68" s="117"/>
      <c r="AI68" s="117"/>
      <c r="AJ68" s="117"/>
      <c r="AK68" s="117"/>
      <c r="AL68" s="117"/>
      <c r="AM68" s="117"/>
      <c r="AN68" s="118">
        <f>SUM(AG68,AT68)</f>
        <v>0</v>
      </c>
      <c r="AO68" s="117"/>
      <c r="AP68" s="117"/>
      <c r="AQ68" s="119" t="s">
        <v>83</v>
      </c>
      <c r="AR68" s="120"/>
      <c r="AS68" s="121">
        <v>0</v>
      </c>
      <c r="AT68" s="122">
        <f>ROUND(SUM(AV68:AW68),15)</f>
        <v>0</v>
      </c>
      <c r="AU68" s="123">
        <f>'SO 01-14-01 - Výstroj tra...'!P82</f>
        <v>0</v>
      </c>
      <c r="AV68" s="122">
        <f>'SO 01-14-01 - Výstroj tra...'!J33</f>
        <v>0</v>
      </c>
      <c r="AW68" s="122">
        <f>'SO 01-14-01 - Výstroj tra...'!J34</f>
        <v>0</v>
      </c>
      <c r="AX68" s="122">
        <f>'SO 01-14-01 - Výstroj tra...'!J35</f>
        <v>0</v>
      </c>
      <c r="AY68" s="122">
        <f>'SO 01-14-01 - Výstroj tra...'!J36</f>
        <v>0</v>
      </c>
      <c r="AZ68" s="122">
        <f>'SO 01-14-01 - Výstroj tra...'!F33</f>
        <v>0</v>
      </c>
      <c r="BA68" s="122">
        <f>'SO 01-14-01 - Výstroj tra...'!F34</f>
        <v>0</v>
      </c>
      <c r="BB68" s="122">
        <f>'SO 01-14-01 - Výstroj tra...'!F35</f>
        <v>0</v>
      </c>
      <c r="BC68" s="122">
        <f>'SO 01-14-01 - Výstroj tra...'!F36</f>
        <v>0</v>
      </c>
      <c r="BD68" s="124">
        <f>'SO 01-14-01 - Výstroj tra...'!F37</f>
        <v>0</v>
      </c>
      <c r="BE68" s="7"/>
      <c r="BT68" s="125" t="s">
        <v>84</v>
      </c>
      <c r="BV68" s="125" t="s">
        <v>78</v>
      </c>
      <c r="BW68" s="125" t="s">
        <v>125</v>
      </c>
      <c r="BX68" s="125" t="s">
        <v>5</v>
      </c>
      <c r="CL68" s="125" t="s">
        <v>32</v>
      </c>
      <c r="CM68" s="125" t="s">
        <v>86</v>
      </c>
    </row>
    <row r="69" spans="1:91" s="7" customFormat="1" ht="49.8" customHeight="1">
      <c r="A69" s="113" t="s">
        <v>80</v>
      </c>
      <c r="B69" s="114"/>
      <c r="C69" s="115"/>
      <c r="D69" s="116" t="s">
        <v>126</v>
      </c>
      <c r="E69" s="116"/>
      <c r="F69" s="116"/>
      <c r="G69" s="116"/>
      <c r="H69" s="116"/>
      <c r="I69" s="117"/>
      <c r="J69" s="116" t="s">
        <v>127</v>
      </c>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8">
        <f>'SO 01-20-01-01-01 - Želez...'!J30</f>
        <v>0</v>
      </c>
      <c r="AH69" s="117"/>
      <c r="AI69" s="117"/>
      <c r="AJ69" s="117"/>
      <c r="AK69" s="117"/>
      <c r="AL69" s="117"/>
      <c r="AM69" s="117"/>
      <c r="AN69" s="118">
        <f>SUM(AG69,AT69)</f>
        <v>0</v>
      </c>
      <c r="AO69" s="117"/>
      <c r="AP69" s="117"/>
      <c r="AQ69" s="119" t="s">
        <v>83</v>
      </c>
      <c r="AR69" s="120"/>
      <c r="AS69" s="121">
        <v>0</v>
      </c>
      <c r="AT69" s="122">
        <f>ROUND(SUM(AV69:AW69),15)</f>
        <v>0</v>
      </c>
      <c r="AU69" s="123">
        <f>'SO 01-20-01-01-01 - Želez...'!P93</f>
        <v>0</v>
      </c>
      <c r="AV69" s="122">
        <f>'SO 01-20-01-01-01 - Želez...'!J33</f>
        <v>0</v>
      </c>
      <c r="AW69" s="122">
        <f>'SO 01-20-01-01-01 - Želez...'!J34</f>
        <v>0</v>
      </c>
      <c r="AX69" s="122">
        <f>'SO 01-20-01-01-01 - Želez...'!J35</f>
        <v>0</v>
      </c>
      <c r="AY69" s="122">
        <f>'SO 01-20-01-01-01 - Želez...'!J36</f>
        <v>0</v>
      </c>
      <c r="AZ69" s="122">
        <f>'SO 01-20-01-01-01 - Želez...'!F33</f>
        <v>0</v>
      </c>
      <c r="BA69" s="122">
        <f>'SO 01-20-01-01-01 - Želez...'!F34</f>
        <v>0</v>
      </c>
      <c r="BB69" s="122">
        <f>'SO 01-20-01-01-01 - Želez...'!F35</f>
        <v>0</v>
      </c>
      <c r="BC69" s="122">
        <f>'SO 01-20-01-01-01 - Želez...'!F36</f>
        <v>0</v>
      </c>
      <c r="BD69" s="124">
        <f>'SO 01-20-01-01-01 - Želez...'!F37</f>
        <v>0</v>
      </c>
      <c r="BE69" s="7"/>
      <c r="BT69" s="125" t="s">
        <v>84</v>
      </c>
      <c r="BV69" s="125" t="s">
        <v>78</v>
      </c>
      <c r="BW69" s="125" t="s">
        <v>128</v>
      </c>
      <c r="BX69" s="125" t="s">
        <v>5</v>
      </c>
      <c r="CL69" s="125" t="s">
        <v>32</v>
      </c>
      <c r="CM69" s="125" t="s">
        <v>86</v>
      </c>
    </row>
    <row r="70" spans="1:91" s="7" customFormat="1" ht="37.2" customHeight="1">
      <c r="A70" s="113" t="s">
        <v>80</v>
      </c>
      <c r="B70" s="114"/>
      <c r="C70" s="115"/>
      <c r="D70" s="116" t="s">
        <v>129</v>
      </c>
      <c r="E70" s="116"/>
      <c r="F70" s="116"/>
      <c r="G70" s="116"/>
      <c r="H70" s="116"/>
      <c r="I70" s="117"/>
      <c r="J70" s="116" t="s">
        <v>130</v>
      </c>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8">
        <f>'SO 01-20-02-01 - Železnič...'!J30</f>
        <v>0</v>
      </c>
      <c r="AH70" s="117"/>
      <c r="AI70" s="117"/>
      <c r="AJ70" s="117"/>
      <c r="AK70" s="117"/>
      <c r="AL70" s="117"/>
      <c r="AM70" s="117"/>
      <c r="AN70" s="118">
        <f>SUM(AG70,AT70)</f>
        <v>0</v>
      </c>
      <c r="AO70" s="117"/>
      <c r="AP70" s="117"/>
      <c r="AQ70" s="119" t="s">
        <v>83</v>
      </c>
      <c r="AR70" s="120"/>
      <c r="AS70" s="121">
        <v>0</v>
      </c>
      <c r="AT70" s="122">
        <f>ROUND(SUM(AV70:AW70),15)</f>
        <v>0</v>
      </c>
      <c r="AU70" s="123">
        <f>'SO 01-20-02-01 - Železnič...'!P93</f>
        <v>0</v>
      </c>
      <c r="AV70" s="122">
        <f>'SO 01-20-02-01 - Železnič...'!J33</f>
        <v>0</v>
      </c>
      <c r="AW70" s="122">
        <f>'SO 01-20-02-01 - Železnič...'!J34</f>
        <v>0</v>
      </c>
      <c r="AX70" s="122">
        <f>'SO 01-20-02-01 - Železnič...'!J35</f>
        <v>0</v>
      </c>
      <c r="AY70" s="122">
        <f>'SO 01-20-02-01 - Železnič...'!J36</f>
        <v>0</v>
      </c>
      <c r="AZ70" s="122">
        <f>'SO 01-20-02-01 - Železnič...'!F33</f>
        <v>0</v>
      </c>
      <c r="BA70" s="122">
        <f>'SO 01-20-02-01 - Železnič...'!F34</f>
        <v>0</v>
      </c>
      <c r="BB70" s="122">
        <f>'SO 01-20-02-01 - Železnič...'!F35</f>
        <v>0</v>
      </c>
      <c r="BC70" s="122">
        <f>'SO 01-20-02-01 - Železnič...'!F36</f>
        <v>0</v>
      </c>
      <c r="BD70" s="124">
        <f>'SO 01-20-02-01 - Železnič...'!F37</f>
        <v>0</v>
      </c>
      <c r="BE70" s="7"/>
      <c r="BT70" s="125" t="s">
        <v>84</v>
      </c>
      <c r="BV70" s="125" t="s">
        <v>78</v>
      </c>
      <c r="BW70" s="125" t="s">
        <v>131</v>
      </c>
      <c r="BX70" s="125" t="s">
        <v>5</v>
      </c>
      <c r="CL70" s="125" t="s">
        <v>32</v>
      </c>
      <c r="CM70" s="125" t="s">
        <v>86</v>
      </c>
    </row>
    <row r="71" spans="1:91" s="7" customFormat="1" ht="49.8" customHeight="1">
      <c r="A71" s="113" t="s">
        <v>80</v>
      </c>
      <c r="B71" s="114"/>
      <c r="C71" s="115"/>
      <c r="D71" s="116" t="s">
        <v>132</v>
      </c>
      <c r="E71" s="116"/>
      <c r="F71" s="116"/>
      <c r="G71" s="116"/>
      <c r="H71" s="116"/>
      <c r="I71" s="117"/>
      <c r="J71" s="116" t="s">
        <v>133</v>
      </c>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8">
        <f>'SO 01-20-03-01-01 - Želez...'!J30</f>
        <v>0</v>
      </c>
      <c r="AH71" s="117"/>
      <c r="AI71" s="117"/>
      <c r="AJ71" s="117"/>
      <c r="AK71" s="117"/>
      <c r="AL71" s="117"/>
      <c r="AM71" s="117"/>
      <c r="AN71" s="118">
        <f>SUM(AG71,AT71)</f>
        <v>0</v>
      </c>
      <c r="AO71" s="117"/>
      <c r="AP71" s="117"/>
      <c r="AQ71" s="119" t="s">
        <v>83</v>
      </c>
      <c r="AR71" s="120"/>
      <c r="AS71" s="121">
        <v>0</v>
      </c>
      <c r="AT71" s="122">
        <f>ROUND(SUM(AV71:AW71),15)</f>
        <v>0</v>
      </c>
      <c r="AU71" s="123">
        <f>'SO 01-20-03-01-01 - Želez...'!P95</f>
        <v>0</v>
      </c>
      <c r="AV71" s="122">
        <f>'SO 01-20-03-01-01 - Želez...'!J33</f>
        <v>0</v>
      </c>
      <c r="AW71" s="122">
        <f>'SO 01-20-03-01-01 - Želez...'!J34</f>
        <v>0</v>
      </c>
      <c r="AX71" s="122">
        <f>'SO 01-20-03-01-01 - Želez...'!J35</f>
        <v>0</v>
      </c>
      <c r="AY71" s="122">
        <f>'SO 01-20-03-01-01 - Želez...'!J36</f>
        <v>0</v>
      </c>
      <c r="AZ71" s="122">
        <f>'SO 01-20-03-01-01 - Želez...'!F33</f>
        <v>0</v>
      </c>
      <c r="BA71" s="122">
        <f>'SO 01-20-03-01-01 - Želez...'!F34</f>
        <v>0</v>
      </c>
      <c r="BB71" s="122">
        <f>'SO 01-20-03-01-01 - Želez...'!F35</f>
        <v>0</v>
      </c>
      <c r="BC71" s="122">
        <f>'SO 01-20-03-01-01 - Želez...'!F36</f>
        <v>0</v>
      </c>
      <c r="BD71" s="124">
        <f>'SO 01-20-03-01-01 - Želez...'!F37</f>
        <v>0</v>
      </c>
      <c r="BE71" s="7"/>
      <c r="BT71" s="125" t="s">
        <v>84</v>
      </c>
      <c r="BV71" s="125" t="s">
        <v>78</v>
      </c>
      <c r="BW71" s="125" t="s">
        <v>134</v>
      </c>
      <c r="BX71" s="125" t="s">
        <v>5</v>
      </c>
      <c r="CL71" s="125" t="s">
        <v>32</v>
      </c>
      <c r="CM71" s="125" t="s">
        <v>86</v>
      </c>
    </row>
    <row r="72" spans="1:91" s="7" customFormat="1" ht="37.2" customHeight="1">
      <c r="A72" s="113" t="s">
        <v>80</v>
      </c>
      <c r="B72" s="114"/>
      <c r="C72" s="115"/>
      <c r="D72" s="116" t="s">
        <v>135</v>
      </c>
      <c r="E72" s="116"/>
      <c r="F72" s="116"/>
      <c r="G72" s="116"/>
      <c r="H72" s="116"/>
      <c r="I72" s="117"/>
      <c r="J72" s="116" t="s">
        <v>136</v>
      </c>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8">
        <f>'SO 01-20-04-01 - Železnič...'!J30</f>
        <v>0</v>
      </c>
      <c r="AH72" s="117"/>
      <c r="AI72" s="117"/>
      <c r="AJ72" s="117"/>
      <c r="AK72" s="117"/>
      <c r="AL72" s="117"/>
      <c r="AM72" s="117"/>
      <c r="AN72" s="118">
        <f>SUM(AG72,AT72)</f>
        <v>0</v>
      </c>
      <c r="AO72" s="117"/>
      <c r="AP72" s="117"/>
      <c r="AQ72" s="119" t="s">
        <v>83</v>
      </c>
      <c r="AR72" s="120"/>
      <c r="AS72" s="121">
        <v>0</v>
      </c>
      <c r="AT72" s="122">
        <f>ROUND(SUM(AV72:AW72),15)</f>
        <v>0</v>
      </c>
      <c r="AU72" s="123">
        <f>'SO 01-20-04-01 - Železnič...'!P93</f>
        <v>0</v>
      </c>
      <c r="AV72" s="122">
        <f>'SO 01-20-04-01 - Železnič...'!J33</f>
        <v>0</v>
      </c>
      <c r="AW72" s="122">
        <f>'SO 01-20-04-01 - Železnič...'!J34</f>
        <v>0</v>
      </c>
      <c r="AX72" s="122">
        <f>'SO 01-20-04-01 - Železnič...'!J35</f>
        <v>0</v>
      </c>
      <c r="AY72" s="122">
        <f>'SO 01-20-04-01 - Železnič...'!J36</f>
        <v>0</v>
      </c>
      <c r="AZ72" s="122">
        <f>'SO 01-20-04-01 - Železnič...'!F33</f>
        <v>0</v>
      </c>
      <c r="BA72" s="122">
        <f>'SO 01-20-04-01 - Železnič...'!F34</f>
        <v>0</v>
      </c>
      <c r="BB72" s="122">
        <f>'SO 01-20-04-01 - Železnič...'!F35</f>
        <v>0</v>
      </c>
      <c r="BC72" s="122">
        <f>'SO 01-20-04-01 - Železnič...'!F36</f>
        <v>0</v>
      </c>
      <c r="BD72" s="124">
        <f>'SO 01-20-04-01 - Železnič...'!F37</f>
        <v>0</v>
      </c>
      <c r="BE72" s="7"/>
      <c r="BT72" s="125" t="s">
        <v>84</v>
      </c>
      <c r="BV72" s="125" t="s">
        <v>78</v>
      </c>
      <c r="BW72" s="125" t="s">
        <v>137</v>
      </c>
      <c r="BX72" s="125" t="s">
        <v>5</v>
      </c>
      <c r="CL72" s="125" t="s">
        <v>32</v>
      </c>
      <c r="CM72" s="125" t="s">
        <v>86</v>
      </c>
    </row>
    <row r="73" spans="1:91" s="7" customFormat="1" ht="37.2" customHeight="1">
      <c r="A73" s="113" t="s">
        <v>80</v>
      </c>
      <c r="B73" s="114"/>
      <c r="C73" s="115"/>
      <c r="D73" s="116" t="s">
        <v>138</v>
      </c>
      <c r="E73" s="116"/>
      <c r="F73" s="116"/>
      <c r="G73" s="116"/>
      <c r="H73" s="116"/>
      <c r="I73" s="117"/>
      <c r="J73" s="116" t="s">
        <v>139</v>
      </c>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8">
        <f>'SO 01-21-01-01 - Propuste...'!J30</f>
        <v>0</v>
      </c>
      <c r="AH73" s="117"/>
      <c r="AI73" s="117"/>
      <c r="AJ73" s="117"/>
      <c r="AK73" s="117"/>
      <c r="AL73" s="117"/>
      <c r="AM73" s="117"/>
      <c r="AN73" s="118">
        <f>SUM(AG73,AT73)</f>
        <v>0</v>
      </c>
      <c r="AO73" s="117"/>
      <c r="AP73" s="117"/>
      <c r="AQ73" s="119" t="s">
        <v>83</v>
      </c>
      <c r="AR73" s="120"/>
      <c r="AS73" s="121">
        <v>0</v>
      </c>
      <c r="AT73" s="122">
        <f>ROUND(SUM(AV73:AW73),15)</f>
        <v>0</v>
      </c>
      <c r="AU73" s="123">
        <f>'SO 01-21-01-01 - Propuste...'!P94</f>
        <v>0</v>
      </c>
      <c r="AV73" s="122">
        <f>'SO 01-21-01-01 - Propuste...'!J33</f>
        <v>0</v>
      </c>
      <c r="AW73" s="122">
        <f>'SO 01-21-01-01 - Propuste...'!J34</f>
        <v>0</v>
      </c>
      <c r="AX73" s="122">
        <f>'SO 01-21-01-01 - Propuste...'!J35</f>
        <v>0</v>
      </c>
      <c r="AY73" s="122">
        <f>'SO 01-21-01-01 - Propuste...'!J36</f>
        <v>0</v>
      </c>
      <c r="AZ73" s="122">
        <f>'SO 01-21-01-01 - Propuste...'!F33</f>
        <v>0</v>
      </c>
      <c r="BA73" s="122">
        <f>'SO 01-21-01-01 - Propuste...'!F34</f>
        <v>0</v>
      </c>
      <c r="BB73" s="122">
        <f>'SO 01-21-01-01 - Propuste...'!F35</f>
        <v>0</v>
      </c>
      <c r="BC73" s="122">
        <f>'SO 01-21-01-01 - Propuste...'!F36</f>
        <v>0</v>
      </c>
      <c r="BD73" s="124">
        <f>'SO 01-21-01-01 - Propuste...'!F37</f>
        <v>0</v>
      </c>
      <c r="BE73" s="7"/>
      <c r="BT73" s="125" t="s">
        <v>84</v>
      </c>
      <c r="BV73" s="125" t="s">
        <v>78</v>
      </c>
      <c r="BW73" s="125" t="s">
        <v>140</v>
      </c>
      <c r="BX73" s="125" t="s">
        <v>5</v>
      </c>
      <c r="CL73" s="125" t="s">
        <v>32</v>
      </c>
      <c r="CM73" s="125" t="s">
        <v>86</v>
      </c>
    </row>
    <row r="74" spans="1:91" s="7" customFormat="1" ht="37.2" customHeight="1">
      <c r="A74" s="113" t="s">
        <v>80</v>
      </c>
      <c r="B74" s="114"/>
      <c r="C74" s="115"/>
      <c r="D74" s="116" t="s">
        <v>141</v>
      </c>
      <c r="E74" s="116"/>
      <c r="F74" s="116"/>
      <c r="G74" s="116"/>
      <c r="H74" s="116"/>
      <c r="I74" s="117"/>
      <c r="J74" s="116" t="s">
        <v>142</v>
      </c>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8">
        <f>'SO 01-21-02-01 - Propuste...'!J30</f>
        <v>0</v>
      </c>
      <c r="AH74" s="117"/>
      <c r="AI74" s="117"/>
      <c r="AJ74" s="117"/>
      <c r="AK74" s="117"/>
      <c r="AL74" s="117"/>
      <c r="AM74" s="117"/>
      <c r="AN74" s="118">
        <f>SUM(AG74,AT74)</f>
        <v>0</v>
      </c>
      <c r="AO74" s="117"/>
      <c r="AP74" s="117"/>
      <c r="AQ74" s="119" t="s">
        <v>83</v>
      </c>
      <c r="AR74" s="120"/>
      <c r="AS74" s="121">
        <v>0</v>
      </c>
      <c r="AT74" s="122">
        <f>ROUND(SUM(AV74:AW74),15)</f>
        <v>0</v>
      </c>
      <c r="AU74" s="123">
        <f>'SO 01-21-02-01 - Propuste...'!P93</f>
        <v>0</v>
      </c>
      <c r="AV74" s="122">
        <f>'SO 01-21-02-01 - Propuste...'!J33</f>
        <v>0</v>
      </c>
      <c r="AW74" s="122">
        <f>'SO 01-21-02-01 - Propuste...'!J34</f>
        <v>0</v>
      </c>
      <c r="AX74" s="122">
        <f>'SO 01-21-02-01 - Propuste...'!J35</f>
        <v>0</v>
      </c>
      <c r="AY74" s="122">
        <f>'SO 01-21-02-01 - Propuste...'!J36</f>
        <v>0</v>
      </c>
      <c r="AZ74" s="122">
        <f>'SO 01-21-02-01 - Propuste...'!F33</f>
        <v>0</v>
      </c>
      <c r="BA74" s="122">
        <f>'SO 01-21-02-01 - Propuste...'!F34</f>
        <v>0</v>
      </c>
      <c r="BB74" s="122">
        <f>'SO 01-21-02-01 - Propuste...'!F35</f>
        <v>0</v>
      </c>
      <c r="BC74" s="122">
        <f>'SO 01-21-02-01 - Propuste...'!F36</f>
        <v>0</v>
      </c>
      <c r="BD74" s="124">
        <f>'SO 01-21-02-01 - Propuste...'!F37</f>
        <v>0</v>
      </c>
      <c r="BE74" s="7"/>
      <c r="BT74" s="125" t="s">
        <v>84</v>
      </c>
      <c r="BV74" s="125" t="s">
        <v>78</v>
      </c>
      <c r="BW74" s="125" t="s">
        <v>143</v>
      </c>
      <c r="BX74" s="125" t="s">
        <v>5</v>
      </c>
      <c r="CL74" s="125" t="s">
        <v>32</v>
      </c>
      <c r="CM74" s="125" t="s">
        <v>86</v>
      </c>
    </row>
    <row r="75" spans="1:91" s="7" customFormat="1" ht="37.2" customHeight="1">
      <c r="A75" s="113" t="s">
        <v>80</v>
      </c>
      <c r="B75" s="114"/>
      <c r="C75" s="115"/>
      <c r="D75" s="116" t="s">
        <v>144</v>
      </c>
      <c r="E75" s="116"/>
      <c r="F75" s="116"/>
      <c r="G75" s="116"/>
      <c r="H75" s="116"/>
      <c r="I75" s="117"/>
      <c r="J75" s="116" t="s">
        <v>145</v>
      </c>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8">
        <f>'SO 01-21-03-01 - Propuste...'!J30</f>
        <v>0</v>
      </c>
      <c r="AH75" s="117"/>
      <c r="AI75" s="117"/>
      <c r="AJ75" s="117"/>
      <c r="AK75" s="117"/>
      <c r="AL75" s="117"/>
      <c r="AM75" s="117"/>
      <c r="AN75" s="118">
        <f>SUM(AG75,AT75)</f>
        <v>0</v>
      </c>
      <c r="AO75" s="117"/>
      <c r="AP75" s="117"/>
      <c r="AQ75" s="119" t="s">
        <v>83</v>
      </c>
      <c r="AR75" s="120"/>
      <c r="AS75" s="121">
        <v>0</v>
      </c>
      <c r="AT75" s="122">
        <f>ROUND(SUM(AV75:AW75),15)</f>
        <v>0</v>
      </c>
      <c r="AU75" s="123">
        <f>'SO 01-21-03-01 - Propuste...'!P92</f>
        <v>0</v>
      </c>
      <c r="AV75" s="122">
        <f>'SO 01-21-03-01 - Propuste...'!J33</f>
        <v>0</v>
      </c>
      <c r="AW75" s="122">
        <f>'SO 01-21-03-01 - Propuste...'!J34</f>
        <v>0</v>
      </c>
      <c r="AX75" s="122">
        <f>'SO 01-21-03-01 - Propuste...'!J35</f>
        <v>0</v>
      </c>
      <c r="AY75" s="122">
        <f>'SO 01-21-03-01 - Propuste...'!J36</f>
        <v>0</v>
      </c>
      <c r="AZ75" s="122">
        <f>'SO 01-21-03-01 - Propuste...'!F33</f>
        <v>0</v>
      </c>
      <c r="BA75" s="122">
        <f>'SO 01-21-03-01 - Propuste...'!F34</f>
        <v>0</v>
      </c>
      <c r="BB75" s="122">
        <f>'SO 01-21-03-01 - Propuste...'!F35</f>
        <v>0</v>
      </c>
      <c r="BC75" s="122">
        <f>'SO 01-21-03-01 - Propuste...'!F36</f>
        <v>0</v>
      </c>
      <c r="BD75" s="124">
        <f>'SO 01-21-03-01 - Propuste...'!F37</f>
        <v>0</v>
      </c>
      <c r="BE75" s="7"/>
      <c r="BT75" s="125" t="s">
        <v>84</v>
      </c>
      <c r="BV75" s="125" t="s">
        <v>78</v>
      </c>
      <c r="BW75" s="125" t="s">
        <v>146</v>
      </c>
      <c r="BX75" s="125" t="s">
        <v>5</v>
      </c>
      <c r="CL75" s="125" t="s">
        <v>32</v>
      </c>
      <c r="CM75" s="125" t="s">
        <v>86</v>
      </c>
    </row>
    <row r="76" spans="1:91" s="7" customFormat="1" ht="37.2" customHeight="1">
      <c r="A76" s="113" t="s">
        <v>80</v>
      </c>
      <c r="B76" s="114"/>
      <c r="C76" s="115"/>
      <c r="D76" s="116" t="s">
        <v>147</v>
      </c>
      <c r="E76" s="116"/>
      <c r="F76" s="116"/>
      <c r="G76" s="116"/>
      <c r="H76" s="116"/>
      <c r="I76" s="117"/>
      <c r="J76" s="116" t="s">
        <v>148</v>
      </c>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8">
        <f>'SO 01-21-04-01 - Propuste...'!J30</f>
        <v>0</v>
      </c>
      <c r="AH76" s="117"/>
      <c r="AI76" s="117"/>
      <c r="AJ76" s="117"/>
      <c r="AK76" s="117"/>
      <c r="AL76" s="117"/>
      <c r="AM76" s="117"/>
      <c r="AN76" s="118">
        <f>SUM(AG76,AT76)</f>
        <v>0</v>
      </c>
      <c r="AO76" s="117"/>
      <c r="AP76" s="117"/>
      <c r="AQ76" s="119" t="s">
        <v>83</v>
      </c>
      <c r="AR76" s="120"/>
      <c r="AS76" s="121">
        <v>0</v>
      </c>
      <c r="AT76" s="122">
        <f>ROUND(SUM(AV76:AW76),15)</f>
        <v>0</v>
      </c>
      <c r="AU76" s="123">
        <f>'SO 01-21-04-01 - Propuste...'!P94</f>
        <v>0</v>
      </c>
      <c r="AV76" s="122">
        <f>'SO 01-21-04-01 - Propuste...'!J33</f>
        <v>0</v>
      </c>
      <c r="AW76" s="122">
        <f>'SO 01-21-04-01 - Propuste...'!J34</f>
        <v>0</v>
      </c>
      <c r="AX76" s="122">
        <f>'SO 01-21-04-01 - Propuste...'!J35</f>
        <v>0</v>
      </c>
      <c r="AY76" s="122">
        <f>'SO 01-21-04-01 - Propuste...'!J36</f>
        <v>0</v>
      </c>
      <c r="AZ76" s="122">
        <f>'SO 01-21-04-01 - Propuste...'!F33</f>
        <v>0</v>
      </c>
      <c r="BA76" s="122">
        <f>'SO 01-21-04-01 - Propuste...'!F34</f>
        <v>0</v>
      </c>
      <c r="BB76" s="122">
        <f>'SO 01-21-04-01 - Propuste...'!F35</f>
        <v>0</v>
      </c>
      <c r="BC76" s="122">
        <f>'SO 01-21-04-01 - Propuste...'!F36</f>
        <v>0</v>
      </c>
      <c r="BD76" s="124">
        <f>'SO 01-21-04-01 - Propuste...'!F37</f>
        <v>0</v>
      </c>
      <c r="BE76" s="7"/>
      <c r="BT76" s="125" t="s">
        <v>84</v>
      </c>
      <c r="BV76" s="125" t="s">
        <v>78</v>
      </c>
      <c r="BW76" s="125" t="s">
        <v>149</v>
      </c>
      <c r="BX76" s="125" t="s">
        <v>5</v>
      </c>
      <c r="CL76" s="125" t="s">
        <v>32</v>
      </c>
      <c r="CM76" s="125" t="s">
        <v>86</v>
      </c>
    </row>
    <row r="77" spans="1:91" s="7" customFormat="1" ht="37.2" customHeight="1">
      <c r="A77" s="113" t="s">
        <v>80</v>
      </c>
      <c r="B77" s="114"/>
      <c r="C77" s="115"/>
      <c r="D77" s="116" t="s">
        <v>150</v>
      </c>
      <c r="E77" s="116"/>
      <c r="F77" s="116"/>
      <c r="G77" s="116"/>
      <c r="H77" s="116"/>
      <c r="I77" s="117"/>
      <c r="J77" s="116" t="s">
        <v>151</v>
      </c>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8">
        <f>'SO 01-21-05-01 - Propuste...'!J30</f>
        <v>0</v>
      </c>
      <c r="AH77" s="117"/>
      <c r="AI77" s="117"/>
      <c r="AJ77" s="117"/>
      <c r="AK77" s="117"/>
      <c r="AL77" s="117"/>
      <c r="AM77" s="117"/>
      <c r="AN77" s="118">
        <f>SUM(AG77,AT77)</f>
        <v>0</v>
      </c>
      <c r="AO77" s="117"/>
      <c r="AP77" s="117"/>
      <c r="AQ77" s="119" t="s">
        <v>83</v>
      </c>
      <c r="AR77" s="120"/>
      <c r="AS77" s="121">
        <v>0</v>
      </c>
      <c r="AT77" s="122">
        <f>ROUND(SUM(AV77:AW77),15)</f>
        <v>0</v>
      </c>
      <c r="AU77" s="123">
        <f>'SO 01-21-05-01 - Propuste...'!P94</f>
        <v>0</v>
      </c>
      <c r="AV77" s="122">
        <f>'SO 01-21-05-01 - Propuste...'!J33</f>
        <v>0</v>
      </c>
      <c r="AW77" s="122">
        <f>'SO 01-21-05-01 - Propuste...'!J34</f>
        <v>0</v>
      </c>
      <c r="AX77" s="122">
        <f>'SO 01-21-05-01 - Propuste...'!J35</f>
        <v>0</v>
      </c>
      <c r="AY77" s="122">
        <f>'SO 01-21-05-01 - Propuste...'!J36</f>
        <v>0</v>
      </c>
      <c r="AZ77" s="122">
        <f>'SO 01-21-05-01 - Propuste...'!F33</f>
        <v>0</v>
      </c>
      <c r="BA77" s="122">
        <f>'SO 01-21-05-01 - Propuste...'!F34</f>
        <v>0</v>
      </c>
      <c r="BB77" s="122">
        <f>'SO 01-21-05-01 - Propuste...'!F35</f>
        <v>0</v>
      </c>
      <c r="BC77" s="122">
        <f>'SO 01-21-05-01 - Propuste...'!F36</f>
        <v>0</v>
      </c>
      <c r="BD77" s="124">
        <f>'SO 01-21-05-01 - Propuste...'!F37</f>
        <v>0</v>
      </c>
      <c r="BE77" s="7"/>
      <c r="BT77" s="125" t="s">
        <v>84</v>
      </c>
      <c r="BV77" s="125" t="s">
        <v>78</v>
      </c>
      <c r="BW77" s="125" t="s">
        <v>152</v>
      </c>
      <c r="BX77" s="125" t="s">
        <v>5</v>
      </c>
      <c r="CL77" s="125" t="s">
        <v>32</v>
      </c>
      <c r="CM77" s="125" t="s">
        <v>86</v>
      </c>
    </row>
    <row r="78" spans="1:91" s="7" customFormat="1" ht="37.2" customHeight="1">
      <c r="A78" s="113" t="s">
        <v>80</v>
      </c>
      <c r="B78" s="114"/>
      <c r="C78" s="115"/>
      <c r="D78" s="116" t="s">
        <v>153</v>
      </c>
      <c r="E78" s="116"/>
      <c r="F78" s="116"/>
      <c r="G78" s="116"/>
      <c r="H78" s="116"/>
      <c r="I78" s="117"/>
      <c r="J78" s="116" t="s">
        <v>154</v>
      </c>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8">
        <f>'SO 01-21-06-01 - Propuste...'!J30</f>
        <v>0</v>
      </c>
      <c r="AH78" s="117"/>
      <c r="AI78" s="117"/>
      <c r="AJ78" s="117"/>
      <c r="AK78" s="117"/>
      <c r="AL78" s="117"/>
      <c r="AM78" s="117"/>
      <c r="AN78" s="118">
        <f>SUM(AG78,AT78)</f>
        <v>0</v>
      </c>
      <c r="AO78" s="117"/>
      <c r="AP78" s="117"/>
      <c r="AQ78" s="119" t="s">
        <v>83</v>
      </c>
      <c r="AR78" s="120"/>
      <c r="AS78" s="121">
        <v>0</v>
      </c>
      <c r="AT78" s="122">
        <f>ROUND(SUM(AV78:AW78),15)</f>
        <v>0</v>
      </c>
      <c r="AU78" s="123">
        <f>'SO 01-21-06-01 - Propuste...'!P88</f>
        <v>0</v>
      </c>
      <c r="AV78" s="122">
        <f>'SO 01-21-06-01 - Propuste...'!J33</f>
        <v>0</v>
      </c>
      <c r="AW78" s="122">
        <f>'SO 01-21-06-01 - Propuste...'!J34</f>
        <v>0</v>
      </c>
      <c r="AX78" s="122">
        <f>'SO 01-21-06-01 - Propuste...'!J35</f>
        <v>0</v>
      </c>
      <c r="AY78" s="122">
        <f>'SO 01-21-06-01 - Propuste...'!J36</f>
        <v>0</v>
      </c>
      <c r="AZ78" s="122">
        <f>'SO 01-21-06-01 - Propuste...'!F33</f>
        <v>0</v>
      </c>
      <c r="BA78" s="122">
        <f>'SO 01-21-06-01 - Propuste...'!F34</f>
        <v>0</v>
      </c>
      <c r="BB78" s="122">
        <f>'SO 01-21-06-01 - Propuste...'!F35</f>
        <v>0</v>
      </c>
      <c r="BC78" s="122">
        <f>'SO 01-21-06-01 - Propuste...'!F36</f>
        <v>0</v>
      </c>
      <c r="BD78" s="124">
        <f>'SO 01-21-06-01 - Propuste...'!F37</f>
        <v>0</v>
      </c>
      <c r="BE78" s="7"/>
      <c r="BT78" s="125" t="s">
        <v>84</v>
      </c>
      <c r="BV78" s="125" t="s">
        <v>78</v>
      </c>
      <c r="BW78" s="125" t="s">
        <v>155</v>
      </c>
      <c r="BX78" s="125" t="s">
        <v>5</v>
      </c>
      <c r="CL78" s="125" t="s">
        <v>32</v>
      </c>
      <c r="CM78" s="125" t="s">
        <v>86</v>
      </c>
    </row>
    <row r="79" spans="1:91" s="7" customFormat="1" ht="37.2" customHeight="1">
      <c r="A79" s="113" t="s">
        <v>80</v>
      </c>
      <c r="B79" s="114"/>
      <c r="C79" s="115"/>
      <c r="D79" s="116" t="s">
        <v>156</v>
      </c>
      <c r="E79" s="116"/>
      <c r="F79" s="116"/>
      <c r="G79" s="116"/>
      <c r="H79" s="116"/>
      <c r="I79" s="117"/>
      <c r="J79" s="116" t="s">
        <v>157</v>
      </c>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8">
        <f>'SO 01-21-07-01 - Propuste...'!J30</f>
        <v>0</v>
      </c>
      <c r="AH79" s="117"/>
      <c r="AI79" s="117"/>
      <c r="AJ79" s="117"/>
      <c r="AK79" s="117"/>
      <c r="AL79" s="117"/>
      <c r="AM79" s="117"/>
      <c r="AN79" s="118">
        <f>SUM(AG79,AT79)</f>
        <v>0</v>
      </c>
      <c r="AO79" s="117"/>
      <c r="AP79" s="117"/>
      <c r="AQ79" s="119" t="s">
        <v>83</v>
      </c>
      <c r="AR79" s="120"/>
      <c r="AS79" s="121">
        <v>0</v>
      </c>
      <c r="AT79" s="122">
        <f>ROUND(SUM(AV79:AW79),15)</f>
        <v>0</v>
      </c>
      <c r="AU79" s="123">
        <f>'SO 01-21-07-01 - Propuste...'!P94</f>
        <v>0</v>
      </c>
      <c r="AV79" s="122">
        <f>'SO 01-21-07-01 - Propuste...'!J33</f>
        <v>0</v>
      </c>
      <c r="AW79" s="122">
        <f>'SO 01-21-07-01 - Propuste...'!J34</f>
        <v>0</v>
      </c>
      <c r="AX79" s="122">
        <f>'SO 01-21-07-01 - Propuste...'!J35</f>
        <v>0</v>
      </c>
      <c r="AY79" s="122">
        <f>'SO 01-21-07-01 - Propuste...'!J36</f>
        <v>0</v>
      </c>
      <c r="AZ79" s="122">
        <f>'SO 01-21-07-01 - Propuste...'!F33</f>
        <v>0</v>
      </c>
      <c r="BA79" s="122">
        <f>'SO 01-21-07-01 - Propuste...'!F34</f>
        <v>0</v>
      </c>
      <c r="BB79" s="122">
        <f>'SO 01-21-07-01 - Propuste...'!F35</f>
        <v>0</v>
      </c>
      <c r="BC79" s="122">
        <f>'SO 01-21-07-01 - Propuste...'!F36</f>
        <v>0</v>
      </c>
      <c r="BD79" s="124">
        <f>'SO 01-21-07-01 - Propuste...'!F37</f>
        <v>0</v>
      </c>
      <c r="BE79" s="7"/>
      <c r="BT79" s="125" t="s">
        <v>84</v>
      </c>
      <c r="BV79" s="125" t="s">
        <v>78</v>
      </c>
      <c r="BW79" s="125" t="s">
        <v>158</v>
      </c>
      <c r="BX79" s="125" t="s">
        <v>5</v>
      </c>
      <c r="CL79" s="125" t="s">
        <v>32</v>
      </c>
      <c r="CM79" s="125" t="s">
        <v>86</v>
      </c>
    </row>
    <row r="80" spans="1:91" s="7" customFormat="1" ht="37.2" customHeight="1">
      <c r="A80" s="113" t="s">
        <v>80</v>
      </c>
      <c r="B80" s="114"/>
      <c r="C80" s="115"/>
      <c r="D80" s="116" t="s">
        <v>159</v>
      </c>
      <c r="E80" s="116"/>
      <c r="F80" s="116"/>
      <c r="G80" s="116"/>
      <c r="H80" s="116"/>
      <c r="I80" s="117"/>
      <c r="J80" s="116" t="s">
        <v>160</v>
      </c>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8">
        <f>'SO 01-21-08-01 - Propuste...'!J30</f>
        <v>0</v>
      </c>
      <c r="AH80" s="117"/>
      <c r="AI80" s="117"/>
      <c r="AJ80" s="117"/>
      <c r="AK80" s="117"/>
      <c r="AL80" s="117"/>
      <c r="AM80" s="117"/>
      <c r="AN80" s="118">
        <f>SUM(AG80,AT80)</f>
        <v>0</v>
      </c>
      <c r="AO80" s="117"/>
      <c r="AP80" s="117"/>
      <c r="AQ80" s="119" t="s">
        <v>83</v>
      </c>
      <c r="AR80" s="120"/>
      <c r="AS80" s="121">
        <v>0</v>
      </c>
      <c r="AT80" s="122">
        <f>ROUND(SUM(AV80:AW80),15)</f>
        <v>0</v>
      </c>
      <c r="AU80" s="123">
        <f>'SO 01-21-08-01 - Propuste...'!P93</f>
        <v>0</v>
      </c>
      <c r="AV80" s="122">
        <f>'SO 01-21-08-01 - Propuste...'!J33</f>
        <v>0</v>
      </c>
      <c r="AW80" s="122">
        <f>'SO 01-21-08-01 - Propuste...'!J34</f>
        <v>0</v>
      </c>
      <c r="AX80" s="122">
        <f>'SO 01-21-08-01 - Propuste...'!J35</f>
        <v>0</v>
      </c>
      <c r="AY80" s="122">
        <f>'SO 01-21-08-01 - Propuste...'!J36</f>
        <v>0</v>
      </c>
      <c r="AZ80" s="122">
        <f>'SO 01-21-08-01 - Propuste...'!F33</f>
        <v>0</v>
      </c>
      <c r="BA80" s="122">
        <f>'SO 01-21-08-01 - Propuste...'!F34</f>
        <v>0</v>
      </c>
      <c r="BB80" s="122">
        <f>'SO 01-21-08-01 - Propuste...'!F35</f>
        <v>0</v>
      </c>
      <c r="BC80" s="122">
        <f>'SO 01-21-08-01 - Propuste...'!F36</f>
        <v>0</v>
      </c>
      <c r="BD80" s="124">
        <f>'SO 01-21-08-01 - Propuste...'!F37</f>
        <v>0</v>
      </c>
      <c r="BE80" s="7"/>
      <c r="BT80" s="125" t="s">
        <v>84</v>
      </c>
      <c r="BV80" s="125" t="s">
        <v>78</v>
      </c>
      <c r="BW80" s="125" t="s">
        <v>161</v>
      </c>
      <c r="BX80" s="125" t="s">
        <v>5</v>
      </c>
      <c r="CL80" s="125" t="s">
        <v>32</v>
      </c>
      <c r="CM80" s="125" t="s">
        <v>86</v>
      </c>
    </row>
    <row r="81" spans="1:91" s="7" customFormat="1" ht="37.2" customHeight="1">
      <c r="A81" s="113" t="s">
        <v>80</v>
      </c>
      <c r="B81" s="114"/>
      <c r="C81" s="115"/>
      <c r="D81" s="116" t="s">
        <v>162</v>
      </c>
      <c r="E81" s="116"/>
      <c r="F81" s="116"/>
      <c r="G81" s="116"/>
      <c r="H81" s="116"/>
      <c r="I81" s="117"/>
      <c r="J81" s="116" t="s">
        <v>163</v>
      </c>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8">
        <f>'SO 01-21-09-01 - Propuste...'!J30</f>
        <v>0</v>
      </c>
      <c r="AH81" s="117"/>
      <c r="AI81" s="117"/>
      <c r="AJ81" s="117"/>
      <c r="AK81" s="117"/>
      <c r="AL81" s="117"/>
      <c r="AM81" s="117"/>
      <c r="AN81" s="118">
        <f>SUM(AG81,AT81)</f>
        <v>0</v>
      </c>
      <c r="AO81" s="117"/>
      <c r="AP81" s="117"/>
      <c r="AQ81" s="119" t="s">
        <v>83</v>
      </c>
      <c r="AR81" s="120"/>
      <c r="AS81" s="121">
        <v>0</v>
      </c>
      <c r="AT81" s="122">
        <f>ROUND(SUM(AV81:AW81),15)</f>
        <v>0</v>
      </c>
      <c r="AU81" s="123">
        <f>'SO 01-21-09-01 - Propuste...'!P93</f>
        <v>0</v>
      </c>
      <c r="AV81" s="122">
        <f>'SO 01-21-09-01 - Propuste...'!J33</f>
        <v>0</v>
      </c>
      <c r="AW81" s="122">
        <f>'SO 01-21-09-01 - Propuste...'!J34</f>
        <v>0</v>
      </c>
      <c r="AX81" s="122">
        <f>'SO 01-21-09-01 - Propuste...'!J35</f>
        <v>0</v>
      </c>
      <c r="AY81" s="122">
        <f>'SO 01-21-09-01 - Propuste...'!J36</f>
        <v>0</v>
      </c>
      <c r="AZ81" s="122">
        <f>'SO 01-21-09-01 - Propuste...'!F33</f>
        <v>0</v>
      </c>
      <c r="BA81" s="122">
        <f>'SO 01-21-09-01 - Propuste...'!F34</f>
        <v>0</v>
      </c>
      <c r="BB81" s="122">
        <f>'SO 01-21-09-01 - Propuste...'!F35</f>
        <v>0</v>
      </c>
      <c r="BC81" s="122">
        <f>'SO 01-21-09-01 - Propuste...'!F36</f>
        <v>0</v>
      </c>
      <c r="BD81" s="124">
        <f>'SO 01-21-09-01 - Propuste...'!F37</f>
        <v>0</v>
      </c>
      <c r="BE81" s="7"/>
      <c r="BT81" s="125" t="s">
        <v>84</v>
      </c>
      <c r="BV81" s="125" t="s">
        <v>78</v>
      </c>
      <c r="BW81" s="125" t="s">
        <v>164</v>
      </c>
      <c r="BX81" s="125" t="s">
        <v>5</v>
      </c>
      <c r="CL81" s="125" t="s">
        <v>32</v>
      </c>
      <c r="CM81" s="125" t="s">
        <v>86</v>
      </c>
    </row>
    <row r="82" spans="1:91" s="7" customFormat="1" ht="37.2" customHeight="1">
      <c r="A82" s="113" t="s">
        <v>80</v>
      </c>
      <c r="B82" s="114"/>
      <c r="C82" s="115"/>
      <c r="D82" s="116" t="s">
        <v>165</v>
      </c>
      <c r="E82" s="116"/>
      <c r="F82" s="116"/>
      <c r="G82" s="116"/>
      <c r="H82" s="116"/>
      <c r="I82" s="117"/>
      <c r="J82" s="116" t="s">
        <v>166</v>
      </c>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8">
        <f>'SO 01-21-10-01 - Propuste...'!J30</f>
        <v>0</v>
      </c>
      <c r="AH82" s="117"/>
      <c r="AI82" s="117"/>
      <c r="AJ82" s="117"/>
      <c r="AK82" s="117"/>
      <c r="AL82" s="117"/>
      <c r="AM82" s="117"/>
      <c r="AN82" s="118">
        <f>SUM(AG82,AT82)</f>
        <v>0</v>
      </c>
      <c r="AO82" s="117"/>
      <c r="AP82" s="117"/>
      <c r="AQ82" s="119" t="s">
        <v>83</v>
      </c>
      <c r="AR82" s="120"/>
      <c r="AS82" s="121">
        <v>0</v>
      </c>
      <c r="AT82" s="122">
        <f>ROUND(SUM(AV82:AW82),15)</f>
        <v>0</v>
      </c>
      <c r="AU82" s="123">
        <f>'SO 01-21-10-01 - Propuste...'!P93</f>
        <v>0</v>
      </c>
      <c r="AV82" s="122">
        <f>'SO 01-21-10-01 - Propuste...'!J33</f>
        <v>0</v>
      </c>
      <c r="AW82" s="122">
        <f>'SO 01-21-10-01 - Propuste...'!J34</f>
        <v>0</v>
      </c>
      <c r="AX82" s="122">
        <f>'SO 01-21-10-01 - Propuste...'!J35</f>
        <v>0</v>
      </c>
      <c r="AY82" s="122">
        <f>'SO 01-21-10-01 - Propuste...'!J36</f>
        <v>0</v>
      </c>
      <c r="AZ82" s="122">
        <f>'SO 01-21-10-01 - Propuste...'!F33</f>
        <v>0</v>
      </c>
      <c r="BA82" s="122">
        <f>'SO 01-21-10-01 - Propuste...'!F34</f>
        <v>0</v>
      </c>
      <c r="BB82" s="122">
        <f>'SO 01-21-10-01 - Propuste...'!F35</f>
        <v>0</v>
      </c>
      <c r="BC82" s="122">
        <f>'SO 01-21-10-01 - Propuste...'!F36</f>
        <v>0</v>
      </c>
      <c r="BD82" s="124">
        <f>'SO 01-21-10-01 - Propuste...'!F37</f>
        <v>0</v>
      </c>
      <c r="BE82" s="7"/>
      <c r="BT82" s="125" t="s">
        <v>84</v>
      </c>
      <c r="BV82" s="125" t="s">
        <v>78</v>
      </c>
      <c r="BW82" s="125" t="s">
        <v>167</v>
      </c>
      <c r="BX82" s="125" t="s">
        <v>5</v>
      </c>
      <c r="CL82" s="125" t="s">
        <v>32</v>
      </c>
      <c r="CM82" s="125" t="s">
        <v>86</v>
      </c>
    </row>
    <row r="83" spans="1:91" s="7" customFormat="1" ht="37.2" customHeight="1">
      <c r="A83" s="113" t="s">
        <v>80</v>
      </c>
      <c r="B83" s="114"/>
      <c r="C83" s="115"/>
      <c r="D83" s="116" t="s">
        <v>168</v>
      </c>
      <c r="E83" s="116"/>
      <c r="F83" s="116"/>
      <c r="G83" s="116"/>
      <c r="H83" s="116"/>
      <c r="I83" s="117"/>
      <c r="J83" s="116" t="s">
        <v>169</v>
      </c>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8">
        <f>'SO 01-55-01 - Úprava kabe...'!J30</f>
        <v>0</v>
      </c>
      <c r="AH83" s="117"/>
      <c r="AI83" s="117"/>
      <c r="AJ83" s="117"/>
      <c r="AK83" s="117"/>
      <c r="AL83" s="117"/>
      <c r="AM83" s="117"/>
      <c r="AN83" s="118">
        <f>SUM(AG83,AT83)</f>
        <v>0</v>
      </c>
      <c r="AO83" s="117"/>
      <c r="AP83" s="117"/>
      <c r="AQ83" s="119" t="s">
        <v>83</v>
      </c>
      <c r="AR83" s="120"/>
      <c r="AS83" s="121">
        <v>0</v>
      </c>
      <c r="AT83" s="122">
        <f>ROUND(SUM(AV83:AW83),15)</f>
        <v>0</v>
      </c>
      <c r="AU83" s="123">
        <f>'SO 01-55-01 - Úprava kabe...'!P84</f>
        <v>0</v>
      </c>
      <c r="AV83" s="122">
        <f>'SO 01-55-01 - Úprava kabe...'!J33</f>
        <v>0</v>
      </c>
      <c r="AW83" s="122">
        <f>'SO 01-55-01 - Úprava kabe...'!J34</f>
        <v>0</v>
      </c>
      <c r="AX83" s="122">
        <f>'SO 01-55-01 - Úprava kabe...'!J35</f>
        <v>0</v>
      </c>
      <c r="AY83" s="122">
        <f>'SO 01-55-01 - Úprava kabe...'!J36</f>
        <v>0</v>
      </c>
      <c r="AZ83" s="122">
        <f>'SO 01-55-01 - Úprava kabe...'!F33</f>
        <v>0</v>
      </c>
      <c r="BA83" s="122">
        <f>'SO 01-55-01 - Úprava kabe...'!F34</f>
        <v>0</v>
      </c>
      <c r="BB83" s="122">
        <f>'SO 01-55-01 - Úprava kabe...'!F35</f>
        <v>0</v>
      </c>
      <c r="BC83" s="122">
        <f>'SO 01-55-01 - Úprava kabe...'!F36</f>
        <v>0</v>
      </c>
      <c r="BD83" s="124">
        <f>'SO 01-55-01 - Úprava kabe...'!F37</f>
        <v>0</v>
      </c>
      <c r="BE83" s="7"/>
      <c r="BT83" s="125" t="s">
        <v>84</v>
      </c>
      <c r="BV83" s="125" t="s">
        <v>78</v>
      </c>
      <c r="BW83" s="125" t="s">
        <v>170</v>
      </c>
      <c r="BX83" s="125" t="s">
        <v>5</v>
      </c>
      <c r="CL83" s="125" t="s">
        <v>32</v>
      </c>
      <c r="CM83" s="125" t="s">
        <v>86</v>
      </c>
    </row>
    <row r="84" spans="1:91" s="7" customFormat="1" ht="24.6" customHeight="1">
      <c r="A84" s="113" t="s">
        <v>80</v>
      </c>
      <c r="B84" s="114"/>
      <c r="C84" s="115"/>
      <c r="D84" s="116" t="s">
        <v>171</v>
      </c>
      <c r="E84" s="116"/>
      <c r="F84" s="116"/>
      <c r="G84" s="116"/>
      <c r="H84" s="116"/>
      <c r="I84" s="117"/>
      <c r="J84" s="116" t="s">
        <v>172</v>
      </c>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8">
        <f>'SO 98-98 - Všeobecný stav...'!J30</f>
        <v>0</v>
      </c>
      <c r="AH84" s="117"/>
      <c r="AI84" s="117"/>
      <c r="AJ84" s="117"/>
      <c r="AK84" s="117"/>
      <c r="AL84" s="117"/>
      <c r="AM84" s="117"/>
      <c r="AN84" s="118">
        <f>SUM(AG84,AT84)</f>
        <v>0</v>
      </c>
      <c r="AO84" s="117"/>
      <c r="AP84" s="117"/>
      <c r="AQ84" s="119" t="s">
        <v>83</v>
      </c>
      <c r="AR84" s="120"/>
      <c r="AS84" s="126">
        <v>0</v>
      </c>
      <c r="AT84" s="127">
        <f>ROUND(SUM(AV84:AW84),15)</f>
        <v>0</v>
      </c>
      <c r="AU84" s="128">
        <f>'SO 98-98 - Všeobecný stav...'!P91</f>
        <v>0</v>
      </c>
      <c r="AV84" s="127">
        <f>'SO 98-98 - Všeobecný stav...'!J33</f>
        <v>0</v>
      </c>
      <c r="AW84" s="127">
        <f>'SO 98-98 - Všeobecný stav...'!J34</f>
        <v>0</v>
      </c>
      <c r="AX84" s="127">
        <f>'SO 98-98 - Všeobecný stav...'!J35</f>
        <v>0</v>
      </c>
      <c r="AY84" s="127">
        <f>'SO 98-98 - Všeobecný stav...'!J36</f>
        <v>0</v>
      </c>
      <c r="AZ84" s="127">
        <f>'SO 98-98 - Všeobecný stav...'!F33</f>
        <v>0</v>
      </c>
      <c r="BA84" s="127">
        <f>'SO 98-98 - Všeobecný stav...'!F34</f>
        <v>0</v>
      </c>
      <c r="BB84" s="127">
        <f>'SO 98-98 - Všeobecný stav...'!F35</f>
        <v>0</v>
      </c>
      <c r="BC84" s="127">
        <f>'SO 98-98 - Všeobecný stav...'!F36</f>
        <v>0</v>
      </c>
      <c r="BD84" s="129">
        <f>'SO 98-98 - Všeobecný stav...'!F37</f>
        <v>0</v>
      </c>
      <c r="BE84" s="7"/>
      <c r="BT84" s="125" t="s">
        <v>84</v>
      </c>
      <c r="BV84" s="125" t="s">
        <v>78</v>
      </c>
      <c r="BW84" s="125" t="s">
        <v>173</v>
      </c>
      <c r="BX84" s="125" t="s">
        <v>5</v>
      </c>
      <c r="CL84" s="125" t="s">
        <v>32</v>
      </c>
      <c r="CM84" s="125" t="s">
        <v>86</v>
      </c>
    </row>
    <row r="85" spans="1:57" s="2" customFormat="1" ht="30" customHeight="1">
      <c r="A85" s="40"/>
      <c r="B85" s="41"/>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6"/>
      <c r="AS85" s="40"/>
      <c r="AT85" s="40"/>
      <c r="AU85" s="40"/>
      <c r="AV85" s="40"/>
      <c r="AW85" s="40"/>
      <c r="AX85" s="40"/>
      <c r="AY85" s="40"/>
      <c r="AZ85" s="40"/>
      <c r="BA85" s="40"/>
      <c r="BB85" s="40"/>
      <c r="BC85" s="40"/>
      <c r="BD85" s="40"/>
      <c r="BE85" s="40"/>
    </row>
    <row r="86" spans="1:57" s="2" customFormat="1" ht="6.95" customHeight="1">
      <c r="A86" s="40"/>
      <c r="B86" s="61"/>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46"/>
      <c r="AS86" s="40"/>
      <c r="AT86" s="40"/>
      <c r="AU86" s="40"/>
      <c r="AV86" s="40"/>
      <c r="AW86" s="40"/>
      <c r="AX86" s="40"/>
      <c r="AY86" s="40"/>
      <c r="AZ86" s="40"/>
      <c r="BA86" s="40"/>
      <c r="BB86" s="40"/>
      <c r="BC86" s="40"/>
      <c r="BD86" s="40"/>
      <c r="BE86" s="40"/>
    </row>
  </sheetData>
  <sheetProtection password="CC35" sheet="1" objects="1" scenarios="1" formatColumns="0" formatRows="0"/>
  <mergeCells count="158">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M49:AP49"/>
    <mergeCell ref="AS49:AT51"/>
    <mergeCell ref="AM50:AP50"/>
    <mergeCell ref="AN52:AP52"/>
    <mergeCell ref="AR2:BE2"/>
    <mergeCell ref="AN55:AP55"/>
    <mergeCell ref="AN56:AP56"/>
    <mergeCell ref="AN61:AP61"/>
    <mergeCell ref="AG61:AM61"/>
    <mergeCell ref="AN62:AP62"/>
    <mergeCell ref="AG62:AM62"/>
    <mergeCell ref="AN63:AP63"/>
    <mergeCell ref="AG63:AM63"/>
    <mergeCell ref="AN64:AP64"/>
    <mergeCell ref="AG64:AM64"/>
    <mergeCell ref="AN65:AP65"/>
    <mergeCell ref="AG65:AM65"/>
    <mergeCell ref="AG66:AM66"/>
    <mergeCell ref="AN66:AP66"/>
    <mergeCell ref="AN67:AP67"/>
    <mergeCell ref="AG67:AM67"/>
    <mergeCell ref="AG68:AM68"/>
    <mergeCell ref="AN68:AP68"/>
    <mergeCell ref="AG69:AM69"/>
    <mergeCell ref="AN69:AP69"/>
    <mergeCell ref="AG56:AM56"/>
    <mergeCell ref="AN57:AP57"/>
    <mergeCell ref="AG57:AM57"/>
    <mergeCell ref="AN58:AP58"/>
    <mergeCell ref="AG58:AM58"/>
    <mergeCell ref="AG59:AM59"/>
    <mergeCell ref="AN59:AP59"/>
    <mergeCell ref="AN60:AP60"/>
    <mergeCell ref="AG60:AM60"/>
    <mergeCell ref="AG54:AM54"/>
    <mergeCell ref="AN54:AP54"/>
    <mergeCell ref="AG70:AM70"/>
    <mergeCell ref="AN70:AP70"/>
    <mergeCell ref="AG71:AM71"/>
    <mergeCell ref="AN71:AP71"/>
    <mergeCell ref="AG72:AM72"/>
    <mergeCell ref="AN72:AP72"/>
    <mergeCell ref="AN73:AP73"/>
    <mergeCell ref="AG73:AM73"/>
    <mergeCell ref="AG74:AM74"/>
    <mergeCell ref="AN74:AP74"/>
    <mergeCell ref="AN75:AP75"/>
    <mergeCell ref="AG75:AM75"/>
    <mergeCell ref="AG76:AM76"/>
    <mergeCell ref="AN76:AP76"/>
    <mergeCell ref="AG77:AM77"/>
    <mergeCell ref="AN77:AP77"/>
    <mergeCell ref="AG78:AM78"/>
    <mergeCell ref="AN78:AP78"/>
    <mergeCell ref="AG79:AM79"/>
    <mergeCell ref="AN79:AP79"/>
    <mergeCell ref="AN80:AP80"/>
    <mergeCell ref="AG80:AM80"/>
    <mergeCell ref="AN81:AP81"/>
    <mergeCell ref="AG81:AM81"/>
    <mergeCell ref="AG82:AM82"/>
    <mergeCell ref="AN82:AP82"/>
    <mergeCell ref="AG83:AM83"/>
    <mergeCell ref="AN83:AP83"/>
    <mergeCell ref="AN84:AP84"/>
    <mergeCell ref="AG84:AM84"/>
    <mergeCell ref="I52:AF52"/>
    <mergeCell ref="J61:AF61"/>
    <mergeCell ref="J72:AF72"/>
    <mergeCell ref="J73:AF73"/>
    <mergeCell ref="J75:AF75"/>
    <mergeCell ref="J74:AF74"/>
    <mergeCell ref="J76:AF76"/>
    <mergeCell ref="J55:AF55"/>
    <mergeCell ref="J77:AF77"/>
    <mergeCell ref="J56:AF56"/>
    <mergeCell ref="J57:AF57"/>
    <mergeCell ref="J70:AF70"/>
    <mergeCell ref="J62:AF62"/>
    <mergeCell ref="J69:AF69"/>
    <mergeCell ref="J58:AF58"/>
    <mergeCell ref="J68:AF68"/>
    <mergeCell ref="J59:AF59"/>
    <mergeCell ref="J67:AF67"/>
    <mergeCell ref="J66:AF66"/>
    <mergeCell ref="J78:AF78"/>
    <mergeCell ref="J65:AF65"/>
    <mergeCell ref="J60:AF60"/>
    <mergeCell ref="J64:AF64"/>
    <mergeCell ref="J63:AF63"/>
    <mergeCell ref="J71:AF71"/>
    <mergeCell ref="L45:AO45"/>
    <mergeCell ref="J79:AF79"/>
    <mergeCell ref="J80:AF80"/>
    <mergeCell ref="J81:AF81"/>
    <mergeCell ref="J82:AF82"/>
    <mergeCell ref="J83:AF83"/>
    <mergeCell ref="J84:AF84"/>
    <mergeCell ref="AM47:AN47"/>
    <mergeCell ref="AG52:AM52"/>
    <mergeCell ref="AG55:AM55"/>
    <mergeCell ref="C52:G52"/>
    <mergeCell ref="D66:H66"/>
    <mergeCell ref="D64:H64"/>
    <mergeCell ref="D65:H65"/>
    <mergeCell ref="D67:H67"/>
    <mergeCell ref="D68:H68"/>
    <mergeCell ref="D69:H69"/>
    <mergeCell ref="D70:H70"/>
    <mergeCell ref="D71:H71"/>
    <mergeCell ref="D72:H72"/>
    <mergeCell ref="D73:H73"/>
    <mergeCell ref="D74:H74"/>
    <mergeCell ref="D75:H75"/>
    <mergeCell ref="D76:H76"/>
    <mergeCell ref="D77:H77"/>
    <mergeCell ref="D63:H63"/>
    <mergeCell ref="D62:H62"/>
    <mergeCell ref="D78:H78"/>
    <mergeCell ref="D61:H61"/>
    <mergeCell ref="D60:H60"/>
    <mergeCell ref="D58:H58"/>
    <mergeCell ref="D55:H55"/>
    <mergeCell ref="D57:H57"/>
    <mergeCell ref="D56:H56"/>
    <mergeCell ref="D59:H59"/>
    <mergeCell ref="D79:H79"/>
    <mergeCell ref="D80:H80"/>
    <mergeCell ref="D81:H81"/>
    <mergeCell ref="D82:H82"/>
    <mergeCell ref="D83:H83"/>
    <mergeCell ref="D84:H84"/>
  </mergeCells>
  <hyperlinks>
    <hyperlink ref="A55" location="'OBJ - Materiál objednatele'!C2" display="/"/>
    <hyperlink ref="A56" location="'PS 01-01-01 - Zabezpečova...'!C2" display="/"/>
    <hyperlink ref="A57" location="'SO 01-10-01 - Železniční ...'!C2" display="/"/>
    <hyperlink ref="A58" location="'SO 01-10-01.1 - Následná ...'!C2" display="/"/>
    <hyperlink ref="A59" location="'SO 01-11-01 - Železniční ...'!C2" display="/"/>
    <hyperlink ref="A60" location="'SO 01-12-01 - Zast. Borov...'!C2" display="/"/>
    <hyperlink ref="A61" location="'SO 01-12-02 - Zast. Borov...'!C2" display="/"/>
    <hyperlink ref="A62" location="'SO 01-13-01 - Železniční ...'!C2" display="/"/>
    <hyperlink ref="A63" location="'SO 01-13-02 - Železniční ...'!C2" display="/"/>
    <hyperlink ref="A64" location="'SO 01-13-03 - Železniční ...'!C2" display="/"/>
    <hyperlink ref="A65" location="'SO 01-13-04 - Železniční ...'!C2" display="/"/>
    <hyperlink ref="A66" location="'SO 01-13-05 - Železniční ...'!C2" display="/"/>
    <hyperlink ref="A67" location="'SO 01-13-06 - Železniční ...'!C2" display="/"/>
    <hyperlink ref="A68" location="'SO 01-14-01 - Výstroj tra...'!C2" display="/"/>
    <hyperlink ref="A69" location="'SO 01-20-01-01-01 - Želez...'!C2" display="/"/>
    <hyperlink ref="A70" location="'SO 01-20-02-01 - Železnič...'!C2" display="/"/>
    <hyperlink ref="A71" location="'SO 01-20-03-01-01 - Želez...'!C2" display="/"/>
    <hyperlink ref="A72" location="'SO 01-20-04-01 - Železnič...'!C2" display="/"/>
    <hyperlink ref="A73" location="'SO 01-21-01-01 - Propuste...'!C2" display="/"/>
    <hyperlink ref="A74" location="'SO 01-21-02-01 - Propuste...'!C2" display="/"/>
    <hyperlink ref="A75" location="'SO 01-21-03-01 - Propuste...'!C2" display="/"/>
    <hyperlink ref="A76" location="'SO 01-21-04-01 - Propuste...'!C2" display="/"/>
    <hyperlink ref="A77" location="'SO 01-21-05-01 - Propuste...'!C2" display="/"/>
    <hyperlink ref="A78" location="'SO 01-21-06-01 - Propuste...'!C2" display="/"/>
    <hyperlink ref="A79" location="'SO 01-21-07-01 - Propuste...'!C2" display="/"/>
    <hyperlink ref="A80" location="'SO 01-21-08-01 - Propuste...'!C2" display="/"/>
    <hyperlink ref="A81" location="'SO 01-21-09-01 - Propuste...'!C2" display="/"/>
    <hyperlink ref="A82" location="'SO 01-21-10-01 - Propuste...'!C2" display="/"/>
    <hyperlink ref="A83" location="'SO 01-55-01 - Úprava kabe...'!C2" display="/"/>
    <hyperlink ref="A84" location="'SO 98-98 - Všeobecný stav...'!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57"/>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110</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701</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ROUND((SUM(BE83:BE156)),15)</f>
        <v>0</v>
      </c>
      <c r="G33" s="40"/>
      <c r="H33" s="40"/>
      <c r="I33" s="157">
        <v>0.21</v>
      </c>
      <c r="J33" s="156">
        <f>ROUND(((SUM(BE83:BE156))*I33),15)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ROUND((SUM(BF83:BF156)),15)</f>
        <v>0</v>
      </c>
      <c r="G34" s="40"/>
      <c r="H34" s="40"/>
      <c r="I34" s="157">
        <v>0.15</v>
      </c>
      <c r="J34" s="156">
        <f>ROUND(((SUM(BF83:BF156))*I34),15)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ROUND((SUM(BG83:BG156)),15)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ROUND((SUM(BH83:BH156)),15)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ROUND((SUM(BI83:BI156)),15)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01-13-02 - Železniční přejezd P5243, ev.km 69,854</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J84</f>
        <v>0</v>
      </c>
      <c r="K60" s="179"/>
      <c r="L60" s="184"/>
      <c r="S60" s="9"/>
      <c r="T60" s="9"/>
      <c r="U60" s="9"/>
      <c r="V60" s="9"/>
      <c r="W60" s="9"/>
      <c r="X60" s="9"/>
      <c r="Y60" s="9"/>
      <c r="Z60" s="9"/>
      <c r="AA60" s="9"/>
      <c r="AB60" s="9"/>
      <c r="AC60" s="9"/>
      <c r="AD60" s="9"/>
      <c r="AE60" s="9"/>
    </row>
    <row r="61" spans="1:31" s="10" customFormat="1" ht="19.9" customHeight="1">
      <c r="A61" s="10"/>
      <c r="B61" s="185"/>
      <c r="C61" s="186"/>
      <c r="D61" s="187" t="s">
        <v>182</v>
      </c>
      <c r="E61" s="188"/>
      <c r="F61" s="188"/>
      <c r="G61" s="188"/>
      <c r="H61" s="188"/>
      <c r="I61" s="189"/>
      <c r="J61" s="190">
        <f>J85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502</v>
      </c>
      <c r="E62" s="188"/>
      <c r="F62" s="188"/>
      <c r="G62" s="188"/>
      <c r="H62" s="188"/>
      <c r="I62" s="189"/>
      <c r="J62" s="190">
        <f>J126</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284</v>
      </c>
      <c r="E63" s="188"/>
      <c r="F63" s="188"/>
      <c r="G63" s="188"/>
      <c r="H63" s="188"/>
      <c r="I63" s="189"/>
      <c r="J63" s="190">
        <f>J137</f>
        <v>0</v>
      </c>
      <c r="K63" s="186"/>
      <c r="L63" s="191"/>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138"/>
      <c r="J64" s="42"/>
      <c r="K64" s="42"/>
      <c r="L64" s="139"/>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168"/>
      <c r="J65" s="62"/>
      <c r="K65" s="62"/>
      <c r="L65" s="139"/>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171"/>
      <c r="J69" s="64"/>
      <c r="K69" s="64"/>
      <c r="L69" s="139"/>
      <c r="S69" s="40"/>
      <c r="T69" s="40"/>
      <c r="U69" s="40"/>
      <c r="V69" s="40"/>
      <c r="W69" s="40"/>
      <c r="X69" s="40"/>
      <c r="Y69" s="40"/>
      <c r="Z69" s="40"/>
      <c r="AA69" s="40"/>
      <c r="AB69" s="40"/>
      <c r="AC69" s="40"/>
      <c r="AD69" s="40"/>
      <c r="AE69" s="40"/>
    </row>
    <row r="70" spans="1:31" s="2" customFormat="1" ht="24.95" customHeight="1">
      <c r="A70" s="40"/>
      <c r="B70" s="41"/>
      <c r="C70" s="24" t="s">
        <v>184</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4" customHeight="1">
      <c r="A73" s="40"/>
      <c r="B73" s="41"/>
      <c r="C73" s="42"/>
      <c r="D73" s="42"/>
      <c r="E73" s="172" t="str">
        <f>E7</f>
        <v>Oprava trati v úseku Mostek – Horka u Staré Paky</v>
      </c>
      <c r="F73" s="33"/>
      <c r="G73" s="33"/>
      <c r="H73" s="33"/>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3" t="s">
        <v>175</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4.4" customHeight="1">
      <c r="A75" s="40"/>
      <c r="B75" s="41"/>
      <c r="C75" s="42"/>
      <c r="D75" s="42"/>
      <c r="E75" s="71" t="str">
        <f>E9</f>
        <v>SO 01-13-02 - Železniční přejezd P5243, ev.km 69,854</v>
      </c>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3" t="s">
        <v>22</v>
      </c>
      <c r="D77" s="42"/>
      <c r="E77" s="42"/>
      <c r="F77" s="28" t="str">
        <f>F12</f>
        <v>Mostek - Horka u St. Paky</v>
      </c>
      <c r="G77" s="42"/>
      <c r="H77" s="42"/>
      <c r="I77" s="142" t="s">
        <v>24</v>
      </c>
      <c r="J77" s="74" t="str">
        <f>IF(J12="","",J12)</f>
        <v>12. 3. 2020</v>
      </c>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5.6" customHeight="1">
      <c r="A79" s="40"/>
      <c r="B79" s="41"/>
      <c r="C79" s="33" t="s">
        <v>30</v>
      </c>
      <c r="D79" s="42"/>
      <c r="E79" s="42"/>
      <c r="F79" s="28" t="str">
        <f>E15</f>
        <v>Správa železnic, státní organizace</v>
      </c>
      <c r="G79" s="42"/>
      <c r="H79" s="42"/>
      <c r="I79" s="142" t="s">
        <v>37</v>
      </c>
      <c r="J79" s="38" t="str">
        <f>E21</f>
        <v>Prodin, a.s.</v>
      </c>
      <c r="K79" s="42"/>
      <c r="L79" s="139"/>
      <c r="S79" s="40"/>
      <c r="T79" s="40"/>
      <c r="U79" s="40"/>
      <c r="V79" s="40"/>
      <c r="W79" s="40"/>
      <c r="X79" s="40"/>
      <c r="Y79" s="40"/>
      <c r="Z79" s="40"/>
      <c r="AA79" s="40"/>
      <c r="AB79" s="40"/>
      <c r="AC79" s="40"/>
      <c r="AD79" s="40"/>
      <c r="AE79" s="40"/>
    </row>
    <row r="80" spans="1:31" s="2" customFormat="1" ht="15.6" customHeight="1">
      <c r="A80" s="40"/>
      <c r="B80" s="41"/>
      <c r="C80" s="33" t="s">
        <v>35</v>
      </c>
      <c r="D80" s="42"/>
      <c r="E80" s="42"/>
      <c r="F80" s="28" t="str">
        <f>IF(E18="","",E18)</f>
        <v>Vyplň údaj</v>
      </c>
      <c r="G80" s="42"/>
      <c r="H80" s="42"/>
      <c r="I80" s="142" t="s">
        <v>40</v>
      </c>
      <c r="J80" s="38" t="str">
        <f>E24</f>
        <v>Prodin, a.s.</v>
      </c>
      <c r="K80" s="42"/>
      <c r="L80" s="139"/>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11" customFormat="1" ht="29.25" customHeight="1">
      <c r="A82" s="192"/>
      <c r="B82" s="193"/>
      <c r="C82" s="194" t="s">
        <v>185</v>
      </c>
      <c r="D82" s="195" t="s">
        <v>62</v>
      </c>
      <c r="E82" s="195" t="s">
        <v>58</v>
      </c>
      <c r="F82" s="195" t="s">
        <v>59</v>
      </c>
      <c r="G82" s="195" t="s">
        <v>186</v>
      </c>
      <c r="H82" s="195" t="s">
        <v>187</v>
      </c>
      <c r="I82" s="196" t="s">
        <v>188</v>
      </c>
      <c r="J82" s="195" t="s">
        <v>179</v>
      </c>
      <c r="K82" s="197" t="s">
        <v>189</v>
      </c>
      <c r="L82" s="198"/>
      <c r="M82" s="94" t="s">
        <v>32</v>
      </c>
      <c r="N82" s="95" t="s">
        <v>47</v>
      </c>
      <c r="O82" s="95" t="s">
        <v>190</v>
      </c>
      <c r="P82" s="95" t="s">
        <v>191</v>
      </c>
      <c r="Q82" s="95" t="s">
        <v>192</v>
      </c>
      <c r="R82" s="95" t="s">
        <v>193</v>
      </c>
      <c r="S82" s="95" t="s">
        <v>194</v>
      </c>
      <c r="T82" s="96" t="s">
        <v>195</v>
      </c>
      <c r="U82" s="192"/>
      <c r="V82" s="192"/>
      <c r="W82" s="192"/>
      <c r="X82" s="192"/>
      <c r="Y82" s="192"/>
      <c r="Z82" s="192"/>
      <c r="AA82" s="192"/>
      <c r="AB82" s="192"/>
      <c r="AC82" s="192"/>
      <c r="AD82" s="192"/>
      <c r="AE82" s="192"/>
    </row>
    <row r="83" spans="1:63" s="2" customFormat="1" ht="22.8" customHeight="1">
      <c r="A83" s="40"/>
      <c r="B83" s="41"/>
      <c r="C83" s="101" t="s">
        <v>196</v>
      </c>
      <c r="D83" s="42"/>
      <c r="E83" s="42"/>
      <c r="F83" s="42"/>
      <c r="G83" s="42"/>
      <c r="H83" s="42"/>
      <c r="I83" s="138"/>
      <c r="J83" s="199">
        <f>BK83</f>
        <v>0</v>
      </c>
      <c r="K83" s="42"/>
      <c r="L83" s="46"/>
      <c r="M83" s="97"/>
      <c r="N83" s="200"/>
      <c r="O83" s="98"/>
      <c r="P83" s="201">
        <f>P84</f>
        <v>0</v>
      </c>
      <c r="Q83" s="98"/>
      <c r="R83" s="201">
        <f>R84</f>
        <v>20.826</v>
      </c>
      <c r="S83" s="98"/>
      <c r="T83" s="202">
        <f>T84</f>
        <v>0</v>
      </c>
      <c r="U83" s="40"/>
      <c r="V83" s="40"/>
      <c r="W83" s="40"/>
      <c r="X83" s="40"/>
      <c r="Y83" s="40"/>
      <c r="Z83" s="40"/>
      <c r="AA83" s="40"/>
      <c r="AB83" s="40"/>
      <c r="AC83" s="40"/>
      <c r="AD83" s="40"/>
      <c r="AE83" s="40"/>
      <c r="AT83" s="18" t="s">
        <v>76</v>
      </c>
      <c r="AU83" s="18" t="s">
        <v>180</v>
      </c>
      <c r="BK83" s="203">
        <f>BK84</f>
        <v>0</v>
      </c>
    </row>
    <row r="84" spans="1:63" s="12" customFormat="1" ht="25.9" customHeight="1">
      <c r="A84" s="12"/>
      <c r="B84" s="204"/>
      <c r="C84" s="205"/>
      <c r="D84" s="206" t="s">
        <v>76</v>
      </c>
      <c r="E84" s="207" t="s">
        <v>197</v>
      </c>
      <c r="F84" s="207" t="s">
        <v>198</v>
      </c>
      <c r="G84" s="205"/>
      <c r="H84" s="205"/>
      <c r="I84" s="208"/>
      <c r="J84" s="209">
        <f>BK84</f>
        <v>0</v>
      </c>
      <c r="K84" s="205"/>
      <c r="L84" s="210"/>
      <c r="M84" s="211"/>
      <c r="N84" s="212"/>
      <c r="O84" s="212"/>
      <c r="P84" s="213">
        <f>P85+P126+P137</f>
        <v>0</v>
      </c>
      <c r="Q84" s="212"/>
      <c r="R84" s="213">
        <f>R85+R126+R137</f>
        <v>20.826</v>
      </c>
      <c r="S84" s="212"/>
      <c r="T84" s="214">
        <f>T85+T126+T137</f>
        <v>0</v>
      </c>
      <c r="U84" s="12"/>
      <c r="V84" s="12"/>
      <c r="W84" s="12"/>
      <c r="X84" s="12"/>
      <c r="Y84" s="12"/>
      <c r="Z84" s="12"/>
      <c r="AA84" s="12"/>
      <c r="AB84" s="12"/>
      <c r="AC84" s="12"/>
      <c r="AD84" s="12"/>
      <c r="AE84" s="12"/>
      <c r="AR84" s="215" t="s">
        <v>84</v>
      </c>
      <c r="AT84" s="216" t="s">
        <v>76</v>
      </c>
      <c r="AU84" s="216" t="s">
        <v>6</v>
      </c>
      <c r="AY84" s="215" t="s">
        <v>199</v>
      </c>
      <c r="BK84" s="217">
        <f>BK85+BK126+BK137</f>
        <v>0</v>
      </c>
    </row>
    <row r="85" spans="1:63" s="12" customFormat="1" ht="22.8" customHeight="1">
      <c r="A85" s="12"/>
      <c r="B85" s="204"/>
      <c r="C85" s="205"/>
      <c r="D85" s="206" t="s">
        <v>76</v>
      </c>
      <c r="E85" s="218" t="s">
        <v>200</v>
      </c>
      <c r="F85" s="218" t="s">
        <v>201</v>
      </c>
      <c r="G85" s="205"/>
      <c r="H85" s="205"/>
      <c r="I85" s="208"/>
      <c r="J85" s="219">
        <f>BK85</f>
        <v>0</v>
      </c>
      <c r="K85" s="205"/>
      <c r="L85" s="210"/>
      <c r="M85" s="211"/>
      <c r="N85" s="212"/>
      <c r="O85" s="212"/>
      <c r="P85" s="213">
        <f>SUM(P86:P125)</f>
        <v>0</v>
      </c>
      <c r="Q85" s="212"/>
      <c r="R85" s="213">
        <f>SUM(R86:R125)</f>
        <v>20.826</v>
      </c>
      <c r="S85" s="212"/>
      <c r="T85" s="214">
        <f>SUM(T86:T125)</f>
        <v>0</v>
      </c>
      <c r="U85" s="12"/>
      <c r="V85" s="12"/>
      <c r="W85" s="12"/>
      <c r="X85" s="12"/>
      <c r="Y85" s="12"/>
      <c r="Z85" s="12"/>
      <c r="AA85" s="12"/>
      <c r="AB85" s="12"/>
      <c r="AC85" s="12"/>
      <c r="AD85" s="12"/>
      <c r="AE85" s="12"/>
      <c r="AR85" s="215" t="s">
        <v>84</v>
      </c>
      <c r="AT85" s="216" t="s">
        <v>76</v>
      </c>
      <c r="AU85" s="216" t="s">
        <v>84</v>
      </c>
      <c r="AY85" s="215" t="s">
        <v>199</v>
      </c>
      <c r="BK85" s="217">
        <f>SUM(BK86:BK125)</f>
        <v>0</v>
      </c>
    </row>
    <row r="86" spans="1:65" s="2" customFormat="1" ht="19.8" customHeight="1">
      <c r="A86" s="40"/>
      <c r="B86" s="41"/>
      <c r="C86" s="260" t="s">
        <v>84</v>
      </c>
      <c r="D86" s="260" t="s">
        <v>222</v>
      </c>
      <c r="E86" s="261" t="s">
        <v>661</v>
      </c>
      <c r="F86" s="262" t="s">
        <v>662</v>
      </c>
      <c r="G86" s="263" t="s">
        <v>324</v>
      </c>
      <c r="H86" s="264">
        <v>2.8</v>
      </c>
      <c r="I86" s="265"/>
      <c r="J86" s="266">
        <f>ROUND(I86*H86,2)</f>
        <v>0</v>
      </c>
      <c r="K86" s="262" t="s">
        <v>207</v>
      </c>
      <c r="L86" s="46"/>
      <c r="M86" s="267" t="s">
        <v>32</v>
      </c>
      <c r="N86" s="268" t="s">
        <v>48</v>
      </c>
      <c r="O86" s="86"/>
      <c r="P86" s="230">
        <f>O86*H86</f>
        <v>0</v>
      </c>
      <c r="Q86" s="230">
        <v>0</v>
      </c>
      <c r="R86" s="230">
        <f>Q86*H86</f>
        <v>0</v>
      </c>
      <c r="S86" s="230">
        <v>0</v>
      </c>
      <c r="T86" s="231">
        <f>S86*H86</f>
        <v>0</v>
      </c>
      <c r="U86" s="40"/>
      <c r="V86" s="40"/>
      <c r="W86" s="40"/>
      <c r="X86" s="40"/>
      <c r="Y86" s="40"/>
      <c r="Z86" s="40"/>
      <c r="AA86" s="40"/>
      <c r="AB86" s="40"/>
      <c r="AC86" s="40"/>
      <c r="AD86" s="40"/>
      <c r="AE86" s="40"/>
      <c r="AR86" s="232" t="s">
        <v>209</v>
      </c>
      <c r="AT86" s="232" t="s">
        <v>222</v>
      </c>
      <c r="AU86" s="232" t="s">
        <v>86</v>
      </c>
      <c r="AY86" s="18" t="s">
        <v>199</v>
      </c>
      <c r="BE86" s="233">
        <f>IF(N86="základní",J86,0)</f>
        <v>0</v>
      </c>
      <c r="BF86" s="233">
        <f>IF(N86="snížená",J86,0)</f>
        <v>0</v>
      </c>
      <c r="BG86" s="233">
        <f>IF(N86="zákl. přenesená",J86,0)</f>
        <v>0</v>
      </c>
      <c r="BH86" s="233">
        <f>IF(N86="sníž. přenesená",J86,0)</f>
        <v>0</v>
      </c>
      <c r="BI86" s="233">
        <f>IF(N86="nulová",J86,0)</f>
        <v>0</v>
      </c>
      <c r="BJ86" s="18" t="s">
        <v>84</v>
      </c>
      <c r="BK86" s="233">
        <f>ROUND(I86*H86,2)</f>
        <v>0</v>
      </c>
      <c r="BL86" s="18" t="s">
        <v>209</v>
      </c>
      <c r="BM86" s="232" t="s">
        <v>86</v>
      </c>
    </row>
    <row r="87" spans="1:47" s="2" customFormat="1" ht="12">
      <c r="A87" s="40"/>
      <c r="B87" s="41"/>
      <c r="C87" s="42"/>
      <c r="D87" s="234" t="s">
        <v>210</v>
      </c>
      <c r="E87" s="42"/>
      <c r="F87" s="235" t="s">
        <v>662</v>
      </c>
      <c r="G87" s="42"/>
      <c r="H87" s="42"/>
      <c r="I87" s="138"/>
      <c r="J87" s="42"/>
      <c r="K87" s="42"/>
      <c r="L87" s="46"/>
      <c r="M87" s="236"/>
      <c r="N87" s="237"/>
      <c r="O87" s="86"/>
      <c r="P87" s="86"/>
      <c r="Q87" s="86"/>
      <c r="R87" s="86"/>
      <c r="S87" s="86"/>
      <c r="T87" s="87"/>
      <c r="U87" s="40"/>
      <c r="V87" s="40"/>
      <c r="W87" s="40"/>
      <c r="X87" s="40"/>
      <c r="Y87" s="40"/>
      <c r="Z87" s="40"/>
      <c r="AA87" s="40"/>
      <c r="AB87" s="40"/>
      <c r="AC87" s="40"/>
      <c r="AD87" s="40"/>
      <c r="AE87" s="40"/>
      <c r="AT87" s="18" t="s">
        <v>210</v>
      </c>
      <c r="AU87" s="18" t="s">
        <v>86</v>
      </c>
    </row>
    <row r="88" spans="1:65" s="2" customFormat="1" ht="19.8" customHeight="1">
      <c r="A88" s="40"/>
      <c r="B88" s="41"/>
      <c r="C88" s="260" t="s">
        <v>86</v>
      </c>
      <c r="D88" s="260" t="s">
        <v>222</v>
      </c>
      <c r="E88" s="261" t="s">
        <v>663</v>
      </c>
      <c r="F88" s="262" t="s">
        <v>664</v>
      </c>
      <c r="G88" s="263" t="s">
        <v>324</v>
      </c>
      <c r="H88" s="264">
        <v>10.6</v>
      </c>
      <c r="I88" s="265"/>
      <c r="J88" s="266">
        <f>ROUND(I88*H88,2)</f>
        <v>0</v>
      </c>
      <c r="K88" s="262" t="s">
        <v>207</v>
      </c>
      <c r="L88" s="46"/>
      <c r="M88" s="267" t="s">
        <v>32</v>
      </c>
      <c r="N88" s="268" t="s">
        <v>48</v>
      </c>
      <c r="O88" s="86"/>
      <c r="P88" s="230">
        <f>O88*H88</f>
        <v>0</v>
      </c>
      <c r="Q88" s="230">
        <v>0</v>
      </c>
      <c r="R88" s="230">
        <f>Q88*H88</f>
        <v>0</v>
      </c>
      <c r="S88" s="230">
        <v>0</v>
      </c>
      <c r="T88" s="231">
        <f>S88*H88</f>
        <v>0</v>
      </c>
      <c r="U88" s="40"/>
      <c r="V88" s="40"/>
      <c r="W88" s="40"/>
      <c r="X88" s="40"/>
      <c r="Y88" s="40"/>
      <c r="Z88" s="40"/>
      <c r="AA88" s="40"/>
      <c r="AB88" s="40"/>
      <c r="AC88" s="40"/>
      <c r="AD88" s="40"/>
      <c r="AE88" s="40"/>
      <c r="AR88" s="232" t="s">
        <v>209</v>
      </c>
      <c r="AT88" s="232" t="s">
        <v>222</v>
      </c>
      <c r="AU88" s="232" t="s">
        <v>86</v>
      </c>
      <c r="AY88" s="18" t="s">
        <v>199</v>
      </c>
      <c r="BE88" s="233">
        <f>IF(N88="základní",J88,0)</f>
        <v>0</v>
      </c>
      <c r="BF88" s="233">
        <f>IF(N88="snížená",J88,0)</f>
        <v>0</v>
      </c>
      <c r="BG88" s="233">
        <f>IF(N88="zákl. přenesená",J88,0)</f>
        <v>0</v>
      </c>
      <c r="BH88" s="233">
        <f>IF(N88="sníž. přenesená",J88,0)</f>
        <v>0</v>
      </c>
      <c r="BI88" s="233">
        <f>IF(N88="nulová",J88,0)</f>
        <v>0</v>
      </c>
      <c r="BJ88" s="18" t="s">
        <v>84</v>
      </c>
      <c r="BK88" s="233">
        <f>ROUND(I88*H88,2)</f>
        <v>0</v>
      </c>
      <c r="BL88" s="18" t="s">
        <v>209</v>
      </c>
      <c r="BM88" s="232" t="s">
        <v>209</v>
      </c>
    </row>
    <row r="89" spans="1:47" s="2" customFormat="1" ht="12">
      <c r="A89" s="40"/>
      <c r="B89" s="41"/>
      <c r="C89" s="42"/>
      <c r="D89" s="234" t="s">
        <v>210</v>
      </c>
      <c r="E89" s="42"/>
      <c r="F89" s="235" t="s">
        <v>664</v>
      </c>
      <c r="G89" s="42"/>
      <c r="H89" s="42"/>
      <c r="I89" s="138"/>
      <c r="J89" s="42"/>
      <c r="K89" s="42"/>
      <c r="L89" s="46"/>
      <c r="M89" s="236"/>
      <c r="N89" s="237"/>
      <c r="O89" s="86"/>
      <c r="P89" s="86"/>
      <c r="Q89" s="86"/>
      <c r="R89" s="86"/>
      <c r="S89" s="86"/>
      <c r="T89" s="87"/>
      <c r="U89" s="40"/>
      <c r="V89" s="40"/>
      <c r="W89" s="40"/>
      <c r="X89" s="40"/>
      <c r="Y89" s="40"/>
      <c r="Z89" s="40"/>
      <c r="AA89" s="40"/>
      <c r="AB89" s="40"/>
      <c r="AC89" s="40"/>
      <c r="AD89" s="40"/>
      <c r="AE89" s="40"/>
      <c r="AT89" s="18" t="s">
        <v>210</v>
      </c>
      <c r="AU89" s="18" t="s">
        <v>86</v>
      </c>
    </row>
    <row r="90" spans="1:51" s="13" customFormat="1" ht="12">
      <c r="A90" s="13"/>
      <c r="B90" s="238"/>
      <c r="C90" s="239"/>
      <c r="D90" s="234" t="s">
        <v>213</v>
      </c>
      <c r="E90" s="240" t="s">
        <v>32</v>
      </c>
      <c r="F90" s="241" t="s">
        <v>702</v>
      </c>
      <c r="G90" s="239"/>
      <c r="H90" s="242">
        <v>10.6</v>
      </c>
      <c r="I90" s="243"/>
      <c r="J90" s="239"/>
      <c r="K90" s="239"/>
      <c r="L90" s="244"/>
      <c r="M90" s="245"/>
      <c r="N90" s="246"/>
      <c r="O90" s="246"/>
      <c r="P90" s="246"/>
      <c r="Q90" s="246"/>
      <c r="R90" s="246"/>
      <c r="S90" s="246"/>
      <c r="T90" s="247"/>
      <c r="U90" s="13"/>
      <c r="V90" s="13"/>
      <c r="W90" s="13"/>
      <c r="X90" s="13"/>
      <c r="Y90" s="13"/>
      <c r="Z90" s="13"/>
      <c r="AA90" s="13"/>
      <c r="AB90" s="13"/>
      <c r="AC90" s="13"/>
      <c r="AD90" s="13"/>
      <c r="AE90" s="13"/>
      <c r="AT90" s="248" t="s">
        <v>213</v>
      </c>
      <c r="AU90" s="248" t="s">
        <v>86</v>
      </c>
      <c r="AV90" s="13" t="s">
        <v>86</v>
      </c>
      <c r="AW90" s="13" t="s">
        <v>39</v>
      </c>
      <c r="AX90" s="13" t="s">
        <v>6</v>
      </c>
      <c r="AY90" s="248" t="s">
        <v>199</v>
      </c>
    </row>
    <row r="91" spans="1:51" s="14" customFormat="1" ht="12">
      <c r="A91" s="14"/>
      <c r="B91" s="249"/>
      <c r="C91" s="250"/>
      <c r="D91" s="234" t="s">
        <v>213</v>
      </c>
      <c r="E91" s="251" t="s">
        <v>32</v>
      </c>
      <c r="F91" s="252" t="s">
        <v>215</v>
      </c>
      <c r="G91" s="250"/>
      <c r="H91" s="253">
        <v>10.6</v>
      </c>
      <c r="I91" s="254"/>
      <c r="J91" s="250"/>
      <c r="K91" s="250"/>
      <c r="L91" s="255"/>
      <c r="M91" s="269"/>
      <c r="N91" s="270"/>
      <c r="O91" s="270"/>
      <c r="P91" s="270"/>
      <c r="Q91" s="270"/>
      <c r="R91" s="270"/>
      <c r="S91" s="270"/>
      <c r="T91" s="271"/>
      <c r="U91" s="14"/>
      <c r="V91" s="14"/>
      <c r="W91" s="14"/>
      <c r="X91" s="14"/>
      <c r="Y91" s="14"/>
      <c r="Z91" s="14"/>
      <c r="AA91" s="14"/>
      <c r="AB91" s="14"/>
      <c r="AC91" s="14"/>
      <c r="AD91" s="14"/>
      <c r="AE91" s="14"/>
      <c r="AT91" s="259" t="s">
        <v>213</v>
      </c>
      <c r="AU91" s="259" t="s">
        <v>86</v>
      </c>
      <c r="AV91" s="14" t="s">
        <v>209</v>
      </c>
      <c r="AW91" s="14" t="s">
        <v>39</v>
      </c>
      <c r="AX91" s="14" t="s">
        <v>84</v>
      </c>
      <c r="AY91" s="259" t="s">
        <v>199</v>
      </c>
    </row>
    <row r="92" spans="1:65" s="2" customFormat="1" ht="30" customHeight="1">
      <c r="A92" s="40"/>
      <c r="B92" s="41"/>
      <c r="C92" s="260" t="s">
        <v>221</v>
      </c>
      <c r="D92" s="260" t="s">
        <v>222</v>
      </c>
      <c r="E92" s="261" t="s">
        <v>666</v>
      </c>
      <c r="F92" s="262" t="s">
        <v>667</v>
      </c>
      <c r="G92" s="263" t="s">
        <v>288</v>
      </c>
      <c r="H92" s="264">
        <v>50.52</v>
      </c>
      <c r="I92" s="265"/>
      <c r="J92" s="266">
        <f>ROUND(I92*H92,2)</f>
        <v>0</v>
      </c>
      <c r="K92" s="262" t="s">
        <v>207</v>
      </c>
      <c r="L92" s="46"/>
      <c r="M92" s="267" t="s">
        <v>32</v>
      </c>
      <c r="N92" s="268" t="s">
        <v>48</v>
      </c>
      <c r="O92" s="86"/>
      <c r="P92" s="230">
        <f>O92*H92</f>
        <v>0</v>
      </c>
      <c r="Q92" s="230">
        <v>0</v>
      </c>
      <c r="R92" s="230">
        <f>Q92*H92</f>
        <v>0</v>
      </c>
      <c r="S92" s="230">
        <v>0</v>
      </c>
      <c r="T92" s="231">
        <f>S92*H92</f>
        <v>0</v>
      </c>
      <c r="U92" s="40"/>
      <c r="V92" s="40"/>
      <c r="W92" s="40"/>
      <c r="X92" s="40"/>
      <c r="Y92" s="40"/>
      <c r="Z92" s="40"/>
      <c r="AA92" s="40"/>
      <c r="AB92" s="40"/>
      <c r="AC92" s="40"/>
      <c r="AD92" s="40"/>
      <c r="AE92" s="40"/>
      <c r="AR92" s="232" t="s">
        <v>209</v>
      </c>
      <c r="AT92" s="232" t="s">
        <v>222</v>
      </c>
      <c r="AU92" s="232" t="s">
        <v>86</v>
      </c>
      <c r="AY92" s="18" t="s">
        <v>199</v>
      </c>
      <c r="BE92" s="233">
        <f>IF(N92="základní",J92,0)</f>
        <v>0</v>
      </c>
      <c r="BF92" s="233">
        <f>IF(N92="snížená",J92,0)</f>
        <v>0</v>
      </c>
      <c r="BG92" s="233">
        <f>IF(N92="zákl. přenesená",J92,0)</f>
        <v>0</v>
      </c>
      <c r="BH92" s="233">
        <f>IF(N92="sníž. přenesená",J92,0)</f>
        <v>0</v>
      </c>
      <c r="BI92" s="233">
        <f>IF(N92="nulová",J92,0)</f>
        <v>0</v>
      </c>
      <c r="BJ92" s="18" t="s">
        <v>84</v>
      </c>
      <c r="BK92" s="233">
        <f>ROUND(I92*H92,2)</f>
        <v>0</v>
      </c>
      <c r="BL92" s="18" t="s">
        <v>209</v>
      </c>
      <c r="BM92" s="232" t="s">
        <v>230</v>
      </c>
    </row>
    <row r="93" spans="1:47" s="2" customFormat="1" ht="12">
      <c r="A93" s="40"/>
      <c r="B93" s="41"/>
      <c r="C93" s="42"/>
      <c r="D93" s="234" t="s">
        <v>210</v>
      </c>
      <c r="E93" s="42"/>
      <c r="F93" s="235" t="s">
        <v>667</v>
      </c>
      <c r="G93" s="42"/>
      <c r="H93" s="42"/>
      <c r="I93" s="138"/>
      <c r="J93" s="42"/>
      <c r="K93" s="42"/>
      <c r="L93" s="46"/>
      <c r="M93" s="236"/>
      <c r="N93" s="237"/>
      <c r="O93" s="86"/>
      <c r="P93" s="86"/>
      <c r="Q93" s="86"/>
      <c r="R93" s="86"/>
      <c r="S93" s="86"/>
      <c r="T93" s="87"/>
      <c r="U93" s="40"/>
      <c r="V93" s="40"/>
      <c r="W93" s="40"/>
      <c r="X93" s="40"/>
      <c r="Y93" s="40"/>
      <c r="Z93" s="40"/>
      <c r="AA93" s="40"/>
      <c r="AB93" s="40"/>
      <c r="AC93" s="40"/>
      <c r="AD93" s="40"/>
      <c r="AE93" s="40"/>
      <c r="AT93" s="18" t="s">
        <v>210</v>
      </c>
      <c r="AU93" s="18" t="s">
        <v>86</v>
      </c>
    </row>
    <row r="94" spans="1:65" s="2" customFormat="1" ht="30" customHeight="1">
      <c r="A94" s="40"/>
      <c r="B94" s="41"/>
      <c r="C94" s="260" t="s">
        <v>209</v>
      </c>
      <c r="D94" s="260" t="s">
        <v>222</v>
      </c>
      <c r="E94" s="261" t="s">
        <v>668</v>
      </c>
      <c r="F94" s="262" t="s">
        <v>669</v>
      </c>
      <c r="G94" s="263" t="s">
        <v>288</v>
      </c>
      <c r="H94" s="264">
        <v>11.25</v>
      </c>
      <c r="I94" s="265"/>
      <c r="J94" s="266">
        <f>ROUND(I94*H94,2)</f>
        <v>0</v>
      </c>
      <c r="K94" s="262" t="s">
        <v>207</v>
      </c>
      <c r="L94" s="46"/>
      <c r="M94" s="267" t="s">
        <v>32</v>
      </c>
      <c r="N94" s="268" t="s">
        <v>48</v>
      </c>
      <c r="O94" s="86"/>
      <c r="P94" s="230">
        <f>O94*H94</f>
        <v>0</v>
      </c>
      <c r="Q94" s="230">
        <v>0</v>
      </c>
      <c r="R94" s="230">
        <f>Q94*H94</f>
        <v>0</v>
      </c>
      <c r="S94" s="230">
        <v>0</v>
      </c>
      <c r="T94" s="231">
        <f>S94*H94</f>
        <v>0</v>
      </c>
      <c r="U94" s="40"/>
      <c r="V94" s="40"/>
      <c r="W94" s="40"/>
      <c r="X94" s="40"/>
      <c r="Y94" s="40"/>
      <c r="Z94" s="40"/>
      <c r="AA94" s="40"/>
      <c r="AB94" s="40"/>
      <c r="AC94" s="40"/>
      <c r="AD94" s="40"/>
      <c r="AE94" s="40"/>
      <c r="AR94" s="232" t="s">
        <v>209</v>
      </c>
      <c r="AT94" s="232" t="s">
        <v>222</v>
      </c>
      <c r="AU94" s="232" t="s">
        <v>86</v>
      </c>
      <c r="AY94" s="18" t="s">
        <v>199</v>
      </c>
      <c r="BE94" s="233">
        <f>IF(N94="základní",J94,0)</f>
        <v>0</v>
      </c>
      <c r="BF94" s="233">
        <f>IF(N94="snížená",J94,0)</f>
        <v>0</v>
      </c>
      <c r="BG94" s="233">
        <f>IF(N94="zákl. přenesená",J94,0)</f>
        <v>0</v>
      </c>
      <c r="BH94" s="233">
        <f>IF(N94="sníž. přenesená",J94,0)</f>
        <v>0</v>
      </c>
      <c r="BI94" s="233">
        <f>IF(N94="nulová",J94,0)</f>
        <v>0</v>
      </c>
      <c r="BJ94" s="18" t="s">
        <v>84</v>
      </c>
      <c r="BK94" s="233">
        <f>ROUND(I94*H94,2)</f>
        <v>0</v>
      </c>
      <c r="BL94" s="18" t="s">
        <v>209</v>
      </c>
      <c r="BM94" s="232" t="s">
        <v>208</v>
      </c>
    </row>
    <row r="95" spans="1:47" s="2" customFormat="1" ht="12">
      <c r="A95" s="40"/>
      <c r="B95" s="41"/>
      <c r="C95" s="42"/>
      <c r="D95" s="234" t="s">
        <v>210</v>
      </c>
      <c r="E95" s="42"/>
      <c r="F95" s="235" t="s">
        <v>669</v>
      </c>
      <c r="G95" s="42"/>
      <c r="H95" s="42"/>
      <c r="I95" s="138"/>
      <c r="J95" s="42"/>
      <c r="K95" s="42"/>
      <c r="L95" s="46"/>
      <c r="M95" s="236"/>
      <c r="N95" s="237"/>
      <c r="O95" s="86"/>
      <c r="P95" s="86"/>
      <c r="Q95" s="86"/>
      <c r="R95" s="86"/>
      <c r="S95" s="86"/>
      <c r="T95" s="87"/>
      <c r="U95" s="40"/>
      <c r="V95" s="40"/>
      <c r="W95" s="40"/>
      <c r="X95" s="40"/>
      <c r="Y95" s="40"/>
      <c r="Z95" s="40"/>
      <c r="AA95" s="40"/>
      <c r="AB95" s="40"/>
      <c r="AC95" s="40"/>
      <c r="AD95" s="40"/>
      <c r="AE95" s="40"/>
      <c r="AT95" s="18" t="s">
        <v>210</v>
      </c>
      <c r="AU95" s="18" t="s">
        <v>86</v>
      </c>
    </row>
    <row r="96" spans="1:65" s="2" customFormat="1" ht="19.8" customHeight="1">
      <c r="A96" s="40"/>
      <c r="B96" s="41"/>
      <c r="C96" s="220" t="s">
        <v>200</v>
      </c>
      <c r="D96" s="220" t="s">
        <v>203</v>
      </c>
      <c r="E96" s="221" t="s">
        <v>670</v>
      </c>
      <c r="F96" s="222" t="s">
        <v>671</v>
      </c>
      <c r="G96" s="223" t="s">
        <v>296</v>
      </c>
      <c r="H96" s="224">
        <v>14.352</v>
      </c>
      <c r="I96" s="225"/>
      <c r="J96" s="226">
        <f>ROUND(I96*H96,2)</f>
        <v>0</v>
      </c>
      <c r="K96" s="222" t="s">
        <v>207</v>
      </c>
      <c r="L96" s="227"/>
      <c r="M96" s="228" t="s">
        <v>32</v>
      </c>
      <c r="N96" s="229"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208</v>
      </c>
      <c r="AT96" s="232" t="s">
        <v>203</v>
      </c>
      <c r="AU96" s="232" t="s">
        <v>86</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235</v>
      </c>
    </row>
    <row r="97" spans="1:47" s="2" customFormat="1" ht="12">
      <c r="A97" s="40"/>
      <c r="B97" s="41"/>
      <c r="C97" s="42"/>
      <c r="D97" s="234" t="s">
        <v>210</v>
      </c>
      <c r="E97" s="42"/>
      <c r="F97" s="235" t="s">
        <v>671</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86</v>
      </c>
    </row>
    <row r="98" spans="1:51" s="13" customFormat="1" ht="12">
      <c r="A98" s="13"/>
      <c r="B98" s="238"/>
      <c r="C98" s="239"/>
      <c r="D98" s="234" t="s">
        <v>213</v>
      </c>
      <c r="E98" s="240" t="s">
        <v>32</v>
      </c>
      <c r="F98" s="241" t="s">
        <v>703</v>
      </c>
      <c r="G98" s="239"/>
      <c r="H98" s="242">
        <v>14.352</v>
      </c>
      <c r="I98" s="243"/>
      <c r="J98" s="239"/>
      <c r="K98" s="239"/>
      <c r="L98" s="244"/>
      <c r="M98" s="245"/>
      <c r="N98" s="246"/>
      <c r="O98" s="246"/>
      <c r="P98" s="246"/>
      <c r="Q98" s="246"/>
      <c r="R98" s="246"/>
      <c r="S98" s="246"/>
      <c r="T98" s="247"/>
      <c r="U98" s="13"/>
      <c r="V98" s="13"/>
      <c r="W98" s="13"/>
      <c r="X98" s="13"/>
      <c r="Y98" s="13"/>
      <c r="Z98" s="13"/>
      <c r="AA98" s="13"/>
      <c r="AB98" s="13"/>
      <c r="AC98" s="13"/>
      <c r="AD98" s="13"/>
      <c r="AE98" s="13"/>
      <c r="AT98" s="248" t="s">
        <v>213</v>
      </c>
      <c r="AU98" s="248" t="s">
        <v>86</v>
      </c>
      <c r="AV98" s="13" t="s">
        <v>86</v>
      </c>
      <c r="AW98" s="13" t="s">
        <v>39</v>
      </c>
      <c r="AX98" s="13" t="s">
        <v>6</v>
      </c>
      <c r="AY98" s="248" t="s">
        <v>199</v>
      </c>
    </row>
    <row r="99" spans="1:51" s="14" customFormat="1" ht="12">
      <c r="A99" s="14"/>
      <c r="B99" s="249"/>
      <c r="C99" s="250"/>
      <c r="D99" s="234" t="s">
        <v>213</v>
      </c>
      <c r="E99" s="251" t="s">
        <v>32</v>
      </c>
      <c r="F99" s="252" t="s">
        <v>215</v>
      </c>
      <c r="G99" s="250"/>
      <c r="H99" s="253">
        <v>14.352</v>
      </c>
      <c r="I99" s="254"/>
      <c r="J99" s="250"/>
      <c r="K99" s="250"/>
      <c r="L99" s="255"/>
      <c r="M99" s="269"/>
      <c r="N99" s="270"/>
      <c r="O99" s="270"/>
      <c r="P99" s="270"/>
      <c r="Q99" s="270"/>
      <c r="R99" s="270"/>
      <c r="S99" s="270"/>
      <c r="T99" s="271"/>
      <c r="U99" s="14"/>
      <c r="V99" s="14"/>
      <c r="W99" s="14"/>
      <c r="X99" s="14"/>
      <c r="Y99" s="14"/>
      <c r="Z99" s="14"/>
      <c r="AA99" s="14"/>
      <c r="AB99" s="14"/>
      <c r="AC99" s="14"/>
      <c r="AD99" s="14"/>
      <c r="AE99" s="14"/>
      <c r="AT99" s="259" t="s">
        <v>213</v>
      </c>
      <c r="AU99" s="259" t="s">
        <v>86</v>
      </c>
      <c r="AV99" s="14" t="s">
        <v>209</v>
      </c>
      <c r="AW99" s="14" t="s">
        <v>39</v>
      </c>
      <c r="AX99" s="14" t="s">
        <v>84</v>
      </c>
      <c r="AY99" s="259" t="s">
        <v>199</v>
      </c>
    </row>
    <row r="100" spans="1:65" s="2" customFormat="1" ht="19.8" customHeight="1">
      <c r="A100" s="40"/>
      <c r="B100" s="41"/>
      <c r="C100" s="220" t="s">
        <v>230</v>
      </c>
      <c r="D100" s="220" t="s">
        <v>203</v>
      </c>
      <c r="E100" s="221" t="s">
        <v>556</v>
      </c>
      <c r="F100" s="222" t="s">
        <v>557</v>
      </c>
      <c r="G100" s="223" t="s">
        <v>296</v>
      </c>
      <c r="H100" s="224">
        <v>28.493</v>
      </c>
      <c r="I100" s="225"/>
      <c r="J100" s="226">
        <f>ROUND(I100*H100,2)</f>
        <v>0</v>
      </c>
      <c r="K100" s="222" t="s">
        <v>207</v>
      </c>
      <c r="L100" s="227"/>
      <c r="M100" s="228" t="s">
        <v>32</v>
      </c>
      <c r="N100" s="229" t="s">
        <v>48</v>
      </c>
      <c r="O100" s="86"/>
      <c r="P100" s="230">
        <f>O100*H100</f>
        <v>0</v>
      </c>
      <c r="Q100" s="230">
        <v>0</v>
      </c>
      <c r="R100" s="230">
        <f>Q100*H100</f>
        <v>0</v>
      </c>
      <c r="S100" s="230">
        <v>0</v>
      </c>
      <c r="T100" s="231">
        <f>S100*H100</f>
        <v>0</v>
      </c>
      <c r="U100" s="40"/>
      <c r="V100" s="40"/>
      <c r="W100" s="40"/>
      <c r="X100" s="40"/>
      <c r="Y100" s="40"/>
      <c r="Z100" s="40"/>
      <c r="AA100" s="40"/>
      <c r="AB100" s="40"/>
      <c r="AC100" s="40"/>
      <c r="AD100" s="40"/>
      <c r="AE100" s="40"/>
      <c r="AR100" s="232" t="s">
        <v>208</v>
      </c>
      <c r="AT100" s="232" t="s">
        <v>203</v>
      </c>
      <c r="AU100" s="232" t="s">
        <v>86</v>
      </c>
      <c r="AY100" s="18" t="s">
        <v>199</v>
      </c>
      <c r="BE100" s="233">
        <f>IF(N100="základní",J100,0)</f>
        <v>0</v>
      </c>
      <c r="BF100" s="233">
        <f>IF(N100="snížená",J100,0)</f>
        <v>0</v>
      </c>
      <c r="BG100" s="233">
        <f>IF(N100="zákl. přenesená",J100,0)</f>
        <v>0</v>
      </c>
      <c r="BH100" s="233">
        <f>IF(N100="sníž. přenesená",J100,0)</f>
        <v>0</v>
      </c>
      <c r="BI100" s="233">
        <f>IF(N100="nulová",J100,0)</f>
        <v>0</v>
      </c>
      <c r="BJ100" s="18" t="s">
        <v>84</v>
      </c>
      <c r="BK100" s="233">
        <f>ROUND(I100*H100,2)</f>
        <v>0</v>
      </c>
      <c r="BL100" s="18" t="s">
        <v>209</v>
      </c>
      <c r="BM100" s="232" t="s">
        <v>238</v>
      </c>
    </row>
    <row r="101" spans="1:47" s="2" customFormat="1" ht="12">
      <c r="A101" s="40"/>
      <c r="B101" s="41"/>
      <c r="C101" s="42"/>
      <c r="D101" s="234" t="s">
        <v>210</v>
      </c>
      <c r="E101" s="42"/>
      <c r="F101" s="235" t="s">
        <v>557</v>
      </c>
      <c r="G101" s="42"/>
      <c r="H101" s="42"/>
      <c r="I101" s="138"/>
      <c r="J101" s="42"/>
      <c r="K101" s="42"/>
      <c r="L101" s="46"/>
      <c r="M101" s="236"/>
      <c r="N101" s="237"/>
      <c r="O101" s="86"/>
      <c r="P101" s="86"/>
      <c r="Q101" s="86"/>
      <c r="R101" s="86"/>
      <c r="S101" s="86"/>
      <c r="T101" s="87"/>
      <c r="U101" s="40"/>
      <c r="V101" s="40"/>
      <c r="W101" s="40"/>
      <c r="X101" s="40"/>
      <c r="Y101" s="40"/>
      <c r="Z101" s="40"/>
      <c r="AA101" s="40"/>
      <c r="AB101" s="40"/>
      <c r="AC101" s="40"/>
      <c r="AD101" s="40"/>
      <c r="AE101" s="40"/>
      <c r="AT101" s="18" t="s">
        <v>210</v>
      </c>
      <c r="AU101" s="18" t="s">
        <v>86</v>
      </c>
    </row>
    <row r="102" spans="1:65" s="2" customFormat="1" ht="19.8" customHeight="1">
      <c r="A102" s="40"/>
      <c r="B102" s="41"/>
      <c r="C102" s="260" t="s">
        <v>239</v>
      </c>
      <c r="D102" s="260" t="s">
        <v>222</v>
      </c>
      <c r="E102" s="261" t="s">
        <v>672</v>
      </c>
      <c r="F102" s="262" t="s">
        <v>673</v>
      </c>
      <c r="G102" s="263" t="s">
        <v>324</v>
      </c>
      <c r="H102" s="264">
        <v>6.5</v>
      </c>
      <c r="I102" s="265"/>
      <c r="J102" s="266">
        <f>ROUND(I102*H102,2)</f>
        <v>0</v>
      </c>
      <c r="K102" s="262" t="s">
        <v>207</v>
      </c>
      <c r="L102" s="46"/>
      <c r="M102" s="267" t="s">
        <v>32</v>
      </c>
      <c r="N102" s="268"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209</v>
      </c>
      <c r="AT102" s="232" t="s">
        <v>222</v>
      </c>
      <c r="AU102" s="232" t="s">
        <v>86</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209</v>
      </c>
      <c r="BM102" s="232" t="s">
        <v>242</v>
      </c>
    </row>
    <row r="103" spans="1:47" s="2" customFormat="1" ht="12">
      <c r="A103" s="40"/>
      <c r="B103" s="41"/>
      <c r="C103" s="42"/>
      <c r="D103" s="234" t="s">
        <v>210</v>
      </c>
      <c r="E103" s="42"/>
      <c r="F103" s="235" t="s">
        <v>673</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86</v>
      </c>
    </row>
    <row r="104" spans="1:65" s="2" customFormat="1" ht="19.8" customHeight="1">
      <c r="A104" s="40"/>
      <c r="B104" s="41"/>
      <c r="C104" s="260" t="s">
        <v>208</v>
      </c>
      <c r="D104" s="260" t="s">
        <v>222</v>
      </c>
      <c r="E104" s="261" t="s">
        <v>534</v>
      </c>
      <c r="F104" s="262" t="s">
        <v>535</v>
      </c>
      <c r="G104" s="263" t="s">
        <v>324</v>
      </c>
      <c r="H104" s="264">
        <v>2</v>
      </c>
      <c r="I104" s="265"/>
      <c r="J104" s="266">
        <f>ROUND(I104*H104,2)</f>
        <v>0</v>
      </c>
      <c r="K104" s="262" t="s">
        <v>207</v>
      </c>
      <c r="L104" s="46"/>
      <c r="M104" s="267" t="s">
        <v>32</v>
      </c>
      <c r="N104" s="268" t="s">
        <v>48</v>
      </c>
      <c r="O104" s="86"/>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209</v>
      </c>
      <c r="AT104" s="232" t="s">
        <v>222</v>
      </c>
      <c r="AU104" s="232" t="s">
        <v>86</v>
      </c>
      <c r="AY104" s="18" t="s">
        <v>199</v>
      </c>
      <c r="BE104" s="233">
        <f>IF(N104="základní",J104,0)</f>
        <v>0</v>
      </c>
      <c r="BF104" s="233">
        <f>IF(N104="snížená",J104,0)</f>
        <v>0</v>
      </c>
      <c r="BG104" s="233">
        <f>IF(N104="zákl. přenesená",J104,0)</f>
        <v>0</v>
      </c>
      <c r="BH104" s="233">
        <f>IF(N104="sníž. přenesená",J104,0)</f>
        <v>0</v>
      </c>
      <c r="BI104" s="233">
        <f>IF(N104="nulová",J104,0)</f>
        <v>0</v>
      </c>
      <c r="BJ104" s="18" t="s">
        <v>84</v>
      </c>
      <c r="BK104" s="233">
        <f>ROUND(I104*H104,2)</f>
        <v>0</v>
      </c>
      <c r="BL104" s="18" t="s">
        <v>209</v>
      </c>
      <c r="BM104" s="232" t="s">
        <v>245</v>
      </c>
    </row>
    <row r="105" spans="1:47" s="2" customFormat="1" ht="12">
      <c r="A105" s="40"/>
      <c r="B105" s="41"/>
      <c r="C105" s="42"/>
      <c r="D105" s="234" t="s">
        <v>210</v>
      </c>
      <c r="E105" s="42"/>
      <c r="F105" s="235" t="s">
        <v>535</v>
      </c>
      <c r="G105" s="42"/>
      <c r="H105" s="42"/>
      <c r="I105" s="138"/>
      <c r="J105" s="42"/>
      <c r="K105" s="42"/>
      <c r="L105" s="46"/>
      <c r="M105" s="236"/>
      <c r="N105" s="237"/>
      <c r="O105" s="86"/>
      <c r="P105" s="86"/>
      <c r="Q105" s="86"/>
      <c r="R105" s="86"/>
      <c r="S105" s="86"/>
      <c r="T105" s="87"/>
      <c r="U105" s="40"/>
      <c r="V105" s="40"/>
      <c r="W105" s="40"/>
      <c r="X105" s="40"/>
      <c r="Y105" s="40"/>
      <c r="Z105" s="40"/>
      <c r="AA105" s="40"/>
      <c r="AB105" s="40"/>
      <c r="AC105" s="40"/>
      <c r="AD105" s="40"/>
      <c r="AE105" s="40"/>
      <c r="AT105" s="18" t="s">
        <v>210</v>
      </c>
      <c r="AU105" s="18" t="s">
        <v>86</v>
      </c>
    </row>
    <row r="106" spans="1:65" s="2" customFormat="1" ht="19.8" customHeight="1">
      <c r="A106" s="40"/>
      <c r="B106" s="41"/>
      <c r="C106" s="260" t="s">
        <v>249</v>
      </c>
      <c r="D106" s="260" t="s">
        <v>222</v>
      </c>
      <c r="E106" s="261" t="s">
        <v>704</v>
      </c>
      <c r="F106" s="262" t="s">
        <v>705</v>
      </c>
      <c r="G106" s="263" t="s">
        <v>324</v>
      </c>
      <c r="H106" s="264">
        <v>5</v>
      </c>
      <c r="I106" s="265"/>
      <c r="J106" s="266">
        <f>ROUND(I106*H106,2)</f>
        <v>0</v>
      </c>
      <c r="K106" s="262" t="s">
        <v>207</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209</v>
      </c>
      <c r="AT106" s="232" t="s">
        <v>222</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254</v>
      </c>
    </row>
    <row r="107" spans="1:47" s="2" customFormat="1" ht="12">
      <c r="A107" s="40"/>
      <c r="B107" s="41"/>
      <c r="C107" s="42"/>
      <c r="D107" s="234" t="s">
        <v>210</v>
      </c>
      <c r="E107" s="42"/>
      <c r="F107" s="235" t="s">
        <v>705</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65" s="2" customFormat="1" ht="19.8" customHeight="1">
      <c r="A108" s="40"/>
      <c r="B108" s="41"/>
      <c r="C108" s="260" t="s">
        <v>235</v>
      </c>
      <c r="D108" s="260" t="s">
        <v>222</v>
      </c>
      <c r="E108" s="261" t="s">
        <v>676</v>
      </c>
      <c r="F108" s="262" t="s">
        <v>677</v>
      </c>
      <c r="G108" s="263" t="s">
        <v>324</v>
      </c>
      <c r="H108" s="264">
        <v>12</v>
      </c>
      <c r="I108" s="265"/>
      <c r="J108" s="266">
        <f>ROUND(I108*H108,2)</f>
        <v>0</v>
      </c>
      <c r="K108" s="262" t="s">
        <v>207</v>
      </c>
      <c r="L108" s="46"/>
      <c r="M108" s="267" t="s">
        <v>32</v>
      </c>
      <c r="N108" s="268" t="s">
        <v>48</v>
      </c>
      <c r="O108" s="86"/>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209</v>
      </c>
      <c r="AT108" s="232" t="s">
        <v>222</v>
      </c>
      <c r="AU108" s="232" t="s">
        <v>86</v>
      </c>
      <c r="AY108" s="18" t="s">
        <v>199</v>
      </c>
      <c r="BE108" s="233">
        <f>IF(N108="základní",J108,0)</f>
        <v>0</v>
      </c>
      <c r="BF108" s="233">
        <f>IF(N108="snížená",J108,0)</f>
        <v>0</v>
      </c>
      <c r="BG108" s="233">
        <f>IF(N108="zákl. přenesená",J108,0)</f>
        <v>0</v>
      </c>
      <c r="BH108" s="233">
        <f>IF(N108="sníž. přenesená",J108,0)</f>
        <v>0</v>
      </c>
      <c r="BI108" s="233">
        <f>IF(N108="nulová",J108,0)</f>
        <v>0</v>
      </c>
      <c r="BJ108" s="18" t="s">
        <v>84</v>
      </c>
      <c r="BK108" s="233">
        <f>ROUND(I108*H108,2)</f>
        <v>0</v>
      </c>
      <c r="BL108" s="18" t="s">
        <v>209</v>
      </c>
      <c r="BM108" s="232" t="s">
        <v>257</v>
      </c>
    </row>
    <row r="109" spans="1:47" s="2" customFormat="1" ht="12">
      <c r="A109" s="40"/>
      <c r="B109" s="41"/>
      <c r="C109" s="42"/>
      <c r="D109" s="234" t="s">
        <v>210</v>
      </c>
      <c r="E109" s="42"/>
      <c r="F109" s="235" t="s">
        <v>677</v>
      </c>
      <c r="G109" s="42"/>
      <c r="H109" s="42"/>
      <c r="I109" s="138"/>
      <c r="J109" s="42"/>
      <c r="K109" s="42"/>
      <c r="L109" s="46"/>
      <c r="M109" s="236"/>
      <c r="N109" s="237"/>
      <c r="O109" s="86"/>
      <c r="P109" s="86"/>
      <c r="Q109" s="86"/>
      <c r="R109" s="86"/>
      <c r="S109" s="86"/>
      <c r="T109" s="87"/>
      <c r="U109" s="40"/>
      <c r="V109" s="40"/>
      <c r="W109" s="40"/>
      <c r="X109" s="40"/>
      <c r="Y109" s="40"/>
      <c r="Z109" s="40"/>
      <c r="AA109" s="40"/>
      <c r="AB109" s="40"/>
      <c r="AC109" s="40"/>
      <c r="AD109" s="40"/>
      <c r="AE109" s="40"/>
      <c r="AT109" s="18" t="s">
        <v>210</v>
      </c>
      <c r="AU109" s="18" t="s">
        <v>86</v>
      </c>
    </row>
    <row r="110" spans="1:65" s="2" customFormat="1" ht="19.8" customHeight="1">
      <c r="A110" s="40"/>
      <c r="B110" s="41"/>
      <c r="C110" s="220" t="s">
        <v>258</v>
      </c>
      <c r="D110" s="220" t="s">
        <v>203</v>
      </c>
      <c r="E110" s="221" t="s">
        <v>517</v>
      </c>
      <c r="F110" s="222" t="s">
        <v>518</v>
      </c>
      <c r="G110" s="223" t="s">
        <v>303</v>
      </c>
      <c r="H110" s="224">
        <v>7.94</v>
      </c>
      <c r="I110" s="225"/>
      <c r="J110" s="226">
        <f>ROUND(I110*H110,2)</f>
        <v>0</v>
      </c>
      <c r="K110" s="222" t="s">
        <v>207</v>
      </c>
      <c r="L110" s="227"/>
      <c r="M110" s="228" t="s">
        <v>32</v>
      </c>
      <c r="N110" s="229" t="s">
        <v>48</v>
      </c>
      <c r="O110" s="86"/>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208</v>
      </c>
      <c r="AT110" s="232" t="s">
        <v>203</v>
      </c>
      <c r="AU110" s="232" t="s">
        <v>86</v>
      </c>
      <c r="AY110" s="18" t="s">
        <v>199</v>
      </c>
      <c r="BE110" s="233">
        <f>IF(N110="základní",J110,0)</f>
        <v>0</v>
      </c>
      <c r="BF110" s="233">
        <f>IF(N110="snížená",J110,0)</f>
        <v>0</v>
      </c>
      <c r="BG110" s="233">
        <f>IF(N110="zákl. přenesená",J110,0)</f>
        <v>0</v>
      </c>
      <c r="BH110" s="233">
        <f>IF(N110="sníž. přenesená",J110,0)</f>
        <v>0</v>
      </c>
      <c r="BI110" s="233">
        <f>IF(N110="nulová",J110,0)</f>
        <v>0</v>
      </c>
      <c r="BJ110" s="18" t="s">
        <v>84</v>
      </c>
      <c r="BK110" s="233">
        <f>ROUND(I110*H110,2)</f>
        <v>0</v>
      </c>
      <c r="BL110" s="18" t="s">
        <v>209</v>
      </c>
      <c r="BM110" s="232" t="s">
        <v>261</v>
      </c>
    </row>
    <row r="111" spans="1:47" s="2" customFormat="1" ht="12">
      <c r="A111" s="40"/>
      <c r="B111" s="41"/>
      <c r="C111" s="42"/>
      <c r="D111" s="234" t="s">
        <v>210</v>
      </c>
      <c r="E111" s="42"/>
      <c r="F111" s="235" t="s">
        <v>518</v>
      </c>
      <c r="G111" s="42"/>
      <c r="H111" s="42"/>
      <c r="I111" s="138"/>
      <c r="J111" s="42"/>
      <c r="K111" s="42"/>
      <c r="L111" s="46"/>
      <c r="M111" s="236"/>
      <c r="N111" s="237"/>
      <c r="O111" s="86"/>
      <c r="P111" s="86"/>
      <c r="Q111" s="86"/>
      <c r="R111" s="86"/>
      <c r="S111" s="86"/>
      <c r="T111" s="87"/>
      <c r="U111" s="40"/>
      <c r="V111" s="40"/>
      <c r="W111" s="40"/>
      <c r="X111" s="40"/>
      <c r="Y111" s="40"/>
      <c r="Z111" s="40"/>
      <c r="AA111" s="40"/>
      <c r="AB111" s="40"/>
      <c r="AC111" s="40"/>
      <c r="AD111" s="40"/>
      <c r="AE111" s="40"/>
      <c r="AT111" s="18" t="s">
        <v>210</v>
      </c>
      <c r="AU111" s="18" t="s">
        <v>86</v>
      </c>
    </row>
    <row r="112" spans="1:51" s="13" customFormat="1" ht="12">
      <c r="A112" s="13"/>
      <c r="B112" s="238"/>
      <c r="C112" s="239"/>
      <c r="D112" s="234" t="s">
        <v>213</v>
      </c>
      <c r="E112" s="240" t="s">
        <v>32</v>
      </c>
      <c r="F112" s="241" t="s">
        <v>706</v>
      </c>
      <c r="G112" s="239"/>
      <c r="H112" s="242">
        <v>7.94</v>
      </c>
      <c r="I112" s="243"/>
      <c r="J112" s="239"/>
      <c r="K112" s="239"/>
      <c r="L112" s="244"/>
      <c r="M112" s="245"/>
      <c r="N112" s="246"/>
      <c r="O112" s="246"/>
      <c r="P112" s="246"/>
      <c r="Q112" s="246"/>
      <c r="R112" s="246"/>
      <c r="S112" s="246"/>
      <c r="T112" s="247"/>
      <c r="U112" s="13"/>
      <c r="V112" s="13"/>
      <c r="W112" s="13"/>
      <c r="X112" s="13"/>
      <c r="Y112" s="13"/>
      <c r="Z112" s="13"/>
      <c r="AA112" s="13"/>
      <c r="AB112" s="13"/>
      <c r="AC112" s="13"/>
      <c r="AD112" s="13"/>
      <c r="AE112" s="13"/>
      <c r="AT112" s="248" t="s">
        <v>213</v>
      </c>
      <c r="AU112" s="248" t="s">
        <v>86</v>
      </c>
      <c r="AV112" s="13" t="s">
        <v>86</v>
      </c>
      <c r="AW112" s="13" t="s">
        <v>39</v>
      </c>
      <c r="AX112" s="13" t="s">
        <v>6</v>
      </c>
      <c r="AY112" s="248" t="s">
        <v>199</v>
      </c>
    </row>
    <row r="113" spans="1:51" s="14" customFormat="1" ht="12">
      <c r="A113" s="14"/>
      <c r="B113" s="249"/>
      <c r="C113" s="250"/>
      <c r="D113" s="234" t="s">
        <v>213</v>
      </c>
      <c r="E113" s="251" t="s">
        <v>32</v>
      </c>
      <c r="F113" s="252" t="s">
        <v>215</v>
      </c>
      <c r="G113" s="250"/>
      <c r="H113" s="253">
        <v>7.94</v>
      </c>
      <c r="I113" s="254"/>
      <c r="J113" s="250"/>
      <c r="K113" s="250"/>
      <c r="L113" s="255"/>
      <c r="M113" s="269"/>
      <c r="N113" s="270"/>
      <c r="O113" s="270"/>
      <c r="P113" s="270"/>
      <c r="Q113" s="270"/>
      <c r="R113" s="270"/>
      <c r="S113" s="270"/>
      <c r="T113" s="271"/>
      <c r="U113" s="14"/>
      <c r="V113" s="14"/>
      <c r="W113" s="14"/>
      <c r="X113" s="14"/>
      <c r="Y113" s="14"/>
      <c r="Z113" s="14"/>
      <c r="AA113" s="14"/>
      <c r="AB113" s="14"/>
      <c r="AC113" s="14"/>
      <c r="AD113" s="14"/>
      <c r="AE113" s="14"/>
      <c r="AT113" s="259" t="s">
        <v>213</v>
      </c>
      <c r="AU113" s="259" t="s">
        <v>86</v>
      </c>
      <c r="AV113" s="14" t="s">
        <v>209</v>
      </c>
      <c r="AW113" s="14" t="s">
        <v>39</v>
      </c>
      <c r="AX113" s="14" t="s">
        <v>84</v>
      </c>
      <c r="AY113" s="259" t="s">
        <v>199</v>
      </c>
    </row>
    <row r="114" spans="1:65" s="2" customFormat="1" ht="19.8" customHeight="1">
      <c r="A114" s="40"/>
      <c r="B114" s="41"/>
      <c r="C114" s="220" t="s">
        <v>238</v>
      </c>
      <c r="D114" s="220" t="s">
        <v>203</v>
      </c>
      <c r="E114" s="221" t="s">
        <v>679</v>
      </c>
      <c r="F114" s="222" t="s">
        <v>680</v>
      </c>
      <c r="G114" s="223" t="s">
        <v>296</v>
      </c>
      <c r="H114" s="224">
        <v>20.826</v>
      </c>
      <c r="I114" s="225"/>
      <c r="J114" s="226">
        <f>ROUND(I114*H114,2)</f>
        <v>0</v>
      </c>
      <c r="K114" s="222" t="s">
        <v>207</v>
      </c>
      <c r="L114" s="227"/>
      <c r="M114" s="228" t="s">
        <v>32</v>
      </c>
      <c r="N114" s="229" t="s">
        <v>48</v>
      </c>
      <c r="O114" s="86"/>
      <c r="P114" s="230">
        <f>O114*H114</f>
        <v>0</v>
      </c>
      <c r="Q114" s="230">
        <v>1</v>
      </c>
      <c r="R114" s="230">
        <f>Q114*H114</f>
        <v>20.826</v>
      </c>
      <c r="S114" s="230">
        <v>0</v>
      </c>
      <c r="T114" s="231">
        <f>S114*H114</f>
        <v>0</v>
      </c>
      <c r="U114" s="40"/>
      <c r="V114" s="40"/>
      <c r="W114" s="40"/>
      <c r="X114" s="40"/>
      <c r="Y114" s="40"/>
      <c r="Z114" s="40"/>
      <c r="AA114" s="40"/>
      <c r="AB114" s="40"/>
      <c r="AC114" s="40"/>
      <c r="AD114" s="40"/>
      <c r="AE114" s="40"/>
      <c r="AR114" s="232" t="s">
        <v>208</v>
      </c>
      <c r="AT114" s="232" t="s">
        <v>203</v>
      </c>
      <c r="AU114" s="232" t="s">
        <v>86</v>
      </c>
      <c r="AY114" s="18" t="s">
        <v>199</v>
      </c>
      <c r="BE114" s="233">
        <f>IF(N114="základní",J114,0)</f>
        <v>0</v>
      </c>
      <c r="BF114" s="233">
        <f>IF(N114="snížená",J114,0)</f>
        <v>0</v>
      </c>
      <c r="BG114" s="233">
        <f>IF(N114="zákl. přenesená",J114,0)</f>
        <v>0</v>
      </c>
      <c r="BH114" s="233">
        <f>IF(N114="sníž. přenesená",J114,0)</f>
        <v>0</v>
      </c>
      <c r="BI114" s="233">
        <f>IF(N114="nulová",J114,0)</f>
        <v>0</v>
      </c>
      <c r="BJ114" s="18" t="s">
        <v>84</v>
      </c>
      <c r="BK114" s="233">
        <f>ROUND(I114*H114,2)</f>
        <v>0</v>
      </c>
      <c r="BL114" s="18" t="s">
        <v>209</v>
      </c>
      <c r="BM114" s="232" t="s">
        <v>264</v>
      </c>
    </row>
    <row r="115" spans="1:47" s="2" customFormat="1" ht="12">
      <c r="A115" s="40"/>
      <c r="B115" s="41"/>
      <c r="C115" s="42"/>
      <c r="D115" s="234" t="s">
        <v>210</v>
      </c>
      <c r="E115" s="42"/>
      <c r="F115" s="235" t="s">
        <v>680</v>
      </c>
      <c r="G115" s="42"/>
      <c r="H115" s="42"/>
      <c r="I115" s="138"/>
      <c r="J115" s="42"/>
      <c r="K115" s="42"/>
      <c r="L115" s="46"/>
      <c r="M115" s="236"/>
      <c r="N115" s="237"/>
      <c r="O115" s="86"/>
      <c r="P115" s="86"/>
      <c r="Q115" s="86"/>
      <c r="R115" s="86"/>
      <c r="S115" s="86"/>
      <c r="T115" s="87"/>
      <c r="U115" s="40"/>
      <c r="V115" s="40"/>
      <c r="W115" s="40"/>
      <c r="X115" s="40"/>
      <c r="Y115" s="40"/>
      <c r="Z115" s="40"/>
      <c r="AA115" s="40"/>
      <c r="AB115" s="40"/>
      <c r="AC115" s="40"/>
      <c r="AD115" s="40"/>
      <c r="AE115" s="40"/>
      <c r="AT115" s="18" t="s">
        <v>210</v>
      </c>
      <c r="AU115" s="18" t="s">
        <v>86</v>
      </c>
    </row>
    <row r="116" spans="1:51" s="13" customFormat="1" ht="12">
      <c r="A116" s="13"/>
      <c r="B116" s="238"/>
      <c r="C116" s="239"/>
      <c r="D116" s="234" t="s">
        <v>213</v>
      </c>
      <c r="E116" s="240" t="s">
        <v>32</v>
      </c>
      <c r="F116" s="241" t="s">
        <v>707</v>
      </c>
      <c r="G116" s="239"/>
      <c r="H116" s="242">
        <v>20.826</v>
      </c>
      <c r="I116" s="243"/>
      <c r="J116" s="239"/>
      <c r="K116" s="239"/>
      <c r="L116" s="244"/>
      <c r="M116" s="245"/>
      <c r="N116" s="246"/>
      <c r="O116" s="246"/>
      <c r="P116" s="246"/>
      <c r="Q116" s="246"/>
      <c r="R116" s="246"/>
      <c r="S116" s="246"/>
      <c r="T116" s="247"/>
      <c r="U116" s="13"/>
      <c r="V116" s="13"/>
      <c r="W116" s="13"/>
      <c r="X116" s="13"/>
      <c r="Y116" s="13"/>
      <c r="Z116" s="13"/>
      <c r="AA116" s="13"/>
      <c r="AB116" s="13"/>
      <c r="AC116" s="13"/>
      <c r="AD116" s="13"/>
      <c r="AE116" s="13"/>
      <c r="AT116" s="248" t="s">
        <v>213</v>
      </c>
      <c r="AU116" s="248" t="s">
        <v>86</v>
      </c>
      <c r="AV116" s="13" t="s">
        <v>86</v>
      </c>
      <c r="AW116" s="13" t="s">
        <v>39</v>
      </c>
      <c r="AX116" s="13" t="s">
        <v>6</v>
      </c>
      <c r="AY116" s="248" t="s">
        <v>199</v>
      </c>
    </row>
    <row r="117" spans="1:51" s="14" customFormat="1" ht="12">
      <c r="A117" s="14"/>
      <c r="B117" s="249"/>
      <c r="C117" s="250"/>
      <c r="D117" s="234" t="s">
        <v>213</v>
      </c>
      <c r="E117" s="251" t="s">
        <v>32</v>
      </c>
      <c r="F117" s="252" t="s">
        <v>215</v>
      </c>
      <c r="G117" s="250"/>
      <c r="H117" s="253">
        <v>20.826</v>
      </c>
      <c r="I117" s="254"/>
      <c r="J117" s="250"/>
      <c r="K117" s="250"/>
      <c r="L117" s="255"/>
      <c r="M117" s="269"/>
      <c r="N117" s="270"/>
      <c r="O117" s="270"/>
      <c r="P117" s="270"/>
      <c r="Q117" s="270"/>
      <c r="R117" s="270"/>
      <c r="S117" s="270"/>
      <c r="T117" s="271"/>
      <c r="U117" s="14"/>
      <c r="V117" s="14"/>
      <c r="W117" s="14"/>
      <c r="X117" s="14"/>
      <c r="Y117" s="14"/>
      <c r="Z117" s="14"/>
      <c r="AA117" s="14"/>
      <c r="AB117" s="14"/>
      <c r="AC117" s="14"/>
      <c r="AD117" s="14"/>
      <c r="AE117" s="14"/>
      <c r="AT117" s="259" t="s">
        <v>213</v>
      </c>
      <c r="AU117" s="259" t="s">
        <v>86</v>
      </c>
      <c r="AV117" s="14" t="s">
        <v>209</v>
      </c>
      <c r="AW117" s="14" t="s">
        <v>39</v>
      </c>
      <c r="AX117" s="14" t="s">
        <v>84</v>
      </c>
      <c r="AY117" s="259" t="s">
        <v>199</v>
      </c>
    </row>
    <row r="118" spans="1:65" s="2" customFormat="1" ht="19.8" customHeight="1">
      <c r="A118" s="40"/>
      <c r="B118" s="41"/>
      <c r="C118" s="220" t="s">
        <v>265</v>
      </c>
      <c r="D118" s="220" t="s">
        <v>203</v>
      </c>
      <c r="E118" s="221" t="s">
        <v>542</v>
      </c>
      <c r="F118" s="222" t="s">
        <v>543</v>
      </c>
      <c r="G118" s="223" t="s">
        <v>296</v>
      </c>
      <c r="H118" s="224">
        <v>8.325</v>
      </c>
      <c r="I118" s="225"/>
      <c r="J118" s="226">
        <f>ROUND(I118*H118,2)</f>
        <v>0</v>
      </c>
      <c r="K118" s="222" t="s">
        <v>207</v>
      </c>
      <c r="L118" s="227"/>
      <c r="M118" s="228" t="s">
        <v>32</v>
      </c>
      <c r="N118" s="229"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208</v>
      </c>
      <c r="AT118" s="232" t="s">
        <v>203</v>
      </c>
      <c r="AU118" s="232" t="s">
        <v>86</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268</v>
      </c>
    </row>
    <row r="119" spans="1:47" s="2" customFormat="1" ht="12">
      <c r="A119" s="40"/>
      <c r="B119" s="41"/>
      <c r="C119" s="42"/>
      <c r="D119" s="234" t="s">
        <v>210</v>
      </c>
      <c r="E119" s="42"/>
      <c r="F119" s="235" t="s">
        <v>543</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86</v>
      </c>
    </row>
    <row r="120" spans="1:51" s="13" customFormat="1" ht="12">
      <c r="A120" s="13"/>
      <c r="B120" s="238"/>
      <c r="C120" s="239"/>
      <c r="D120" s="234" t="s">
        <v>213</v>
      </c>
      <c r="E120" s="240" t="s">
        <v>32</v>
      </c>
      <c r="F120" s="241" t="s">
        <v>708</v>
      </c>
      <c r="G120" s="239"/>
      <c r="H120" s="242">
        <v>8.325</v>
      </c>
      <c r="I120" s="243"/>
      <c r="J120" s="239"/>
      <c r="K120" s="239"/>
      <c r="L120" s="244"/>
      <c r="M120" s="245"/>
      <c r="N120" s="246"/>
      <c r="O120" s="246"/>
      <c r="P120" s="246"/>
      <c r="Q120" s="246"/>
      <c r="R120" s="246"/>
      <c r="S120" s="246"/>
      <c r="T120" s="247"/>
      <c r="U120" s="13"/>
      <c r="V120" s="13"/>
      <c r="W120" s="13"/>
      <c r="X120" s="13"/>
      <c r="Y120" s="13"/>
      <c r="Z120" s="13"/>
      <c r="AA120" s="13"/>
      <c r="AB120" s="13"/>
      <c r="AC120" s="13"/>
      <c r="AD120" s="13"/>
      <c r="AE120" s="13"/>
      <c r="AT120" s="248" t="s">
        <v>213</v>
      </c>
      <c r="AU120" s="248" t="s">
        <v>86</v>
      </c>
      <c r="AV120" s="13" t="s">
        <v>86</v>
      </c>
      <c r="AW120" s="13" t="s">
        <v>39</v>
      </c>
      <c r="AX120" s="13" t="s">
        <v>6</v>
      </c>
      <c r="AY120" s="248" t="s">
        <v>199</v>
      </c>
    </row>
    <row r="121" spans="1:51" s="14" customFormat="1" ht="12">
      <c r="A121" s="14"/>
      <c r="B121" s="249"/>
      <c r="C121" s="250"/>
      <c r="D121" s="234" t="s">
        <v>213</v>
      </c>
      <c r="E121" s="251" t="s">
        <v>32</v>
      </c>
      <c r="F121" s="252" t="s">
        <v>215</v>
      </c>
      <c r="G121" s="250"/>
      <c r="H121" s="253">
        <v>8.325</v>
      </c>
      <c r="I121" s="254"/>
      <c r="J121" s="250"/>
      <c r="K121" s="250"/>
      <c r="L121" s="255"/>
      <c r="M121" s="269"/>
      <c r="N121" s="270"/>
      <c r="O121" s="270"/>
      <c r="P121" s="270"/>
      <c r="Q121" s="270"/>
      <c r="R121" s="270"/>
      <c r="S121" s="270"/>
      <c r="T121" s="271"/>
      <c r="U121" s="14"/>
      <c r="V121" s="14"/>
      <c r="W121" s="14"/>
      <c r="X121" s="14"/>
      <c r="Y121" s="14"/>
      <c r="Z121" s="14"/>
      <c r="AA121" s="14"/>
      <c r="AB121" s="14"/>
      <c r="AC121" s="14"/>
      <c r="AD121" s="14"/>
      <c r="AE121" s="14"/>
      <c r="AT121" s="259" t="s">
        <v>213</v>
      </c>
      <c r="AU121" s="259" t="s">
        <v>86</v>
      </c>
      <c r="AV121" s="14" t="s">
        <v>209</v>
      </c>
      <c r="AW121" s="14" t="s">
        <v>39</v>
      </c>
      <c r="AX121" s="14" t="s">
        <v>84</v>
      </c>
      <c r="AY121" s="259" t="s">
        <v>199</v>
      </c>
    </row>
    <row r="122" spans="1:65" s="2" customFormat="1" ht="19.8" customHeight="1">
      <c r="A122" s="40"/>
      <c r="B122" s="41"/>
      <c r="C122" s="260" t="s">
        <v>242</v>
      </c>
      <c r="D122" s="260" t="s">
        <v>222</v>
      </c>
      <c r="E122" s="261" t="s">
        <v>683</v>
      </c>
      <c r="F122" s="262" t="s">
        <v>684</v>
      </c>
      <c r="G122" s="263" t="s">
        <v>303</v>
      </c>
      <c r="H122" s="264">
        <v>15.609</v>
      </c>
      <c r="I122" s="265"/>
      <c r="J122" s="266">
        <f>ROUND(I122*H122,2)</f>
        <v>0</v>
      </c>
      <c r="K122" s="262" t="s">
        <v>207</v>
      </c>
      <c r="L122" s="46"/>
      <c r="M122" s="267" t="s">
        <v>32</v>
      </c>
      <c r="N122" s="268" t="s">
        <v>48</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209</v>
      </c>
      <c r="AT122" s="232" t="s">
        <v>222</v>
      </c>
      <c r="AU122" s="232" t="s">
        <v>86</v>
      </c>
      <c r="AY122" s="18" t="s">
        <v>199</v>
      </c>
      <c r="BE122" s="233">
        <f>IF(N122="základní",J122,0)</f>
        <v>0</v>
      </c>
      <c r="BF122" s="233">
        <f>IF(N122="snížená",J122,0)</f>
        <v>0</v>
      </c>
      <c r="BG122" s="233">
        <f>IF(N122="zákl. přenesená",J122,0)</f>
        <v>0</v>
      </c>
      <c r="BH122" s="233">
        <f>IF(N122="sníž. přenesená",J122,0)</f>
        <v>0</v>
      </c>
      <c r="BI122" s="233">
        <f>IF(N122="nulová",J122,0)</f>
        <v>0</v>
      </c>
      <c r="BJ122" s="18" t="s">
        <v>84</v>
      </c>
      <c r="BK122" s="233">
        <f>ROUND(I122*H122,2)</f>
        <v>0</v>
      </c>
      <c r="BL122" s="18" t="s">
        <v>209</v>
      </c>
      <c r="BM122" s="232" t="s">
        <v>271</v>
      </c>
    </row>
    <row r="123" spans="1:47" s="2" customFormat="1" ht="12">
      <c r="A123" s="40"/>
      <c r="B123" s="41"/>
      <c r="C123" s="42"/>
      <c r="D123" s="234" t="s">
        <v>210</v>
      </c>
      <c r="E123" s="42"/>
      <c r="F123" s="235" t="s">
        <v>684</v>
      </c>
      <c r="G123" s="42"/>
      <c r="H123" s="42"/>
      <c r="I123" s="138"/>
      <c r="J123" s="42"/>
      <c r="K123" s="42"/>
      <c r="L123" s="46"/>
      <c r="M123" s="236"/>
      <c r="N123" s="237"/>
      <c r="O123" s="86"/>
      <c r="P123" s="86"/>
      <c r="Q123" s="86"/>
      <c r="R123" s="86"/>
      <c r="S123" s="86"/>
      <c r="T123" s="87"/>
      <c r="U123" s="40"/>
      <c r="V123" s="40"/>
      <c r="W123" s="40"/>
      <c r="X123" s="40"/>
      <c r="Y123" s="40"/>
      <c r="Z123" s="40"/>
      <c r="AA123" s="40"/>
      <c r="AB123" s="40"/>
      <c r="AC123" s="40"/>
      <c r="AD123" s="40"/>
      <c r="AE123" s="40"/>
      <c r="AT123" s="18" t="s">
        <v>210</v>
      </c>
      <c r="AU123" s="18" t="s">
        <v>86</v>
      </c>
    </row>
    <row r="124" spans="1:51" s="13" customFormat="1" ht="12">
      <c r="A124" s="13"/>
      <c r="B124" s="238"/>
      <c r="C124" s="239"/>
      <c r="D124" s="234" t="s">
        <v>213</v>
      </c>
      <c r="E124" s="240" t="s">
        <v>32</v>
      </c>
      <c r="F124" s="241" t="s">
        <v>709</v>
      </c>
      <c r="G124" s="239"/>
      <c r="H124" s="242">
        <v>15.609</v>
      </c>
      <c r="I124" s="243"/>
      <c r="J124" s="239"/>
      <c r="K124" s="239"/>
      <c r="L124" s="244"/>
      <c r="M124" s="245"/>
      <c r="N124" s="246"/>
      <c r="O124" s="246"/>
      <c r="P124" s="246"/>
      <c r="Q124" s="246"/>
      <c r="R124" s="246"/>
      <c r="S124" s="246"/>
      <c r="T124" s="247"/>
      <c r="U124" s="13"/>
      <c r="V124" s="13"/>
      <c r="W124" s="13"/>
      <c r="X124" s="13"/>
      <c r="Y124" s="13"/>
      <c r="Z124" s="13"/>
      <c r="AA124" s="13"/>
      <c r="AB124" s="13"/>
      <c r="AC124" s="13"/>
      <c r="AD124" s="13"/>
      <c r="AE124" s="13"/>
      <c r="AT124" s="248" t="s">
        <v>213</v>
      </c>
      <c r="AU124" s="248" t="s">
        <v>86</v>
      </c>
      <c r="AV124" s="13" t="s">
        <v>86</v>
      </c>
      <c r="AW124" s="13" t="s">
        <v>39</v>
      </c>
      <c r="AX124" s="13" t="s">
        <v>6</v>
      </c>
      <c r="AY124" s="248" t="s">
        <v>199</v>
      </c>
    </row>
    <row r="125" spans="1:51" s="14" customFormat="1" ht="12">
      <c r="A125" s="14"/>
      <c r="B125" s="249"/>
      <c r="C125" s="250"/>
      <c r="D125" s="234" t="s">
        <v>213</v>
      </c>
      <c r="E125" s="251" t="s">
        <v>32</v>
      </c>
      <c r="F125" s="252" t="s">
        <v>215</v>
      </c>
      <c r="G125" s="250"/>
      <c r="H125" s="253">
        <v>15.609</v>
      </c>
      <c r="I125" s="254"/>
      <c r="J125" s="250"/>
      <c r="K125" s="250"/>
      <c r="L125" s="255"/>
      <c r="M125" s="269"/>
      <c r="N125" s="270"/>
      <c r="O125" s="270"/>
      <c r="P125" s="270"/>
      <c r="Q125" s="270"/>
      <c r="R125" s="270"/>
      <c r="S125" s="270"/>
      <c r="T125" s="271"/>
      <c r="U125" s="14"/>
      <c r="V125" s="14"/>
      <c r="W125" s="14"/>
      <c r="X125" s="14"/>
      <c r="Y125" s="14"/>
      <c r="Z125" s="14"/>
      <c r="AA125" s="14"/>
      <c r="AB125" s="14"/>
      <c r="AC125" s="14"/>
      <c r="AD125" s="14"/>
      <c r="AE125" s="14"/>
      <c r="AT125" s="259" t="s">
        <v>213</v>
      </c>
      <c r="AU125" s="259" t="s">
        <v>86</v>
      </c>
      <c r="AV125" s="14" t="s">
        <v>209</v>
      </c>
      <c r="AW125" s="14" t="s">
        <v>39</v>
      </c>
      <c r="AX125" s="14" t="s">
        <v>84</v>
      </c>
      <c r="AY125" s="259" t="s">
        <v>199</v>
      </c>
    </row>
    <row r="126" spans="1:63" s="12" customFormat="1" ht="22.8" customHeight="1">
      <c r="A126" s="12"/>
      <c r="B126" s="204"/>
      <c r="C126" s="205"/>
      <c r="D126" s="206" t="s">
        <v>76</v>
      </c>
      <c r="E126" s="218" t="s">
        <v>593</v>
      </c>
      <c r="F126" s="218" t="s">
        <v>594</v>
      </c>
      <c r="G126" s="205"/>
      <c r="H126" s="205"/>
      <c r="I126" s="208"/>
      <c r="J126" s="219">
        <f>BK126</f>
        <v>0</v>
      </c>
      <c r="K126" s="205"/>
      <c r="L126" s="210"/>
      <c r="M126" s="211"/>
      <c r="N126" s="212"/>
      <c r="O126" s="212"/>
      <c r="P126" s="213">
        <f>SUM(P127:P136)</f>
        <v>0</v>
      </c>
      <c r="Q126" s="212"/>
      <c r="R126" s="213">
        <f>SUM(R127:R136)</f>
        <v>0</v>
      </c>
      <c r="S126" s="212"/>
      <c r="T126" s="214">
        <f>SUM(T127:T136)</f>
        <v>0</v>
      </c>
      <c r="U126" s="12"/>
      <c r="V126" s="12"/>
      <c r="W126" s="12"/>
      <c r="X126" s="12"/>
      <c r="Y126" s="12"/>
      <c r="Z126" s="12"/>
      <c r="AA126" s="12"/>
      <c r="AB126" s="12"/>
      <c r="AC126" s="12"/>
      <c r="AD126" s="12"/>
      <c r="AE126" s="12"/>
      <c r="AR126" s="215" t="s">
        <v>84</v>
      </c>
      <c r="AT126" s="216" t="s">
        <v>76</v>
      </c>
      <c r="AU126" s="216" t="s">
        <v>84</v>
      </c>
      <c r="AY126" s="215" t="s">
        <v>199</v>
      </c>
      <c r="BK126" s="217">
        <f>SUM(BK127:BK136)</f>
        <v>0</v>
      </c>
    </row>
    <row r="127" spans="1:65" s="2" customFormat="1" ht="19.8" customHeight="1">
      <c r="A127" s="40"/>
      <c r="B127" s="41"/>
      <c r="C127" s="220" t="s">
        <v>9</v>
      </c>
      <c r="D127" s="220" t="s">
        <v>203</v>
      </c>
      <c r="E127" s="221" t="s">
        <v>689</v>
      </c>
      <c r="F127" s="222" t="s">
        <v>690</v>
      </c>
      <c r="G127" s="223" t="s">
        <v>324</v>
      </c>
      <c r="H127" s="224">
        <v>12</v>
      </c>
      <c r="I127" s="225"/>
      <c r="J127" s="226">
        <f>ROUND(I127*H127,2)</f>
        <v>0</v>
      </c>
      <c r="K127" s="222" t="s">
        <v>32</v>
      </c>
      <c r="L127" s="227"/>
      <c r="M127" s="228" t="s">
        <v>32</v>
      </c>
      <c r="N127" s="229" t="s">
        <v>48</v>
      </c>
      <c r="O127" s="86"/>
      <c r="P127" s="230">
        <f>O127*H127</f>
        <v>0</v>
      </c>
      <c r="Q127" s="230">
        <v>0</v>
      </c>
      <c r="R127" s="230">
        <f>Q127*H127</f>
        <v>0</v>
      </c>
      <c r="S127" s="230">
        <v>0</v>
      </c>
      <c r="T127" s="231">
        <f>S127*H127</f>
        <v>0</v>
      </c>
      <c r="U127" s="40"/>
      <c r="V127" s="40"/>
      <c r="W127" s="40"/>
      <c r="X127" s="40"/>
      <c r="Y127" s="40"/>
      <c r="Z127" s="40"/>
      <c r="AA127" s="40"/>
      <c r="AB127" s="40"/>
      <c r="AC127" s="40"/>
      <c r="AD127" s="40"/>
      <c r="AE127" s="40"/>
      <c r="AR127" s="232" t="s">
        <v>208</v>
      </c>
      <c r="AT127" s="232" t="s">
        <v>203</v>
      </c>
      <c r="AU127" s="232" t="s">
        <v>86</v>
      </c>
      <c r="AY127" s="18" t="s">
        <v>199</v>
      </c>
      <c r="BE127" s="233">
        <f>IF(N127="základní",J127,0)</f>
        <v>0</v>
      </c>
      <c r="BF127" s="233">
        <f>IF(N127="snížená",J127,0)</f>
        <v>0</v>
      </c>
      <c r="BG127" s="233">
        <f>IF(N127="zákl. přenesená",J127,0)</f>
        <v>0</v>
      </c>
      <c r="BH127" s="233">
        <f>IF(N127="sníž. přenesená",J127,0)</f>
        <v>0</v>
      </c>
      <c r="BI127" s="233">
        <f>IF(N127="nulová",J127,0)</f>
        <v>0</v>
      </c>
      <c r="BJ127" s="18" t="s">
        <v>84</v>
      </c>
      <c r="BK127" s="233">
        <f>ROUND(I127*H127,2)</f>
        <v>0</v>
      </c>
      <c r="BL127" s="18" t="s">
        <v>209</v>
      </c>
      <c r="BM127" s="232" t="s">
        <v>274</v>
      </c>
    </row>
    <row r="128" spans="1:47" s="2" customFormat="1" ht="12">
      <c r="A128" s="40"/>
      <c r="B128" s="41"/>
      <c r="C128" s="42"/>
      <c r="D128" s="234" t="s">
        <v>210</v>
      </c>
      <c r="E128" s="42"/>
      <c r="F128" s="235" t="s">
        <v>690</v>
      </c>
      <c r="G128" s="42"/>
      <c r="H128" s="42"/>
      <c r="I128" s="138"/>
      <c r="J128" s="42"/>
      <c r="K128" s="42"/>
      <c r="L128" s="46"/>
      <c r="M128" s="236"/>
      <c r="N128" s="237"/>
      <c r="O128" s="86"/>
      <c r="P128" s="86"/>
      <c r="Q128" s="86"/>
      <c r="R128" s="86"/>
      <c r="S128" s="86"/>
      <c r="T128" s="87"/>
      <c r="U128" s="40"/>
      <c r="V128" s="40"/>
      <c r="W128" s="40"/>
      <c r="X128" s="40"/>
      <c r="Y128" s="40"/>
      <c r="Z128" s="40"/>
      <c r="AA128" s="40"/>
      <c r="AB128" s="40"/>
      <c r="AC128" s="40"/>
      <c r="AD128" s="40"/>
      <c r="AE128" s="40"/>
      <c r="AT128" s="18" t="s">
        <v>210</v>
      </c>
      <c r="AU128" s="18" t="s">
        <v>86</v>
      </c>
    </row>
    <row r="129" spans="1:65" s="2" customFormat="1" ht="19.8" customHeight="1">
      <c r="A129" s="40"/>
      <c r="B129" s="41"/>
      <c r="C129" s="220" t="s">
        <v>245</v>
      </c>
      <c r="D129" s="220" t="s">
        <v>203</v>
      </c>
      <c r="E129" s="221" t="s">
        <v>710</v>
      </c>
      <c r="F129" s="222" t="s">
        <v>711</v>
      </c>
      <c r="G129" s="223" t="s">
        <v>324</v>
      </c>
      <c r="H129" s="224">
        <v>5</v>
      </c>
      <c r="I129" s="225"/>
      <c r="J129" s="226">
        <f>ROUND(I129*H129,2)</f>
        <v>0</v>
      </c>
      <c r="K129" s="222" t="s">
        <v>32</v>
      </c>
      <c r="L129" s="227"/>
      <c r="M129" s="228" t="s">
        <v>32</v>
      </c>
      <c r="N129" s="229" t="s">
        <v>48</v>
      </c>
      <c r="O129" s="86"/>
      <c r="P129" s="230">
        <f>O129*H129</f>
        <v>0</v>
      </c>
      <c r="Q129" s="230">
        <v>0</v>
      </c>
      <c r="R129" s="230">
        <f>Q129*H129</f>
        <v>0</v>
      </c>
      <c r="S129" s="230">
        <v>0</v>
      </c>
      <c r="T129" s="231">
        <f>S129*H129</f>
        <v>0</v>
      </c>
      <c r="U129" s="40"/>
      <c r="V129" s="40"/>
      <c r="W129" s="40"/>
      <c r="X129" s="40"/>
      <c r="Y129" s="40"/>
      <c r="Z129" s="40"/>
      <c r="AA129" s="40"/>
      <c r="AB129" s="40"/>
      <c r="AC129" s="40"/>
      <c r="AD129" s="40"/>
      <c r="AE129" s="40"/>
      <c r="AR129" s="232" t="s">
        <v>208</v>
      </c>
      <c r="AT129" s="232" t="s">
        <v>203</v>
      </c>
      <c r="AU129" s="232" t="s">
        <v>86</v>
      </c>
      <c r="AY129" s="18" t="s">
        <v>199</v>
      </c>
      <c r="BE129" s="233">
        <f>IF(N129="základní",J129,0)</f>
        <v>0</v>
      </c>
      <c r="BF129" s="233">
        <f>IF(N129="snížená",J129,0)</f>
        <v>0</v>
      </c>
      <c r="BG129" s="233">
        <f>IF(N129="zákl. přenesená",J129,0)</f>
        <v>0</v>
      </c>
      <c r="BH129" s="233">
        <f>IF(N129="sníž. přenesená",J129,0)</f>
        <v>0</v>
      </c>
      <c r="BI129" s="233">
        <f>IF(N129="nulová",J129,0)</f>
        <v>0</v>
      </c>
      <c r="BJ129" s="18" t="s">
        <v>84</v>
      </c>
      <c r="BK129" s="233">
        <f>ROUND(I129*H129,2)</f>
        <v>0</v>
      </c>
      <c r="BL129" s="18" t="s">
        <v>209</v>
      </c>
      <c r="BM129" s="232" t="s">
        <v>278</v>
      </c>
    </row>
    <row r="130" spans="1:47" s="2" customFormat="1" ht="12">
      <c r="A130" s="40"/>
      <c r="B130" s="41"/>
      <c r="C130" s="42"/>
      <c r="D130" s="234" t="s">
        <v>210</v>
      </c>
      <c r="E130" s="42"/>
      <c r="F130" s="235" t="s">
        <v>711</v>
      </c>
      <c r="G130" s="42"/>
      <c r="H130" s="42"/>
      <c r="I130" s="138"/>
      <c r="J130" s="42"/>
      <c r="K130" s="42"/>
      <c r="L130" s="46"/>
      <c r="M130" s="236"/>
      <c r="N130" s="237"/>
      <c r="O130" s="86"/>
      <c r="P130" s="86"/>
      <c r="Q130" s="86"/>
      <c r="R130" s="86"/>
      <c r="S130" s="86"/>
      <c r="T130" s="87"/>
      <c r="U130" s="40"/>
      <c r="V130" s="40"/>
      <c r="W130" s="40"/>
      <c r="X130" s="40"/>
      <c r="Y130" s="40"/>
      <c r="Z130" s="40"/>
      <c r="AA130" s="40"/>
      <c r="AB130" s="40"/>
      <c r="AC130" s="40"/>
      <c r="AD130" s="40"/>
      <c r="AE130" s="40"/>
      <c r="AT130" s="18" t="s">
        <v>210</v>
      </c>
      <c r="AU130" s="18" t="s">
        <v>86</v>
      </c>
    </row>
    <row r="131" spans="1:65" s="2" customFormat="1" ht="19.8" customHeight="1">
      <c r="A131" s="40"/>
      <c r="B131" s="41"/>
      <c r="C131" s="260" t="s">
        <v>279</v>
      </c>
      <c r="D131" s="260" t="s">
        <v>222</v>
      </c>
      <c r="E131" s="261" t="s">
        <v>691</v>
      </c>
      <c r="F131" s="262" t="s">
        <v>692</v>
      </c>
      <c r="G131" s="263" t="s">
        <v>324</v>
      </c>
      <c r="H131" s="264">
        <v>13.6</v>
      </c>
      <c r="I131" s="265"/>
      <c r="J131" s="266">
        <f>ROUND(I131*H131,2)</f>
        <v>0</v>
      </c>
      <c r="K131" s="262" t="s">
        <v>32</v>
      </c>
      <c r="L131" s="46"/>
      <c r="M131" s="267" t="s">
        <v>32</v>
      </c>
      <c r="N131" s="268" t="s">
        <v>48</v>
      </c>
      <c r="O131" s="86"/>
      <c r="P131" s="230">
        <f>O131*H131</f>
        <v>0</v>
      </c>
      <c r="Q131" s="230">
        <v>0</v>
      </c>
      <c r="R131" s="230">
        <f>Q131*H131</f>
        <v>0</v>
      </c>
      <c r="S131" s="230">
        <v>0</v>
      </c>
      <c r="T131" s="231">
        <f>S131*H131</f>
        <v>0</v>
      </c>
      <c r="U131" s="40"/>
      <c r="V131" s="40"/>
      <c r="W131" s="40"/>
      <c r="X131" s="40"/>
      <c r="Y131" s="40"/>
      <c r="Z131" s="40"/>
      <c r="AA131" s="40"/>
      <c r="AB131" s="40"/>
      <c r="AC131" s="40"/>
      <c r="AD131" s="40"/>
      <c r="AE131" s="40"/>
      <c r="AR131" s="232" t="s">
        <v>209</v>
      </c>
      <c r="AT131" s="232" t="s">
        <v>222</v>
      </c>
      <c r="AU131" s="232" t="s">
        <v>86</v>
      </c>
      <c r="AY131" s="18" t="s">
        <v>199</v>
      </c>
      <c r="BE131" s="233">
        <f>IF(N131="základní",J131,0)</f>
        <v>0</v>
      </c>
      <c r="BF131" s="233">
        <f>IF(N131="snížená",J131,0)</f>
        <v>0</v>
      </c>
      <c r="BG131" s="233">
        <f>IF(N131="zákl. přenesená",J131,0)</f>
        <v>0</v>
      </c>
      <c r="BH131" s="233">
        <f>IF(N131="sníž. přenesená",J131,0)</f>
        <v>0</v>
      </c>
      <c r="BI131" s="233">
        <f>IF(N131="nulová",J131,0)</f>
        <v>0</v>
      </c>
      <c r="BJ131" s="18" t="s">
        <v>84</v>
      </c>
      <c r="BK131" s="233">
        <f>ROUND(I131*H131,2)</f>
        <v>0</v>
      </c>
      <c r="BL131" s="18" t="s">
        <v>209</v>
      </c>
      <c r="BM131" s="232" t="s">
        <v>282</v>
      </c>
    </row>
    <row r="132" spans="1:47" s="2" customFormat="1" ht="12">
      <c r="A132" s="40"/>
      <c r="B132" s="41"/>
      <c r="C132" s="42"/>
      <c r="D132" s="234" t="s">
        <v>210</v>
      </c>
      <c r="E132" s="42"/>
      <c r="F132" s="235" t="s">
        <v>692</v>
      </c>
      <c r="G132" s="42"/>
      <c r="H132" s="42"/>
      <c r="I132" s="138"/>
      <c r="J132" s="42"/>
      <c r="K132" s="42"/>
      <c r="L132" s="46"/>
      <c r="M132" s="236"/>
      <c r="N132" s="237"/>
      <c r="O132" s="86"/>
      <c r="P132" s="86"/>
      <c r="Q132" s="86"/>
      <c r="R132" s="86"/>
      <c r="S132" s="86"/>
      <c r="T132" s="87"/>
      <c r="U132" s="40"/>
      <c r="V132" s="40"/>
      <c r="W132" s="40"/>
      <c r="X132" s="40"/>
      <c r="Y132" s="40"/>
      <c r="Z132" s="40"/>
      <c r="AA132" s="40"/>
      <c r="AB132" s="40"/>
      <c r="AC132" s="40"/>
      <c r="AD132" s="40"/>
      <c r="AE132" s="40"/>
      <c r="AT132" s="18" t="s">
        <v>210</v>
      </c>
      <c r="AU132" s="18" t="s">
        <v>86</v>
      </c>
    </row>
    <row r="133" spans="1:51" s="13" customFormat="1" ht="12">
      <c r="A133" s="13"/>
      <c r="B133" s="238"/>
      <c r="C133" s="239"/>
      <c r="D133" s="234" t="s">
        <v>213</v>
      </c>
      <c r="E133" s="240" t="s">
        <v>32</v>
      </c>
      <c r="F133" s="241" t="s">
        <v>693</v>
      </c>
      <c r="G133" s="239"/>
      <c r="H133" s="242">
        <v>13.6</v>
      </c>
      <c r="I133" s="243"/>
      <c r="J133" s="239"/>
      <c r="K133" s="239"/>
      <c r="L133" s="244"/>
      <c r="M133" s="245"/>
      <c r="N133" s="246"/>
      <c r="O133" s="246"/>
      <c r="P133" s="246"/>
      <c r="Q133" s="246"/>
      <c r="R133" s="246"/>
      <c r="S133" s="246"/>
      <c r="T133" s="247"/>
      <c r="U133" s="13"/>
      <c r="V133" s="13"/>
      <c r="W133" s="13"/>
      <c r="X133" s="13"/>
      <c r="Y133" s="13"/>
      <c r="Z133" s="13"/>
      <c r="AA133" s="13"/>
      <c r="AB133" s="13"/>
      <c r="AC133" s="13"/>
      <c r="AD133" s="13"/>
      <c r="AE133" s="13"/>
      <c r="AT133" s="248" t="s">
        <v>213</v>
      </c>
      <c r="AU133" s="248" t="s">
        <v>86</v>
      </c>
      <c r="AV133" s="13" t="s">
        <v>86</v>
      </c>
      <c r="AW133" s="13" t="s">
        <v>39</v>
      </c>
      <c r="AX133" s="13" t="s">
        <v>6</v>
      </c>
      <c r="AY133" s="248" t="s">
        <v>199</v>
      </c>
    </row>
    <row r="134" spans="1:51" s="14" customFormat="1" ht="12">
      <c r="A134" s="14"/>
      <c r="B134" s="249"/>
      <c r="C134" s="250"/>
      <c r="D134" s="234" t="s">
        <v>213</v>
      </c>
      <c r="E134" s="251" t="s">
        <v>32</v>
      </c>
      <c r="F134" s="252" t="s">
        <v>215</v>
      </c>
      <c r="G134" s="250"/>
      <c r="H134" s="253">
        <v>13.6</v>
      </c>
      <c r="I134" s="254"/>
      <c r="J134" s="250"/>
      <c r="K134" s="250"/>
      <c r="L134" s="255"/>
      <c r="M134" s="269"/>
      <c r="N134" s="270"/>
      <c r="O134" s="270"/>
      <c r="P134" s="270"/>
      <c r="Q134" s="270"/>
      <c r="R134" s="270"/>
      <c r="S134" s="270"/>
      <c r="T134" s="271"/>
      <c r="U134" s="14"/>
      <c r="V134" s="14"/>
      <c r="W134" s="14"/>
      <c r="X134" s="14"/>
      <c r="Y134" s="14"/>
      <c r="Z134" s="14"/>
      <c r="AA134" s="14"/>
      <c r="AB134" s="14"/>
      <c r="AC134" s="14"/>
      <c r="AD134" s="14"/>
      <c r="AE134" s="14"/>
      <c r="AT134" s="259" t="s">
        <v>213</v>
      </c>
      <c r="AU134" s="259" t="s">
        <v>86</v>
      </c>
      <c r="AV134" s="14" t="s">
        <v>209</v>
      </c>
      <c r="AW134" s="14" t="s">
        <v>39</v>
      </c>
      <c r="AX134" s="14" t="s">
        <v>84</v>
      </c>
      <c r="AY134" s="259" t="s">
        <v>199</v>
      </c>
    </row>
    <row r="135" spans="1:65" s="2" customFormat="1" ht="19.8" customHeight="1">
      <c r="A135" s="40"/>
      <c r="B135" s="41"/>
      <c r="C135" s="260" t="s">
        <v>254</v>
      </c>
      <c r="D135" s="260" t="s">
        <v>222</v>
      </c>
      <c r="E135" s="261" t="s">
        <v>620</v>
      </c>
      <c r="F135" s="262" t="s">
        <v>621</v>
      </c>
      <c r="G135" s="263" t="s">
        <v>296</v>
      </c>
      <c r="H135" s="264">
        <v>0.866</v>
      </c>
      <c r="I135" s="265"/>
      <c r="J135" s="266">
        <f>ROUND(I135*H135,2)</f>
        <v>0</v>
      </c>
      <c r="K135" s="262" t="s">
        <v>32</v>
      </c>
      <c r="L135" s="46"/>
      <c r="M135" s="267" t="s">
        <v>32</v>
      </c>
      <c r="N135" s="268" t="s">
        <v>48</v>
      </c>
      <c r="O135" s="86"/>
      <c r="P135" s="230">
        <f>O135*H135</f>
        <v>0</v>
      </c>
      <c r="Q135" s="230">
        <v>0</v>
      </c>
      <c r="R135" s="230">
        <f>Q135*H135</f>
        <v>0</v>
      </c>
      <c r="S135" s="230">
        <v>0</v>
      </c>
      <c r="T135" s="231">
        <f>S135*H135</f>
        <v>0</v>
      </c>
      <c r="U135" s="40"/>
      <c r="V135" s="40"/>
      <c r="W135" s="40"/>
      <c r="X135" s="40"/>
      <c r="Y135" s="40"/>
      <c r="Z135" s="40"/>
      <c r="AA135" s="40"/>
      <c r="AB135" s="40"/>
      <c r="AC135" s="40"/>
      <c r="AD135" s="40"/>
      <c r="AE135" s="40"/>
      <c r="AR135" s="232" t="s">
        <v>209</v>
      </c>
      <c r="AT135" s="232" t="s">
        <v>222</v>
      </c>
      <c r="AU135" s="232" t="s">
        <v>86</v>
      </c>
      <c r="AY135" s="18" t="s">
        <v>199</v>
      </c>
      <c r="BE135" s="233">
        <f>IF(N135="základní",J135,0)</f>
        <v>0</v>
      </c>
      <c r="BF135" s="233">
        <f>IF(N135="snížená",J135,0)</f>
        <v>0</v>
      </c>
      <c r="BG135" s="233">
        <f>IF(N135="zákl. přenesená",J135,0)</f>
        <v>0</v>
      </c>
      <c r="BH135" s="233">
        <f>IF(N135="sníž. přenesená",J135,0)</f>
        <v>0</v>
      </c>
      <c r="BI135" s="233">
        <f>IF(N135="nulová",J135,0)</f>
        <v>0</v>
      </c>
      <c r="BJ135" s="18" t="s">
        <v>84</v>
      </c>
      <c r="BK135" s="233">
        <f>ROUND(I135*H135,2)</f>
        <v>0</v>
      </c>
      <c r="BL135" s="18" t="s">
        <v>209</v>
      </c>
      <c r="BM135" s="232" t="s">
        <v>341</v>
      </c>
    </row>
    <row r="136" spans="1:47" s="2" customFormat="1" ht="12">
      <c r="A136" s="40"/>
      <c r="B136" s="41"/>
      <c r="C136" s="42"/>
      <c r="D136" s="234" t="s">
        <v>210</v>
      </c>
      <c r="E136" s="42"/>
      <c r="F136" s="235" t="s">
        <v>621</v>
      </c>
      <c r="G136" s="42"/>
      <c r="H136" s="42"/>
      <c r="I136" s="138"/>
      <c r="J136" s="42"/>
      <c r="K136" s="42"/>
      <c r="L136" s="46"/>
      <c r="M136" s="236"/>
      <c r="N136" s="237"/>
      <c r="O136" s="86"/>
      <c r="P136" s="86"/>
      <c r="Q136" s="86"/>
      <c r="R136" s="86"/>
      <c r="S136" s="86"/>
      <c r="T136" s="87"/>
      <c r="U136" s="40"/>
      <c r="V136" s="40"/>
      <c r="W136" s="40"/>
      <c r="X136" s="40"/>
      <c r="Y136" s="40"/>
      <c r="Z136" s="40"/>
      <c r="AA136" s="40"/>
      <c r="AB136" s="40"/>
      <c r="AC136" s="40"/>
      <c r="AD136" s="40"/>
      <c r="AE136" s="40"/>
      <c r="AT136" s="18" t="s">
        <v>210</v>
      </c>
      <c r="AU136" s="18" t="s">
        <v>86</v>
      </c>
    </row>
    <row r="137" spans="1:63" s="12" customFormat="1" ht="22.8" customHeight="1">
      <c r="A137" s="12"/>
      <c r="B137" s="204"/>
      <c r="C137" s="205"/>
      <c r="D137" s="206" t="s">
        <v>76</v>
      </c>
      <c r="E137" s="218" t="s">
        <v>247</v>
      </c>
      <c r="F137" s="218" t="s">
        <v>248</v>
      </c>
      <c r="G137" s="205"/>
      <c r="H137" s="205"/>
      <c r="I137" s="208"/>
      <c r="J137" s="219">
        <f>BK137</f>
        <v>0</v>
      </c>
      <c r="K137" s="205"/>
      <c r="L137" s="210"/>
      <c r="M137" s="211"/>
      <c r="N137" s="212"/>
      <c r="O137" s="212"/>
      <c r="P137" s="213">
        <f>SUM(P138:P156)</f>
        <v>0</v>
      </c>
      <c r="Q137" s="212"/>
      <c r="R137" s="213">
        <f>SUM(R138:R156)</f>
        <v>0</v>
      </c>
      <c r="S137" s="212"/>
      <c r="T137" s="214">
        <f>SUM(T138:T156)</f>
        <v>0</v>
      </c>
      <c r="U137" s="12"/>
      <c r="V137" s="12"/>
      <c r="W137" s="12"/>
      <c r="X137" s="12"/>
      <c r="Y137" s="12"/>
      <c r="Z137" s="12"/>
      <c r="AA137" s="12"/>
      <c r="AB137" s="12"/>
      <c r="AC137" s="12"/>
      <c r="AD137" s="12"/>
      <c r="AE137" s="12"/>
      <c r="AR137" s="215" t="s">
        <v>209</v>
      </c>
      <c r="AT137" s="216" t="s">
        <v>76</v>
      </c>
      <c r="AU137" s="216" t="s">
        <v>84</v>
      </c>
      <c r="AY137" s="215" t="s">
        <v>199</v>
      </c>
      <c r="BK137" s="217">
        <f>SUM(BK138:BK156)</f>
        <v>0</v>
      </c>
    </row>
    <row r="138" spans="1:65" s="2" customFormat="1" ht="50.4" customHeight="1">
      <c r="A138" s="40"/>
      <c r="B138" s="41"/>
      <c r="C138" s="260" t="s">
        <v>342</v>
      </c>
      <c r="D138" s="260" t="s">
        <v>222</v>
      </c>
      <c r="E138" s="261" t="s">
        <v>426</v>
      </c>
      <c r="F138" s="262" t="s">
        <v>427</v>
      </c>
      <c r="G138" s="263" t="s">
        <v>296</v>
      </c>
      <c r="H138" s="264">
        <v>17.738</v>
      </c>
      <c r="I138" s="265"/>
      <c r="J138" s="266">
        <f>ROUND(I138*H138,2)</f>
        <v>0</v>
      </c>
      <c r="K138" s="262" t="s">
        <v>207</v>
      </c>
      <c r="L138" s="46"/>
      <c r="M138" s="267" t="s">
        <v>32</v>
      </c>
      <c r="N138" s="268" t="s">
        <v>48</v>
      </c>
      <c r="O138" s="86"/>
      <c r="P138" s="230">
        <f>O138*H138</f>
        <v>0</v>
      </c>
      <c r="Q138" s="230">
        <v>0</v>
      </c>
      <c r="R138" s="230">
        <f>Q138*H138</f>
        <v>0</v>
      </c>
      <c r="S138" s="230">
        <v>0</v>
      </c>
      <c r="T138" s="231">
        <f>S138*H138</f>
        <v>0</v>
      </c>
      <c r="U138" s="40"/>
      <c r="V138" s="40"/>
      <c r="W138" s="40"/>
      <c r="X138" s="40"/>
      <c r="Y138" s="40"/>
      <c r="Z138" s="40"/>
      <c r="AA138" s="40"/>
      <c r="AB138" s="40"/>
      <c r="AC138" s="40"/>
      <c r="AD138" s="40"/>
      <c r="AE138" s="40"/>
      <c r="AR138" s="232" t="s">
        <v>253</v>
      </c>
      <c r="AT138" s="232" t="s">
        <v>222</v>
      </c>
      <c r="AU138" s="232" t="s">
        <v>86</v>
      </c>
      <c r="AY138" s="18" t="s">
        <v>199</v>
      </c>
      <c r="BE138" s="233">
        <f>IF(N138="základní",J138,0)</f>
        <v>0</v>
      </c>
      <c r="BF138" s="233">
        <f>IF(N138="snížená",J138,0)</f>
        <v>0</v>
      </c>
      <c r="BG138" s="233">
        <f>IF(N138="zákl. přenesená",J138,0)</f>
        <v>0</v>
      </c>
      <c r="BH138" s="233">
        <f>IF(N138="sníž. přenesená",J138,0)</f>
        <v>0</v>
      </c>
      <c r="BI138" s="233">
        <f>IF(N138="nulová",J138,0)</f>
        <v>0</v>
      </c>
      <c r="BJ138" s="18" t="s">
        <v>84</v>
      </c>
      <c r="BK138" s="233">
        <f>ROUND(I138*H138,2)</f>
        <v>0</v>
      </c>
      <c r="BL138" s="18" t="s">
        <v>253</v>
      </c>
      <c r="BM138" s="232" t="s">
        <v>345</v>
      </c>
    </row>
    <row r="139" spans="1:47" s="2" customFormat="1" ht="12">
      <c r="A139" s="40"/>
      <c r="B139" s="41"/>
      <c r="C139" s="42"/>
      <c r="D139" s="234" t="s">
        <v>210</v>
      </c>
      <c r="E139" s="42"/>
      <c r="F139" s="235" t="s">
        <v>427</v>
      </c>
      <c r="G139" s="42"/>
      <c r="H139" s="42"/>
      <c r="I139" s="138"/>
      <c r="J139" s="42"/>
      <c r="K139" s="42"/>
      <c r="L139" s="46"/>
      <c r="M139" s="236"/>
      <c r="N139" s="237"/>
      <c r="O139" s="86"/>
      <c r="P139" s="86"/>
      <c r="Q139" s="86"/>
      <c r="R139" s="86"/>
      <c r="S139" s="86"/>
      <c r="T139" s="87"/>
      <c r="U139" s="40"/>
      <c r="V139" s="40"/>
      <c r="W139" s="40"/>
      <c r="X139" s="40"/>
      <c r="Y139" s="40"/>
      <c r="Z139" s="40"/>
      <c r="AA139" s="40"/>
      <c r="AB139" s="40"/>
      <c r="AC139" s="40"/>
      <c r="AD139" s="40"/>
      <c r="AE139" s="40"/>
      <c r="AT139" s="18" t="s">
        <v>210</v>
      </c>
      <c r="AU139" s="18" t="s">
        <v>86</v>
      </c>
    </row>
    <row r="140" spans="1:51" s="13" customFormat="1" ht="12">
      <c r="A140" s="13"/>
      <c r="B140" s="238"/>
      <c r="C140" s="239"/>
      <c r="D140" s="234" t="s">
        <v>213</v>
      </c>
      <c r="E140" s="240" t="s">
        <v>32</v>
      </c>
      <c r="F140" s="241" t="s">
        <v>712</v>
      </c>
      <c r="G140" s="239"/>
      <c r="H140" s="242">
        <v>17.738</v>
      </c>
      <c r="I140" s="243"/>
      <c r="J140" s="239"/>
      <c r="K140" s="239"/>
      <c r="L140" s="244"/>
      <c r="M140" s="245"/>
      <c r="N140" s="246"/>
      <c r="O140" s="246"/>
      <c r="P140" s="246"/>
      <c r="Q140" s="246"/>
      <c r="R140" s="246"/>
      <c r="S140" s="246"/>
      <c r="T140" s="247"/>
      <c r="U140" s="13"/>
      <c r="V140" s="13"/>
      <c r="W140" s="13"/>
      <c r="X140" s="13"/>
      <c r="Y140" s="13"/>
      <c r="Z140" s="13"/>
      <c r="AA140" s="13"/>
      <c r="AB140" s="13"/>
      <c r="AC140" s="13"/>
      <c r="AD140" s="13"/>
      <c r="AE140" s="13"/>
      <c r="AT140" s="248" t="s">
        <v>213</v>
      </c>
      <c r="AU140" s="248" t="s">
        <v>86</v>
      </c>
      <c r="AV140" s="13" t="s">
        <v>86</v>
      </c>
      <c r="AW140" s="13" t="s">
        <v>39</v>
      </c>
      <c r="AX140" s="13" t="s">
        <v>6</v>
      </c>
      <c r="AY140" s="248" t="s">
        <v>199</v>
      </c>
    </row>
    <row r="141" spans="1:51" s="14" customFormat="1" ht="12">
      <c r="A141" s="14"/>
      <c r="B141" s="249"/>
      <c r="C141" s="250"/>
      <c r="D141" s="234" t="s">
        <v>213</v>
      </c>
      <c r="E141" s="251" t="s">
        <v>32</v>
      </c>
      <c r="F141" s="252" t="s">
        <v>215</v>
      </c>
      <c r="G141" s="250"/>
      <c r="H141" s="253">
        <v>17.738</v>
      </c>
      <c r="I141" s="254"/>
      <c r="J141" s="250"/>
      <c r="K141" s="250"/>
      <c r="L141" s="255"/>
      <c r="M141" s="269"/>
      <c r="N141" s="270"/>
      <c r="O141" s="270"/>
      <c r="P141" s="270"/>
      <c r="Q141" s="270"/>
      <c r="R141" s="270"/>
      <c r="S141" s="270"/>
      <c r="T141" s="271"/>
      <c r="U141" s="14"/>
      <c r="V141" s="14"/>
      <c r="W141" s="14"/>
      <c r="X141" s="14"/>
      <c r="Y141" s="14"/>
      <c r="Z141" s="14"/>
      <c r="AA141" s="14"/>
      <c r="AB141" s="14"/>
      <c r="AC141" s="14"/>
      <c r="AD141" s="14"/>
      <c r="AE141" s="14"/>
      <c r="AT141" s="259" t="s">
        <v>213</v>
      </c>
      <c r="AU141" s="259" t="s">
        <v>86</v>
      </c>
      <c r="AV141" s="14" t="s">
        <v>209</v>
      </c>
      <c r="AW141" s="14" t="s">
        <v>39</v>
      </c>
      <c r="AX141" s="14" t="s">
        <v>84</v>
      </c>
      <c r="AY141" s="259" t="s">
        <v>199</v>
      </c>
    </row>
    <row r="142" spans="1:65" s="2" customFormat="1" ht="50.4" customHeight="1">
      <c r="A142" s="40"/>
      <c r="B142" s="41"/>
      <c r="C142" s="260" t="s">
        <v>257</v>
      </c>
      <c r="D142" s="260" t="s">
        <v>222</v>
      </c>
      <c r="E142" s="261" t="s">
        <v>429</v>
      </c>
      <c r="F142" s="262" t="s">
        <v>430</v>
      </c>
      <c r="G142" s="263" t="s">
        <v>296</v>
      </c>
      <c r="H142" s="264">
        <v>103.214</v>
      </c>
      <c r="I142" s="265"/>
      <c r="J142" s="266">
        <f>ROUND(I142*H142,2)</f>
        <v>0</v>
      </c>
      <c r="K142" s="262" t="s">
        <v>207</v>
      </c>
      <c r="L142" s="46"/>
      <c r="M142" s="267" t="s">
        <v>32</v>
      </c>
      <c r="N142" s="268" t="s">
        <v>48</v>
      </c>
      <c r="O142" s="86"/>
      <c r="P142" s="230">
        <f>O142*H142</f>
        <v>0</v>
      </c>
      <c r="Q142" s="230">
        <v>0</v>
      </c>
      <c r="R142" s="230">
        <f>Q142*H142</f>
        <v>0</v>
      </c>
      <c r="S142" s="230">
        <v>0</v>
      </c>
      <c r="T142" s="231">
        <f>S142*H142</f>
        <v>0</v>
      </c>
      <c r="U142" s="40"/>
      <c r="V142" s="40"/>
      <c r="W142" s="40"/>
      <c r="X142" s="40"/>
      <c r="Y142" s="40"/>
      <c r="Z142" s="40"/>
      <c r="AA142" s="40"/>
      <c r="AB142" s="40"/>
      <c r="AC142" s="40"/>
      <c r="AD142" s="40"/>
      <c r="AE142" s="40"/>
      <c r="AR142" s="232" t="s">
        <v>253</v>
      </c>
      <c r="AT142" s="232" t="s">
        <v>222</v>
      </c>
      <c r="AU142" s="232" t="s">
        <v>86</v>
      </c>
      <c r="AY142" s="18" t="s">
        <v>199</v>
      </c>
      <c r="BE142" s="233">
        <f>IF(N142="základní",J142,0)</f>
        <v>0</v>
      </c>
      <c r="BF142" s="233">
        <f>IF(N142="snížená",J142,0)</f>
        <v>0</v>
      </c>
      <c r="BG142" s="233">
        <f>IF(N142="zákl. přenesená",J142,0)</f>
        <v>0</v>
      </c>
      <c r="BH142" s="233">
        <f>IF(N142="sníž. přenesená",J142,0)</f>
        <v>0</v>
      </c>
      <c r="BI142" s="233">
        <f>IF(N142="nulová",J142,0)</f>
        <v>0</v>
      </c>
      <c r="BJ142" s="18" t="s">
        <v>84</v>
      </c>
      <c r="BK142" s="233">
        <f>ROUND(I142*H142,2)</f>
        <v>0</v>
      </c>
      <c r="BL142" s="18" t="s">
        <v>253</v>
      </c>
      <c r="BM142" s="232" t="s">
        <v>348</v>
      </c>
    </row>
    <row r="143" spans="1:47" s="2" customFormat="1" ht="12">
      <c r="A143" s="40"/>
      <c r="B143" s="41"/>
      <c r="C143" s="42"/>
      <c r="D143" s="234" t="s">
        <v>210</v>
      </c>
      <c r="E143" s="42"/>
      <c r="F143" s="235" t="s">
        <v>430</v>
      </c>
      <c r="G143" s="42"/>
      <c r="H143" s="42"/>
      <c r="I143" s="138"/>
      <c r="J143" s="42"/>
      <c r="K143" s="42"/>
      <c r="L143" s="46"/>
      <c r="M143" s="236"/>
      <c r="N143" s="237"/>
      <c r="O143" s="86"/>
      <c r="P143" s="86"/>
      <c r="Q143" s="86"/>
      <c r="R143" s="86"/>
      <c r="S143" s="86"/>
      <c r="T143" s="87"/>
      <c r="U143" s="40"/>
      <c r="V143" s="40"/>
      <c r="W143" s="40"/>
      <c r="X143" s="40"/>
      <c r="Y143" s="40"/>
      <c r="Z143" s="40"/>
      <c r="AA143" s="40"/>
      <c r="AB143" s="40"/>
      <c r="AC143" s="40"/>
      <c r="AD143" s="40"/>
      <c r="AE143" s="40"/>
      <c r="AT143" s="18" t="s">
        <v>210</v>
      </c>
      <c r="AU143" s="18" t="s">
        <v>86</v>
      </c>
    </row>
    <row r="144" spans="1:51" s="13" customFormat="1" ht="12">
      <c r="A144" s="13"/>
      <c r="B144" s="238"/>
      <c r="C144" s="239"/>
      <c r="D144" s="234" t="s">
        <v>213</v>
      </c>
      <c r="E144" s="240" t="s">
        <v>32</v>
      </c>
      <c r="F144" s="241" t="s">
        <v>713</v>
      </c>
      <c r="G144" s="239"/>
      <c r="H144" s="242">
        <v>31.218</v>
      </c>
      <c r="I144" s="243"/>
      <c r="J144" s="239"/>
      <c r="K144" s="239"/>
      <c r="L144" s="244"/>
      <c r="M144" s="245"/>
      <c r="N144" s="246"/>
      <c r="O144" s="246"/>
      <c r="P144" s="246"/>
      <c r="Q144" s="246"/>
      <c r="R144" s="246"/>
      <c r="S144" s="246"/>
      <c r="T144" s="247"/>
      <c r="U144" s="13"/>
      <c r="V144" s="13"/>
      <c r="W144" s="13"/>
      <c r="X144" s="13"/>
      <c r="Y144" s="13"/>
      <c r="Z144" s="13"/>
      <c r="AA144" s="13"/>
      <c r="AB144" s="13"/>
      <c r="AC144" s="13"/>
      <c r="AD144" s="13"/>
      <c r="AE144" s="13"/>
      <c r="AT144" s="248" t="s">
        <v>213</v>
      </c>
      <c r="AU144" s="248" t="s">
        <v>86</v>
      </c>
      <c r="AV144" s="13" t="s">
        <v>86</v>
      </c>
      <c r="AW144" s="13" t="s">
        <v>39</v>
      </c>
      <c r="AX144" s="13" t="s">
        <v>6</v>
      </c>
      <c r="AY144" s="248" t="s">
        <v>199</v>
      </c>
    </row>
    <row r="145" spans="1:51" s="13" customFormat="1" ht="12">
      <c r="A145" s="13"/>
      <c r="B145" s="238"/>
      <c r="C145" s="239"/>
      <c r="D145" s="234" t="s">
        <v>213</v>
      </c>
      <c r="E145" s="240" t="s">
        <v>32</v>
      </c>
      <c r="F145" s="241" t="s">
        <v>714</v>
      </c>
      <c r="G145" s="239"/>
      <c r="H145" s="242">
        <v>20.826</v>
      </c>
      <c r="I145" s="243"/>
      <c r="J145" s="239"/>
      <c r="K145" s="239"/>
      <c r="L145" s="244"/>
      <c r="M145" s="245"/>
      <c r="N145" s="246"/>
      <c r="O145" s="246"/>
      <c r="P145" s="246"/>
      <c r="Q145" s="246"/>
      <c r="R145" s="246"/>
      <c r="S145" s="246"/>
      <c r="T145" s="247"/>
      <c r="U145" s="13"/>
      <c r="V145" s="13"/>
      <c r="W145" s="13"/>
      <c r="X145" s="13"/>
      <c r="Y145" s="13"/>
      <c r="Z145" s="13"/>
      <c r="AA145" s="13"/>
      <c r="AB145" s="13"/>
      <c r="AC145" s="13"/>
      <c r="AD145" s="13"/>
      <c r="AE145" s="13"/>
      <c r="AT145" s="248" t="s">
        <v>213</v>
      </c>
      <c r="AU145" s="248" t="s">
        <v>86</v>
      </c>
      <c r="AV145" s="13" t="s">
        <v>86</v>
      </c>
      <c r="AW145" s="13" t="s">
        <v>39</v>
      </c>
      <c r="AX145" s="13" t="s">
        <v>6</v>
      </c>
      <c r="AY145" s="248" t="s">
        <v>199</v>
      </c>
    </row>
    <row r="146" spans="1:51" s="13" customFormat="1" ht="12">
      <c r="A146" s="13"/>
      <c r="B146" s="238"/>
      <c r="C146" s="239"/>
      <c r="D146" s="234" t="s">
        <v>213</v>
      </c>
      <c r="E146" s="240" t="s">
        <v>32</v>
      </c>
      <c r="F146" s="241" t="s">
        <v>715</v>
      </c>
      <c r="G146" s="239"/>
      <c r="H146" s="242">
        <v>8.325</v>
      </c>
      <c r="I146" s="243"/>
      <c r="J146" s="239"/>
      <c r="K146" s="239"/>
      <c r="L146" s="244"/>
      <c r="M146" s="245"/>
      <c r="N146" s="246"/>
      <c r="O146" s="246"/>
      <c r="P146" s="246"/>
      <c r="Q146" s="246"/>
      <c r="R146" s="246"/>
      <c r="S146" s="246"/>
      <c r="T146" s="247"/>
      <c r="U146" s="13"/>
      <c r="V146" s="13"/>
      <c r="W146" s="13"/>
      <c r="X146" s="13"/>
      <c r="Y146" s="13"/>
      <c r="Z146" s="13"/>
      <c r="AA146" s="13"/>
      <c r="AB146" s="13"/>
      <c r="AC146" s="13"/>
      <c r="AD146" s="13"/>
      <c r="AE146" s="13"/>
      <c r="AT146" s="248" t="s">
        <v>213</v>
      </c>
      <c r="AU146" s="248" t="s">
        <v>86</v>
      </c>
      <c r="AV146" s="13" t="s">
        <v>86</v>
      </c>
      <c r="AW146" s="13" t="s">
        <v>39</v>
      </c>
      <c r="AX146" s="13" t="s">
        <v>6</v>
      </c>
      <c r="AY146" s="248" t="s">
        <v>199</v>
      </c>
    </row>
    <row r="147" spans="1:51" s="13" customFormat="1" ht="12">
      <c r="A147" s="13"/>
      <c r="B147" s="238"/>
      <c r="C147" s="239"/>
      <c r="D147" s="234" t="s">
        <v>213</v>
      </c>
      <c r="E147" s="240" t="s">
        <v>32</v>
      </c>
      <c r="F147" s="241" t="s">
        <v>716</v>
      </c>
      <c r="G147" s="239"/>
      <c r="H147" s="242">
        <v>42.845</v>
      </c>
      <c r="I147" s="243"/>
      <c r="J147" s="239"/>
      <c r="K147" s="239"/>
      <c r="L147" s="244"/>
      <c r="M147" s="245"/>
      <c r="N147" s="246"/>
      <c r="O147" s="246"/>
      <c r="P147" s="246"/>
      <c r="Q147" s="246"/>
      <c r="R147" s="246"/>
      <c r="S147" s="246"/>
      <c r="T147" s="247"/>
      <c r="U147" s="13"/>
      <c r="V147" s="13"/>
      <c r="W147" s="13"/>
      <c r="X147" s="13"/>
      <c r="Y147" s="13"/>
      <c r="Z147" s="13"/>
      <c r="AA147" s="13"/>
      <c r="AB147" s="13"/>
      <c r="AC147" s="13"/>
      <c r="AD147" s="13"/>
      <c r="AE147" s="13"/>
      <c r="AT147" s="248" t="s">
        <v>213</v>
      </c>
      <c r="AU147" s="248" t="s">
        <v>86</v>
      </c>
      <c r="AV147" s="13" t="s">
        <v>86</v>
      </c>
      <c r="AW147" s="13" t="s">
        <v>39</v>
      </c>
      <c r="AX147" s="13" t="s">
        <v>6</v>
      </c>
      <c r="AY147" s="248" t="s">
        <v>199</v>
      </c>
    </row>
    <row r="148" spans="1:51" s="14" customFormat="1" ht="12">
      <c r="A148" s="14"/>
      <c r="B148" s="249"/>
      <c r="C148" s="250"/>
      <c r="D148" s="234" t="s">
        <v>213</v>
      </c>
      <c r="E148" s="251" t="s">
        <v>32</v>
      </c>
      <c r="F148" s="252" t="s">
        <v>215</v>
      </c>
      <c r="G148" s="250"/>
      <c r="H148" s="253">
        <v>103.214</v>
      </c>
      <c r="I148" s="254"/>
      <c r="J148" s="250"/>
      <c r="K148" s="250"/>
      <c r="L148" s="255"/>
      <c r="M148" s="269"/>
      <c r="N148" s="270"/>
      <c r="O148" s="270"/>
      <c r="P148" s="270"/>
      <c r="Q148" s="270"/>
      <c r="R148" s="270"/>
      <c r="S148" s="270"/>
      <c r="T148" s="271"/>
      <c r="U148" s="14"/>
      <c r="V148" s="14"/>
      <c r="W148" s="14"/>
      <c r="X148" s="14"/>
      <c r="Y148" s="14"/>
      <c r="Z148" s="14"/>
      <c r="AA148" s="14"/>
      <c r="AB148" s="14"/>
      <c r="AC148" s="14"/>
      <c r="AD148" s="14"/>
      <c r="AE148" s="14"/>
      <c r="AT148" s="259" t="s">
        <v>213</v>
      </c>
      <c r="AU148" s="259" t="s">
        <v>86</v>
      </c>
      <c r="AV148" s="14" t="s">
        <v>209</v>
      </c>
      <c r="AW148" s="14" t="s">
        <v>39</v>
      </c>
      <c r="AX148" s="14" t="s">
        <v>84</v>
      </c>
      <c r="AY148" s="259" t="s">
        <v>199</v>
      </c>
    </row>
    <row r="149" spans="1:65" s="2" customFormat="1" ht="60.6" customHeight="1">
      <c r="A149" s="40"/>
      <c r="B149" s="41"/>
      <c r="C149" s="260" t="s">
        <v>7</v>
      </c>
      <c r="D149" s="260" t="s">
        <v>222</v>
      </c>
      <c r="E149" s="261" t="s">
        <v>445</v>
      </c>
      <c r="F149" s="262" t="s">
        <v>446</v>
      </c>
      <c r="G149" s="263" t="s">
        <v>296</v>
      </c>
      <c r="H149" s="264">
        <v>0.086</v>
      </c>
      <c r="I149" s="265"/>
      <c r="J149" s="266">
        <f>ROUND(I149*H149,2)</f>
        <v>0</v>
      </c>
      <c r="K149" s="262" t="s">
        <v>207</v>
      </c>
      <c r="L149" s="46"/>
      <c r="M149" s="267" t="s">
        <v>32</v>
      </c>
      <c r="N149" s="268" t="s">
        <v>48</v>
      </c>
      <c r="O149" s="86"/>
      <c r="P149" s="230">
        <f>O149*H149</f>
        <v>0</v>
      </c>
      <c r="Q149" s="230">
        <v>0</v>
      </c>
      <c r="R149" s="230">
        <f>Q149*H149</f>
        <v>0</v>
      </c>
      <c r="S149" s="230">
        <v>0</v>
      </c>
      <c r="T149" s="231">
        <f>S149*H149</f>
        <v>0</v>
      </c>
      <c r="U149" s="40"/>
      <c r="V149" s="40"/>
      <c r="W149" s="40"/>
      <c r="X149" s="40"/>
      <c r="Y149" s="40"/>
      <c r="Z149" s="40"/>
      <c r="AA149" s="40"/>
      <c r="AB149" s="40"/>
      <c r="AC149" s="40"/>
      <c r="AD149" s="40"/>
      <c r="AE149" s="40"/>
      <c r="AR149" s="232" t="s">
        <v>253</v>
      </c>
      <c r="AT149" s="232" t="s">
        <v>222</v>
      </c>
      <c r="AU149" s="232" t="s">
        <v>86</v>
      </c>
      <c r="AY149" s="18" t="s">
        <v>199</v>
      </c>
      <c r="BE149" s="233">
        <f>IF(N149="základní",J149,0)</f>
        <v>0</v>
      </c>
      <c r="BF149" s="233">
        <f>IF(N149="snížená",J149,0)</f>
        <v>0</v>
      </c>
      <c r="BG149" s="233">
        <f>IF(N149="zákl. přenesená",J149,0)</f>
        <v>0</v>
      </c>
      <c r="BH149" s="233">
        <f>IF(N149="sníž. přenesená",J149,0)</f>
        <v>0</v>
      </c>
      <c r="BI149" s="233">
        <f>IF(N149="nulová",J149,0)</f>
        <v>0</v>
      </c>
      <c r="BJ149" s="18" t="s">
        <v>84</v>
      </c>
      <c r="BK149" s="233">
        <f>ROUND(I149*H149,2)</f>
        <v>0</v>
      </c>
      <c r="BL149" s="18" t="s">
        <v>253</v>
      </c>
      <c r="BM149" s="232" t="s">
        <v>351</v>
      </c>
    </row>
    <row r="150" spans="1:47" s="2" customFormat="1" ht="12">
      <c r="A150" s="40"/>
      <c r="B150" s="41"/>
      <c r="C150" s="42"/>
      <c r="D150" s="234" t="s">
        <v>210</v>
      </c>
      <c r="E150" s="42"/>
      <c r="F150" s="235" t="s">
        <v>446</v>
      </c>
      <c r="G150" s="42"/>
      <c r="H150" s="42"/>
      <c r="I150" s="138"/>
      <c r="J150" s="42"/>
      <c r="K150" s="42"/>
      <c r="L150" s="46"/>
      <c r="M150" s="236"/>
      <c r="N150" s="237"/>
      <c r="O150" s="86"/>
      <c r="P150" s="86"/>
      <c r="Q150" s="86"/>
      <c r="R150" s="86"/>
      <c r="S150" s="86"/>
      <c r="T150" s="87"/>
      <c r="U150" s="40"/>
      <c r="V150" s="40"/>
      <c r="W150" s="40"/>
      <c r="X150" s="40"/>
      <c r="Y150" s="40"/>
      <c r="Z150" s="40"/>
      <c r="AA150" s="40"/>
      <c r="AB150" s="40"/>
      <c r="AC150" s="40"/>
      <c r="AD150" s="40"/>
      <c r="AE150" s="40"/>
      <c r="AT150" s="18" t="s">
        <v>210</v>
      </c>
      <c r="AU150" s="18" t="s">
        <v>86</v>
      </c>
    </row>
    <row r="151" spans="1:65" s="2" customFormat="1" ht="19.8" customHeight="1">
      <c r="A151" s="40"/>
      <c r="B151" s="41"/>
      <c r="C151" s="260" t="s">
        <v>261</v>
      </c>
      <c r="D151" s="260" t="s">
        <v>222</v>
      </c>
      <c r="E151" s="261" t="s">
        <v>466</v>
      </c>
      <c r="F151" s="262" t="s">
        <v>467</v>
      </c>
      <c r="G151" s="263" t="s">
        <v>296</v>
      </c>
      <c r="H151" s="264">
        <v>31.218</v>
      </c>
      <c r="I151" s="265"/>
      <c r="J151" s="266">
        <f>ROUND(I151*H151,2)</f>
        <v>0</v>
      </c>
      <c r="K151" s="262" t="s">
        <v>207</v>
      </c>
      <c r="L151" s="46"/>
      <c r="M151" s="267" t="s">
        <v>32</v>
      </c>
      <c r="N151" s="268" t="s">
        <v>48</v>
      </c>
      <c r="O151" s="86"/>
      <c r="P151" s="230">
        <f>O151*H151</f>
        <v>0</v>
      </c>
      <c r="Q151" s="230">
        <v>0</v>
      </c>
      <c r="R151" s="230">
        <f>Q151*H151</f>
        <v>0</v>
      </c>
      <c r="S151" s="230">
        <v>0</v>
      </c>
      <c r="T151" s="231">
        <f>S151*H151</f>
        <v>0</v>
      </c>
      <c r="U151" s="40"/>
      <c r="V151" s="40"/>
      <c r="W151" s="40"/>
      <c r="X151" s="40"/>
      <c r="Y151" s="40"/>
      <c r="Z151" s="40"/>
      <c r="AA151" s="40"/>
      <c r="AB151" s="40"/>
      <c r="AC151" s="40"/>
      <c r="AD151" s="40"/>
      <c r="AE151" s="40"/>
      <c r="AR151" s="232" t="s">
        <v>253</v>
      </c>
      <c r="AT151" s="232" t="s">
        <v>222</v>
      </c>
      <c r="AU151" s="232" t="s">
        <v>86</v>
      </c>
      <c r="AY151" s="18" t="s">
        <v>199</v>
      </c>
      <c r="BE151" s="233">
        <f>IF(N151="základní",J151,0)</f>
        <v>0</v>
      </c>
      <c r="BF151" s="233">
        <f>IF(N151="snížená",J151,0)</f>
        <v>0</v>
      </c>
      <c r="BG151" s="233">
        <f>IF(N151="zákl. přenesená",J151,0)</f>
        <v>0</v>
      </c>
      <c r="BH151" s="233">
        <f>IF(N151="sníž. přenesená",J151,0)</f>
        <v>0</v>
      </c>
      <c r="BI151" s="233">
        <f>IF(N151="nulová",J151,0)</f>
        <v>0</v>
      </c>
      <c r="BJ151" s="18" t="s">
        <v>84</v>
      </c>
      <c r="BK151" s="233">
        <f>ROUND(I151*H151,2)</f>
        <v>0</v>
      </c>
      <c r="BL151" s="18" t="s">
        <v>253</v>
      </c>
      <c r="BM151" s="232" t="s">
        <v>354</v>
      </c>
    </row>
    <row r="152" spans="1:47" s="2" customFormat="1" ht="12">
      <c r="A152" s="40"/>
      <c r="B152" s="41"/>
      <c r="C152" s="42"/>
      <c r="D152" s="234" t="s">
        <v>210</v>
      </c>
      <c r="E152" s="42"/>
      <c r="F152" s="235" t="s">
        <v>467</v>
      </c>
      <c r="G152" s="42"/>
      <c r="H152" s="42"/>
      <c r="I152" s="138"/>
      <c r="J152" s="42"/>
      <c r="K152" s="42"/>
      <c r="L152" s="46"/>
      <c r="M152" s="236"/>
      <c r="N152" s="237"/>
      <c r="O152" s="86"/>
      <c r="P152" s="86"/>
      <c r="Q152" s="86"/>
      <c r="R152" s="86"/>
      <c r="S152" s="86"/>
      <c r="T152" s="87"/>
      <c r="U152" s="40"/>
      <c r="V152" s="40"/>
      <c r="W152" s="40"/>
      <c r="X152" s="40"/>
      <c r="Y152" s="40"/>
      <c r="Z152" s="40"/>
      <c r="AA152" s="40"/>
      <c r="AB152" s="40"/>
      <c r="AC152" s="40"/>
      <c r="AD152" s="40"/>
      <c r="AE152" s="40"/>
      <c r="AT152" s="18" t="s">
        <v>210</v>
      </c>
      <c r="AU152" s="18" t="s">
        <v>86</v>
      </c>
    </row>
    <row r="153" spans="1:51" s="13" customFormat="1" ht="12">
      <c r="A153" s="13"/>
      <c r="B153" s="238"/>
      <c r="C153" s="239"/>
      <c r="D153" s="234" t="s">
        <v>213</v>
      </c>
      <c r="E153" s="240" t="s">
        <v>32</v>
      </c>
      <c r="F153" s="241" t="s">
        <v>717</v>
      </c>
      <c r="G153" s="239"/>
      <c r="H153" s="242">
        <v>31.218</v>
      </c>
      <c r="I153" s="243"/>
      <c r="J153" s="239"/>
      <c r="K153" s="239"/>
      <c r="L153" s="244"/>
      <c r="M153" s="245"/>
      <c r="N153" s="246"/>
      <c r="O153" s="246"/>
      <c r="P153" s="246"/>
      <c r="Q153" s="246"/>
      <c r="R153" s="246"/>
      <c r="S153" s="246"/>
      <c r="T153" s="247"/>
      <c r="U153" s="13"/>
      <c r="V153" s="13"/>
      <c r="W153" s="13"/>
      <c r="X153" s="13"/>
      <c r="Y153" s="13"/>
      <c r="Z153" s="13"/>
      <c r="AA153" s="13"/>
      <c r="AB153" s="13"/>
      <c r="AC153" s="13"/>
      <c r="AD153" s="13"/>
      <c r="AE153" s="13"/>
      <c r="AT153" s="248" t="s">
        <v>213</v>
      </c>
      <c r="AU153" s="248" t="s">
        <v>86</v>
      </c>
      <c r="AV153" s="13" t="s">
        <v>86</v>
      </c>
      <c r="AW153" s="13" t="s">
        <v>39</v>
      </c>
      <c r="AX153" s="13" t="s">
        <v>6</v>
      </c>
      <c r="AY153" s="248" t="s">
        <v>199</v>
      </c>
    </row>
    <row r="154" spans="1:51" s="14" customFormat="1" ht="12">
      <c r="A154" s="14"/>
      <c r="B154" s="249"/>
      <c r="C154" s="250"/>
      <c r="D154" s="234" t="s">
        <v>213</v>
      </c>
      <c r="E154" s="251" t="s">
        <v>32</v>
      </c>
      <c r="F154" s="252" t="s">
        <v>215</v>
      </c>
      <c r="G154" s="250"/>
      <c r="H154" s="253">
        <v>31.218</v>
      </c>
      <c r="I154" s="254"/>
      <c r="J154" s="250"/>
      <c r="K154" s="250"/>
      <c r="L154" s="255"/>
      <c r="M154" s="269"/>
      <c r="N154" s="270"/>
      <c r="O154" s="270"/>
      <c r="P154" s="270"/>
      <c r="Q154" s="270"/>
      <c r="R154" s="270"/>
      <c r="S154" s="270"/>
      <c r="T154" s="271"/>
      <c r="U154" s="14"/>
      <c r="V154" s="14"/>
      <c r="W154" s="14"/>
      <c r="X154" s="14"/>
      <c r="Y154" s="14"/>
      <c r="Z154" s="14"/>
      <c r="AA154" s="14"/>
      <c r="AB154" s="14"/>
      <c r="AC154" s="14"/>
      <c r="AD154" s="14"/>
      <c r="AE154" s="14"/>
      <c r="AT154" s="259" t="s">
        <v>213</v>
      </c>
      <c r="AU154" s="259" t="s">
        <v>86</v>
      </c>
      <c r="AV154" s="14" t="s">
        <v>209</v>
      </c>
      <c r="AW154" s="14" t="s">
        <v>39</v>
      </c>
      <c r="AX154" s="14" t="s">
        <v>84</v>
      </c>
      <c r="AY154" s="259" t="s">
        <v>199</v>
      </c>
    </row>
    <row r="155" spans="1:65" s="2" customFormat="1" ht="19.8" customHeight="1">
      <c r="A155" s="40"/>
      <c r="B155" s="41"/>
      <c r="C155" s="260" t="s">
        <v>355</v>
      </c>
      <c r="D155" s="260" t="s">
        <v>222</v>
      </c>
      <c r="E155" s="261" t="s">
        <v>469</v>
      </c>
      <c r="F155" s="262" t="s">
        <v>470</v>
      </c>
      <c r="G155" s="263" t="s">
        <v>296</v>
      </c>
      <c r="H155" s="264">
        <v>0.086</v>
      </c>
      <c r="I155" s="265"/>
      <c r="J155" s="266">
        <f>ROUND(I155*H155,2)</f>
        <v>0</v>
      </c>
      <c r="K155" s="262" t="s">
        <v>207</v>
      </c>
      <c r="L155" s="46"/>
      <c r="M155" s="267" t="s">
        <v>32</v>
      </c>
      <c r="N155" s="268" t="s">
        <v>48</v>
      </c>
      <c r="O155" s="86"/>
      <c r="P155" s="230">
        <f>O155*H155</f>
        <v>0</v>
      </c>
      <c r="Q155" s="230">
        <v>0</v>
      </c>
      <c r="R155" s="230">
        <f>Q155*H155</f>
        <v>0</v>
      </c>
      <c r="S155" s="230">
        <v>0</v>
      </c>
      <c r="T155" s="231">
        <f>S155*H155</f>
        <v>0</v>
      </c>
      <c r="U155" s="40"/>
      <c r="V155" s="40"/>
      <c r="W155" s="40"/>
      <c r="X155" s="40"/>
      <c r="Y155" s="40"/>
      <c r="Z155" s="40"/>
      <c r="AA155" s="40"/>
      <c r="AB155" s="40"/>
      <c r="AC155" s="40"/>
      <c r="AD155" s="40"/>
      <c r="AE155" s="40"/>
      <c r="AR155" s="232" t="s">
        <v>253</v>
      </c>
      <c r="AT155" s="232" t="s">
        <v>222</v>
      </c>
      <c r="AU155" s="232" t="s">
        <v>86</v>
      </c>
      <c r="AY155" s="18" t="s">
        <v>199</v>
      </c>
      <c r="BE155" s="233">
        <f>IF(N155="základní",J155,0)</f>
        <v>0</v>
      </c>
      <c r="BF155" s="233">
        <f>IF(N155="snížená",J155,0)</f>
        <v>0</v>
      </c>
      <c r="BG155" s="233">
        <f>IF(N155="zákl. přenesená",J155,0)</f>
        <v>0</v>
      </c>
      <c r="BH155" s="233">
        <f>IF(N155="sníž. přenesená",J155,0)</f>
        <v>0</v>
      </c>
      <c r="BI155" s="233">
        <f>IF(N155="nulová",J155,0)</f>
        <v>0</v>
      </c>
      <c r="BJ155" s="18" t="s">
        <v>84</v>
      </c>
      <c r="BK155" s="233">
        <f>ROUND(I155*H155,2)</f>
        <v>0</v>
      </c>
      <c r="BL155" s="18" t="s">
        <v>253</v>
      </c>
      <c r="BM155" s="232" t="s">
        <v>358</v>
      </c>
    </row>
    <row r="156" spans="1:47" s="2" customFormat="1" ht="12">
      <c r="A156" s="40"/>
      <c r="B156" s="41"/>
      <c r="C156" s="42"/>
      <c r="D156" s="234" t="s">
        <v>210</v>
      </c>
      <c r="E156" s="42"/>
      <c r="F156" s="235" t="s">
        <v>470</v>
      </c>
      <c r="G156" s="42"/>
      <c r="H156" s="42"/>
      <c r="I156" s="138"/>
      <c r="J156" s="42"/>
      <c r="K156" s="42"/>
      <c r="L156" s="46"/>
      <c r="M156" s="272"/>
      <c r="N156" s="273"/>
      <c r="O156" s="274"/>
      <c r="P156" s="274"/>
      <c r="Q156" s="274"/>
      <c r="R156" s="274"/>
      <c r="S156" s="274"/>
      <c r="T156" s="275"/>
      <c r="U156" s="40"/>
      <c r="V156" s="40"/>
      <c r="W156" s="40"/>
      <c r="X156" s="40"/>
      <c r="Y156" s="40"/>
      <c r="Z156" s="40"/>
      <c r="AA156" s="40"/>
      <c r="AB156" s="40"/>
      <c r="AC156" s="40"/>
      <c r="AD156" s="40"/>
      <c r="AE156" s="40"/>
      <c r="AT156" s="18" t="s">
        <v>210</v>
      </c>
      <c r="AU156" s="18" t="s">
        <v>86</v>
      </c>
    </row>
    <row r="157" spans="1:31" s="2" customFormat="1" ht="6.95" customHeight="1">
      <c r="A157" s="40"/>
      <c r="B157" s="61"/>
      <c r="C157" s="62"/>
      <c r="D157" s="62"/>
      <c r="E157" s="62"/>
      <c r="F157" s="62"/>
      <c r="G157" s="62"/>
      <c r="H157" s="62"/>
      <c r="I157" s="168"/>
      <c r="J157" s="62"/>
      <c r="K157" s="62"/>
      <c r="L157" s="46"/>
      <c r="M157" s="40"/>
      <c r="O157" s="40"/>
      <c r="P157" s="40"/>
      <c r="Q157" s="40"/>
      <c r="R157" s="40"/>
      <c r="S157" s="40"/>
      <c r="T157" s="40"/>
      <c r="U157" s="40"/>
      <c r="V157" s="40"/>
      <c r="W157" s="40"/>
      <c r="X157" s="40"/>
      <c r="Y157" s="40"/>
      <c r="Z157" s="40"/>
      <c r="AA157" s="40"/>
      <c r="AB157" s="40"/>
      <c r="AC157" s="40"/>
      <c r="AD157" s="40"/>
      <c r="AE157" s="40"/>
    </row>
  </sheetData>
  <sheetProtection password="CC35" sheet="1" objects="1" scenarios="1" formatColumns="0" formatRows="0" autoFilter="0"/>
  <autoFilter ref="C82:K156"/>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65"/>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113</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718</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ROUND((SUM(BE83:BE164)),15)</f>
        <v>0</v>
      </c>
      <c r="G33" s="40"/>
      <c r="H33" s="40"/>
      <c r="I33" s="157">
        <v>0.21</v>
      </c>
      <c r="J33" s="156">
        <f>ROUND(((SUM(BE83:BE164))*I33),15)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ROUND((SUM(BF83:BF164)),15)</f>
        <v>0</v>
      </c>
      <c r="G34" s="40"/>
      <c r="H34" s="40"/>
      <c r="I34" s="157">
        <v>0.15</v>
      </c>
      <c r="J34" s="156">
        <f>ROUND(((SUM(BF83:BF164))*I34),15)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ROUND((SUM(BG83:BG164)),15)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ROUND((SUM(BH83:BH164)),15)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ROUND((SUM(BI83:BI164)),15)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01-13-03 - Železniční přejezd P5245, ev.km 70,384</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J84</f>
        <v>0</v>
      </c>
      <c r="K60" s="179"/>
      <c r="L60" s="184"/>
      <c r="S60" s="9"/>
      <c r="T60" s="9"/>
      <c r="U60" s="9"/>
      <c r="V60" s="9"/>
      <c r="W60" s="9"/>
      <c r="X60" s="9"/>
      <c r="Y60" s="9"/>
      <c r="Z60" s="9"/>
      <c r="AA60" s="9"/>
      <c r="AB60" s="9"/>
      <c r="AC60" s="9"/>
      <c r="AD60" s="9"/>
      <c r="AE60" s="9"/>
    </row>
    <row r="61" spans="1:31" s="10" customFormat="1" ht="19.9" customHeight="1">
      <c r="A61" s="10"/>
      <c r="B61" s="185"/>
      <c r="C61" s="186"/>
      <c r="D61" s="187" t="s">
        <v>182</v>
      </c>
      <c r="E61" s="188"/>
      <c r="F61" s="188"/>
      <c r="G61" s="188"/>
      <c r="H61" s="188"/>
      <c r="I61" s="189"/>
      <c r="J61" s="190">
        <f>J85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502</v>
      </c>
      <c r="E62" s="188"/>
      <c r="F62" s="188"/>
      <c r="G62" s="188"/>
      <c r="H62" s="188"/>
      <c r="I62" s="189"/>
      <c r="J62" s="190">
        <f>J134</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284</v>
      </c>
      <c r="E63" s="188"/>
      <c r="F63" s="188"/>
      <c r="G63" s="188"/>
      <c r="H63" s="188"/>
      <c r="I63" s="189"/>
      <c r="J63" s="190">
        <f>J143</f>
        <v>0</v>
      </c>
      <c r="K63" s="186"/>
      <c r="L63" s="191"/>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138"/>
      <c r="J64" s="42"/>
      <c r="K64" s="42"/>
      <c r="L64" s="139"/>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168"/>
      <c r="J65" s="62"/>
      <c r="K65" s="62"/>
      <c r="L65" s="139"/>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171"/>
      <c r="J69" s="64"/>
      <c r="K69" s="64"/>
      <c r="L69" s="139"/>
      <c r="S69" s="40"/>
      <c r="T69" s="40"/>
      <c r="U69" s="40"/>
      <c r="V69" s="40"/>
      <c r="W69" s="40"/>
      <c r="X69" s="40"/>
      <c r="Y69" s="40"/>
      <c r="Z69" s="40"/>
      <c r="AA69" s="40"/>
      <c r="AB69" s="40"/>
      <c r="AC69" s="40"/>
      <c r="AD69" s="40"/>
      <c r="AE69" s="40"/>
    </row>
    <row r="70" spans="1:31" s="2" customFormat="1" ht="24.95" customHeight="1">
      <c r="A70" s="40"/>
      <c r="B70" s="41"/>
      <c r="C70" s="24" t="s">
        <v>184</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4" customHeight="1">
      <c r="A73" s="40"/>
      <c r="B73" s="41"/>
      <c r="C73" s="42"/>
      <c r="D73" s="42"/>
      <c r="E73" s="172" t="str">
        <f>E7</f>
        <v>Oprava trati v úseku Mostek – Horka u Staré Paky</v>
      </c>
      <c r="F73" s="33"/>
      <c r="G73" s="33"/>
      <c r="H73" s="33"/>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3" t="s">
        <v>175</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4.4" customHeight="1">
      <c r="A75" s="40"/>
      <c r="B75" s="41"/>
      <c r="C75" s="42"/>
      <c r="D75" s="42"/>
      <c r="E75" s="71" t="str">
        <f>E9</f>
        <v>SO 01-13-03 - Železniční přejezd P5245, ev.km 70,384</v>
      </c>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3" t="s">
        <v>22</v>
      </c>
      <c r="D77" s="42"/>
      <c r="E77" s="42"/>
      <c r="F77" s="28" t="str">
        <f>F12</f>
        <v>Mostek - Horka u St. Paky</v>
      </c>
      <c r="G77" s="42"/>
      <c r="H77" s="42"/>
      <c r="I77" s="142" t="s">
        <v>24</v>
      </c>
      <c r="J77" s="74" t="str">
        <f>IF(J12="","",J12)</f>
        <v>12. 3. 2020</v>
      </c>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5.6" customHeight="1">
      <c r="A79" s="40"/>
      <c r="B79" s="41"/>
      <c r="C79" s="33" t="s">
        <v>30</v>
      </c>
      <c r="D79" s="42"/>
      <c r="E79" s="42"/>
      <c r="F79" s="28" t="str">
        <f>E15</f>
        <v>Správa železnic, státní organizace</v>
      </c>
      <c r="G79" s="42"/>
      <c r="H79" s="42"/>
      <c r="I79" s="142" t="s">
        <v>37</v>
      </c>
      <c r="J79" s="38" t="str">
        <f>E21</f>
        <v>Prodin, a.s.</v>
      </c>
      <c r="K79" s="42"/>
      <c r="L79" s="139"/>
      <c r="S79" s="40"/>
      <c r="T79" s="40"/>
      <c r="U79" s="40"/>
      <c r="V79" s="40"/>
      <c r="W79" s="40"/>
      <c r="X79" s="40"/>
      <c r="Y79" s="40"/>
      <c r="Z79" s="40"/>
      <c r="AA79" s="40"/>
      <c r="AB79" s="40"/>
      <c r="AC79" s="40"/>
      <c r="AD79" s="40"/>
      <c r="AE79" s="40"/>
    </row>
    <row r="80" spans="1:31" s="2" customFormat="1" ht="15.6" customHeight="1">
      <c r="A80" s="40"/>
      <c r="B80" s="41"/>
      <c r="C80" s="33" t="s">
        <v>35</v>
      </c>
      <c r="D80" s="42"/>
      <c r="E80" s="42"/>
      <c r="F80" s="28" t="str">
        <f>IF(E18="","",E18)</f>
        <v>Vyplň údaj</v>
      </c>
      <c r="G80" s="42"/>
      <c r="H80" s="42"/>
      <c r="I80" s="142" t="s">
        <v>40</v>
      </c>
      <c r="J80" s="38" t="str">
        <f>E24</f>
        <v>Prodin, a.s.</v>
      </c>
      <c r="K80" s="42"/>
      <c r="L80" s="139"/>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11" customFormat="1" ht="29.25" customHeight="1">
      <c r="A82" s="192"/>
      <c r="B82" s="193"/>
      <c r="C82" s="194" t="s">
        <v>185</v>
      </c>
      <c r="D82" s="195" t="s">
        <v>62</v>
      </c>
      <c r="E82" s="195" t="s">
        <v>58</v>
      </c>
      <c r="F82" s="195" t="s">
        <v>59</v>
      </c>
      <c r="G82" s="195" t="s">
        <v>186</v>
      </c>
      <c r="H82" s="195" t="s">
        <v>187</v>
      </c>
      <c r="I82" s="196" t="s">
        <v>188</v>
      </c>
      <c r="J82" s="195" t="s">
        <v>179</v>
      </c>
      <c r="K82" s="197" t="s">
        <v>189</v>
      </c>
      <c r="L82" s="198"/>
      <c r="M82" s="94" t="s">
        <v>32</v>
      </c>
      <c r="N82" s="95" t="s">
        <v>47</v>
      </c>
      <c r="O82" s="95" t="s">
        <v>190</v>
      </c>
      <c r="P82" s="95" t="s">
        <v>191</v>
      </c>
      <c r="Q82" s="95" t="s">
        <v>192</v>
      </c>
      <c r="R82" s="95" t="s">
        <v>193</v>
      </c>
      <c r="S82" s="95" t="s">
        <v>194</v>
      </c>
      <c r="T82" s="96" t="s">
        <v>195</v>
      </c>
      <c r="U82" s="192"/>
      <c r="V82" s="192"/>
      <c r="W82" s="192"/>
      <c r="X82" s="192"/>
      <c r="Y82" s="192"/>
      <c r="Z82" s="192"/>
      <c r="AA82" s="192"/>
      <c r="AB82" s="192"/>
      <c r="AC82" s="192"/>
      <c r="AD82" s="192"/>
      <c r="AE82" s="192"/>
    </row>
    <row r="83" spans="1:63" s="2" customFormat="1" ht="22.8" customHeight="1">
      <c r="A83" s="40"/>
      <c r="B83" s="41"/>
      <c r="C83" s="101" t="s">
        <v>196</v>
      </c>
      <c r="D83" s="42"/>
      <c r="E83" s="42"/>
      <c r="F83" s="42"/>
      <c r="G83" s="42"/>
      <c r="H83" s="42"/>
      <c r="I83" s="138"/>
      <c r="J83" s="199">
        <f>BK83</f>
        <v>0</v>
      </c>
      <c r="K83" s="42"/>
      <c r="L83" s="46"/>
      <c r="M83" s="97"/>
      <c r="N83" s="200"/>
      <c r="O83" s="98"/>
      <c r="P83" s="201">
        <f>P84</f>
        <v>0</v>
      </c>
      <c r="Q83" s="98"/>
      <c r="R83" s="201">
        <f>R84</f>
        <v>41.652</v>
      </c>
      <c r="S83" s="98"/>
      <c r="T83" s="202">
        <f>T84</f>
        <v>0</v>
      </c>
      <c r="U83" s="40"/>
      <c r="V83" s="40"/>
      <c r="W83" s="40"/>
      <c r="X83" s="40"/>
      <c r="Y83" s="40"/>
      <c r="Z83" s="40"/>
      <c r="AA83" s="40"/>
      <c r="AB83" s="40"/>
      <c r="AC83" s="40"/>
      <c r="AD83" s="40"/>
      <c r="AE83" s="40"/>
      <c r="AT83" s="18" t="s">
        <v>76</v>
      </c>
      <c r="AU83" s="18" t="s">
        <v>180</v>
      </c>
      <c r="BK83" s="203">
        <f>BK84</f>
        <v>0</v>
      </c>
    </row>
    <row r="84" spans="1:63" s="12" customFormat="1" ht="25.9" customHeight="1">
      <c r="A84" s="12"/>
      <c r="B84" s="204"/>
      <c r="C84" s="205"/>
      <c r="D84" s="206" t="s">
        <v>76</v>
      </c>
      <c r="E84" s="207" t="s">
        <v>197</v>
      </c>
      <c r="F84" s="207" t="s">
        <v>198</v>
      </c>
      <c r="G84" s="205"/>
      <c r="H84" s="205"/>
      <c r="I84" s="208"/>
      <c r="J84" s="209">
        <f>BK84</f>
        <v>0</v>
      </c>
      <c r="K84" s="205"/>
      <c r="L84" s="210"/>
      <c r="M84" s="211"/>
      <c r="N84" s="212"/>
      <c r="O84" s="212"/>
      <c r="P84" s="213">
        <f>P85+P134+P143</f>
        <v>0</v>
      </c>
      <c r="Q84" s="212"/>
      <c r="R84" s="213">
        <f>R85+R134+R143</f>
        <v>41.652</v>
      </c>
      <c r="S84" s="212"/>
      <c r="T84" s="214">
        <f>T85+T134+T143</f>
        <v>0</v>
      </c>
      <c r="U84" s="12"/>
      <c r="V84" s="12"/>
      <c r="W84" s="12"/>
      <c r="X84" s="12"/>
      <c r="Y84" s="12"/>
      <c r="Z84" s="12"/>
      <c r="AA84" s="12"/>
      <c r="AB84" s="12"/>
      <c r="AC84" s="12"/>
      <c r="AD84" s="12"/>
      <c r="AE84" s="12"/>
      <c r="AR84" s="215" t="s">
        <v>84</v>
      </c>
      <c r="AT84" s="216" t="s">
        <v>76</v>
      </c>
      <c r="AU84" s="216" t="s">
        <v>6</v>
      </c>
      <c r="AY84" s="215" t="s">
        <v>199</v>
      </c>
      <c r="BK84" s="217">
        <f>BK85+BK134+BK143</f>
        <v>0</v>
      </c>
    </row>
    <row r="85" spans="1:63" s="12" customFormat="1" ht="22.8" customHeight="1">
      <c r="A85" s="12"/>
      <c r="B85" s="204"/>
      <c r="C85" s="205"/>
      <c r="D85" s="206" t="s">
        <v>76</v>
      </c>
      <c r="E85" s="218" t="s">
        <v>200</v>
      </c>
      <c r="F85" s="218" t="s">
        <v>201</v>
      </c>
      <c r="G85" s="205"/>
      <c r="H85" s="205"/>
      <c r="I85" s="208"/>
      <c r="J85" s="219">
        <f>BK85</f>
        <v>0</v>
      </c>
      <c r="K85" s="205"/>
      <c r="L85" s="210"/>
      <c r="M85" s="211"/>
      <c r="N85" s="212"/>
      <c r="O85" s="212"/>
      <c r="P85" s="213">
        <f>SUM(P86:P133)</f>
        <v>0</v>
      </c>
      <c r="Q85" s="212"/>
      <c r="R85" s="213">
        <f>SUM(R86:R133)</f>
        <v>41.652</v>
      </c>
      <c r="S85" s="212"/>
      <c r="T85" s="214">
        <f>SUM(T86:T133)</f>
        <v>0</v>
      </c>
      <c r="U85" s="12"/>
      <c r="V85" s="12"/>
      <c r="W85" s="12"/>
      <c r="X85" s="12"/>
      <c r="Y85" s="12"/>
      <c r="Z85" s="12"/>
      <c r="AA85" s="12"/>
      <c r="AB85" s="12"/>
      <c r="AC85" s="12"/>
      <c r="AD85" s="12"/>
      <c r="AE85" s="12"/>
      <c r="AR85" s="215" t="s">
        <v>84</v>
      </c>
      <c r="AT85" s="216" t="s">
        <v>76</v>
      </c>
      <c r="AU85" s="216" t="s">
        <v>84</v>
      </c>
      <c r="AY85" s="215" t="s">
        <v>199</v>
      </c>
      <c r="BK85" s="217">
        <f>SUM(BK86:BK133)</f>
        <v>0</v>
      </c>
    </row>
    <row r="86" spans="1:65" s="2" customFormat="1" ht="19.8" customHeight="1">
      <c r="A86" s="40"/>
      <c r="B86" s="41"/>
      <c r="C86" s="260" t="s">
        <v>84</v>
      </c>
      <c r="D86" s="260" t="s">
        <v>222</v>
      </c>
      <c r="E86" s="261" t="s">
        <v>661</v>
      </c>
      <c r="F86" s="262" t="s">
        <v>662</v>
      </c>
      <c r="G86" s="263" t="s">
        <v>324</v>
      </c>
      <c r="H86" s="264">
        <v>2.8</v>
      </c>
      <c r="I86" s="265"/>
      <c r="J86" s="266">
        <f>ROUND(I86*H86,2)</f>
        <v>0</v>
      </c>
      <c r="K86" s="262" t="s">
        <v>207</v>
      </c>
      <c r="L86" s="46"/>
      <c r="M86" s="267" t="s">
        <v>32</v>
      </c>
      <c r="N86" s="268" t="s">
        <v>48</v>
      </c>
      <c r="O86" s="86"/>
      <c r="P86" s="230">
        <f>O86*H86</f>
        <v>0</v>
      </c>
      <c r="Q86" s="230">
        <v>0</v>
      </c>
      <c r="R86" s="230">
        <f>Q86*H86</f>
        <v>0</v>
      </c>
      <c r="S86" s="230">
        <v>0</v>
      </c>
      <c r="T86" s="231">
        <f>S86*H86</f>
        <v>0</v>
      </c>
      <c r="U86" s="40"/>
      <c r="V86" s="40"/>
      <c r="W86" s="40"/>
      <c r="X86" s="40"/>
      <c r="Y86" s="40"/>
      <c r="Z86" s="40"/>
      <c r="AA86" s="40"/>
      <c r="AB86" s="40"/>
      <c r="AC86" s="40"/>
      <c r="AD86" s="40"/>
      <c r="AE86" s="40"/>
      <c r="AR86" s="232" t="s">
        <v>209</v>
      </c>
      <c r="AT86" s="232" t="s">
        <v>222</v>
      </c>
      <c r="AU86" s="232" t="s">
        <v>86</v>
      </c>
      <c r="AY86" s="18" t="s">
        <v>199</v>
      </c>
      <c r="BE86" s="233">
        <f>IF(N86="základní",J86,0)</f>
        <v>0</v>
      </c>
      <c r="BF86" s="233">
        <f>IF(N86="snížená",J86,0)</f>
        <v>0</v>
      </c>
      <c r="BG86" s="233">
        <f>IF(N86="zákl. přenesená",J86,0)</f>
        <v>0</v>
      </c>
      <c r="BH86" s="233">
        <f>IF(N86="sníž. přenesená",J86,0)</f>
        <v>0</v>
      </c>
      <c r="BI86" s="233">
        <f>IF(N86="nulová",J86,0)</f>
        <v>0</v>
      </c>
      <c r="BJ86" s="18" t="s">
        <v>84</v>
      </c>
      <c r="BK86" s="233">
        <f>ROUND(I86*H86,2)</f>
        <v>0</v>
      </c>
      <c r="BL86" s="18" t="s">
        <v>209</v>
      </c>
      <c r="BM86" s="232" t="s">
        <v>86</v>
      </c>
    </row>
    <row r="87" spans="1:47" s="2" customFormat="1" ht="12">
      <c r="A87" s="40"/>
      <c r="B87" s="41"/>
      <c r="C87" s="42"/>
      <c r="D87" s="234" t="s">
        <v>210</v>
      </c>
      <c r="E87" s="42"/>
      <c r="F87" s="235" t="s">
        <v>662</v>
      </c>
      <c r="G87" s="42"/>
      <c r="H87" s="42"/>
      <c r="I87" s="138"/>
      <c r="J87" s="42"/>
      <c r="K87" s="42"/>
      <c r="L87" s="46"/>
      <c r="M87" s="236"/>
      <c r="N87" s="237"/>
      <c r="O87" s="86"/>
      <c r="P87" s="86"/>
      <c r="Q87" s="86"/>
      <c r="R87" s="86"/>
      <c r="S87" s="86"/>
      <c r="T87" s="87"/>
      <c r="U87" s="40"/>
      <c r="V87" s="40"/>
      <c r="W87" s="40"/>
      <c r="X87" s="40"/>
      <c r="Y87" s="40"/>
      <c r="Z87" s="40"/>
      <c r="AA87" s="40"/>
      <c r="AB87" s="40"/>
      <c r="AC87" s="40"/>
      <c r="AD87" s="40"/>
      <c r="AE87" s="40"/>
      <c r="AT87" s="18" t="s">
        <v>210</v>
      </c>
      <c r="AU87" s="18" t="s">
        <v>86</v>
      </c>
    </row>
    <row r="88" spans="1:65" s="2" customFormat="1" ht="19.8" customHeight="1">
      <c r="A88" s="40"/>
      <c r="B88" s="41"/>
      <c r="C88" s="260" t="s">
        <v>86</v>
      </c>
      <c r="D88" s="260" t="s">
        <v>222</v>
      </c>
      <c r="E88" s="261" t="s">
        <v>663</v>
      </c>
      <c r="F88" s="262" t="s">
        <v>664</v>
      </c>
      <c r="G88" s="263" t="s">
        <v>324</v>
      </c>
      <c r="H88" s="264">
        <v>11</v>
      </c>
      <c r="I88" s="265"/>
      <c r="J88" s="266">
        <f>ROUND(I88*H88,2)</f>
        <v>0</v>
      </c>
      <c r="K88" s="262" t="s">
        <v>207</v>
      </c>
      <c r="L88" s="46"/>
      <c r="M88" s="267" t="s">
        <v>32</v>
      </c>
      <c r="N88" s="268" t="s">
        <v>48</v>
      </c>
      <c r="O88" s="86"/>
      <c r="P88" s="230">
        <f>O88*H88</f>
        <v>0</v>
      </c>
      <c r="Q88" s="230">
        <v>0</v>
      </c>
      <c r="R88" s="230">
        <f>Q88*H88</f>
        <v>0</v>
      </c>
      <c r="S88" s="230">
        <v>0</v>
      </c>
      <c r="T88" s="231">
        <f>S88*H88</f>
        <v>0</v>
      </c>
      <c r="U88" s="40"/>
      <c r="V88" s="40"/>
      <c r="W88" s="40"/>
      <c r="X88" s="40"/>
      <c r="Y88" s="40"/>
      <c r="Z88" s="40"/>
      <c r="AA88" s="40"/>
      <c r="AB88" s="40"/>
      <c r="AC88" s="40"/>
      <c r="AD88" s="40"/>
      <c r="AE88" s="40"/>
      <c r="AR88" s="232" t="s">
        <v>209</v>
      </c>
      <c r="AT88" s="232" t="s">
        <v>222</v>
      </c>
      <c r="AU88" s="232" t="s">
        <v>86</v>
      </c>
      <c r="AY88" s="18" t="s">
        <v>199</v>
      </c>
      <c r="BE88" s="233">
        <f>IF(N88="základní",J88,0)</f>
        <v>0</v>
      </c>
      <c r="BF88" s="233">
        <f>IF(N88="snížená",J88,0)</f>
        <v>0</v>
      </c>
      <c r="BG88" s="233">
        <f>IF(N88="zákl. přenesená",J88,0)</f>
        <v>0</v>
      </c>
      <c r="BH88" s="233">
        <f>IF(N88="sníž. přenesená",J88,0)</f>
        <v>0</v>
      </c>
      <c r="BI88" s="233">
        <f>IF(N88="nulová",J88,0)</f>
        <v>0</v>
      </c>
      <c r="BJ88" s="18" t="s">
        <v>84</v>
      </c>
      <c r="BK88" s="233">
        <f>ROUND(I88*H88,2)</f>
        <v>0</v>
      </c>
      <c r="BL88" s="18" t="s">
        <v>209</v>
      </c>
      <c r="BM88" s="232" t="s">
        <v>209</v>
      </c>
    </row>
    <row r="89" spans="1:47" s="2" customFormat="1" ht="12">
      <c r="A89" s="40"/>
      <c r="B89" s="41"/>
      <c r="C89" s="42"/>
      <c r="D89" s="234" t="s">
        <v>210</v>
      </c>
      <c r="E89" s="42"/>
      <c r="F89" s="235" t="s">
        <v>664</v>
      </c>
      <c r="G89" s="42"/>
      <c r="H89" s="42"/>
      <c r="I89" s="138"/>
      <c r="J89" s="42"/>
      <c r="K89" s="42"/>
      <c r="L89" s="46"/>
      <c r="M89" s="236"/>
      <c r="N89" s="237"/>
      <c r="O89" s="86"/>
      <c r="P89" s="86"/>
      <c r="Q89" s="86"/>
      <c r="R89" s="86"/>
      <c r="S89" s="86"/>
      <c r="T89" s="87"/>
      <c r="U89" s="40"/>
      <c r="V89" s="40"/>
      <c r="W89" s="40"/>
      <c r="X89" s="40"/>
      <c r="Y89" s="40"/>
      <c r="Z89" s="40"/>
      <c r="AA89" s="40"/>
      <c r="AB89" s="40"/>
      <c r="AC89" s="40"/>
      <c r="AD89" s="40"/>
      <c r="AE89" s="40"/>
      <c r="AT89" s="18" t="s">
        <v>210</v>
      </c>
      <c r="AU89" s="18" t="s">
        <v>86</v>
      </c>
    </row>
    <row r="90" spans="1:51" s="13" customFormat="1" ht="12">
      <c r="A90" s="13"/>
      <c r="B90" s="238"/>
      <c r="C90" s="239"/>
      <c r="D90" s="234" t="s">
        <v>213</v>
      </c>
      <c r="E90" s="240" t="s">
        <v>32</v>
      </c>
      <c r="F90" s="241" t="s">
        <v>719</v>
      </c>
      <c r="G90" s="239"/>
      <c r="H90" s="242">
        <v>11</v>
      </c>
      <c r="I90" s="243"/>
      <c r="J90" s="239"/>
      <c r="K90" s="239"/>
      <c r="L90" s="244"/>
      <c r="M90" s="245"/>
      <c r="N90" s="246"/>
      <c r="O90" s="246"/>
      <c r="P90" s="246"/>
      <c r="Q90" s="246"/>
      <c r="R90" s="246"/>
      <c r="S90" s="246"/>
      <c r="T90" s="247"/>
      <c r="U90" s="13"/>
      <c r="V90" s="13"/>
      <c r="W90" s="13"/>
      <c r="X90" s="13"/>
      <c r="Y90" s="13"/>
      <c r="Z90" s="13"/>
      <c r="AA90" s="13"/>
      <c r="AB90" s="13"/>
      <c r="AC90" s="13"/>
      <c r="AD90" s="13"/>
      <c r="AE90" s="13"/>
      <c r="AT90" s="248" t="s">
        <v>213</v>
      </c>
      <c r="AU90" s="248" t="s">
        <v>86</v>
      </c>
      <c r="AV90" s="13" t="s">
        <v>86</v>
      </c>
      <c r="AW90" s="13" t="s">
        <v>39</v>
      </c>
      <c r="AX90" s="13" t="s">
        <v>6</v>
      </c>
      <c r="AY90" s="248" t="s">
        <v>199</v>
      </c>
    </row>
    <row r="91" spans="1:51" s="14" customFormat="1" ht="12">
      <c r="A91" s="14"/>
      <c r="B91" s="249"/>
      <c r="C91" s="250"/>
      <c r="D91" s="234" t="s">
        <v>213</v>
      </c>
      <c r="E91" s="251" t="s">
        <v>32</v>
      </c>
      <c r="F91" s="252" t="s">
        <v>215</v>
      </c>
      <c r="G91" s="250"/>
      <c r="H91" s="253">
        <v>11</v>
      </c>
      <c r="I91" s="254"/>
      <c r="J91" s="250"/>
      <c r="K91" s="250"/>
      <c r="L91" s="255"/>
      <c r="M91" s="269"/>
      <c r="N91" s="270"/>
      <c r="O91" s="270"/>
      <c r="P91" s="270"/>
      <c r="Q91" s="270"/>
      <c r="R91" s="270"/>
      <c r="S91" s="270"/>
      <c r="T91" s="271"/>
      <c r="U91" s="14"/>
      <c r="V91" s="14"/>
      <c r="W91" s="14"/>
      <c r="X91" s="14"/>
      <c r="Y91" s="14"/>
      <c r="Z91" s="14"/>
      <c r="AA91" s="14"/>
      <c r="AB91" s="14"/>
      <c r="AC91" s="14"/>
      <c r="AD91" s="14"/>
      <c r="AE91" s="14"/>
      <c r="AT91" s="259" t="s">
        <v>213</v>
      </c>
      <c r="AU91" s="259" t="s">
        <v>86</v>
      </c>
      <c r="AV91" s="14" t="s">
        <v>209</v>
      </c>
      <c r="AW91" s="14" t="s">
        <v>39</v>
      </c>
      <c r="AX91" s="14" t="s">
        <v>84</v>
      </c>
      <c r="AY91" s="259" t="s">
        <v>199</v>
      </c>
    </row>
    <row r="92" spans="1:65" s="2" customFormat="1" ht="19.8" customHeight="1">
      <c r="A92" s="40"/>
      <c r="B92" s="41"/>
      <c r="C92" s="260" t="s">
        <v>221</v>
      </c>
      <c r="D92" s="260" t="s">
        <v>222</v>
      </c>
      <c r="E92" s="261" t="s">
        <v>720</v>
      </c>
      <c r="F92" s="262" t="s">
        <v>721</v>
      </c>
      <c r="G92" s="263" t="s">
        <v>324</v>
      </c>
      <c r="H92" s="264">
        <v>3.5</v>
      </c>
      <c r="I92" s="265"/>
      <c r="J92" s="266">
        <f>ROUND(I92*H92,2)</f>
        <v>0</v>
      </c>
      <c r="K92" s="262" t="s">
        <v>207</v>
      </c>
      <c r="L92" s="46"/>
      <c r="M92" s="267" t="s">
        <v>32</v>
      </c>
      <c r="N92" s="268" t="s">
        <v>48</v>
      </c>
      <c r="O92" s="86"/>
      <c r="P92" s="230">
        <f>O92*H92</f>
        <v>0</v>
      </c>
      <c r="Q92" s="230">
        <v>0</v>
      </c>
      <c r="R92" s="230">
        <f>Q92*H92</f>
        <v>0</v>
      </c>
      <c r="S92" s="230">
        <v>0</v>
      </c>
      <c r="T92" s="231">
        <f>S92*H92</f>
        <v>0</v>
      </c>
      <c r="U92" s="40"/>
      <c r="V92" s="40"/>
      <c r="W92" s="40"/>
      <c r="X92" s="40"/>
      <c r="Y92" s="40"/>
      <c r="Z92" s="40"/>
      <c r="AA92" s="40"/>
      <c r="AB92" s="40"/>
      <c r="AC92" s="40"/>
      <c r="AD92" s="40"/>
      <c r="AE92" s="40"/>
      <c r="AR92" s="232" t="s">
        <v>209</v>
      </c>
      <c r="AT92" s="232" t="s">
        <v>222</v>
      </c>
      <c r="AU92" s="232" t="s">
        <v>86</v>
      </c>
      <c r="AY92" s="18" t="s">
        <v>199</v>
      </c>
      <c r="BE92" s="233">
        <f>IF(N92="základní",J92,0)</f>
        <v>0</v>
      </c>
      <c r="BF92" s="233">
        <f>IF(N92="snížená",J92,0)</f>
        <v>0</v>
      </c>
      <c r="BG92" s="233">
        <f>IF(N92="zákl. přenesená",J92,0)</f>
        <v>0</v>
      </c>
      <c r="BH92" s="233">
        <f>IF(N92="sníž. přenesená",J92,0)</f>
        <v>0</v>
      </c>
      <c r="BI92" s="233">
        <f>IF(N92="nulová",J92,0)</f>
        <v>0</v>
      </c>
      <c r="BJ92" s="18" t="s">
        <v>84</v>
      </c>
      <c r="BK92" s="233">
        <f>ROUND(I92*H92,2)</f>
        <v>0</v>
      </c>
      <c r="BL92" s="18" t="s">
        <v>209</v>
      </c>
      <c r="BM92" s="232" t="s">
        <v>230</v>
      </c>
    </row>
    <row r="93" spans="1:47" s="2" customFormat="1" ht="12">
      <c r="A93" s="40"/>
      <c r="B93" s="41"/>
      <c r="C93" s="42"/>
      <c r="D93" s="234" t="s">
        <v>210</v>
      </c>
      <c r="E93" s="42"/>
      <c r="F93" s="235" t="s">
        <v>721</v>
      </c>
      <c r="G93" s="42"/>
      <c r="H93" s="42"/>
      <c r="I93" s="138"/>
      <c r="J93" s="42"/>
      <c r="K93" s="42"/>
      <c r="L93" s="46"/>
      <c r="M93" s="236"/>
      <c r="N93" s="237"/>
      <c r="O93" s="86"/>
      <c r="P93" s="86"/>
      <c r="Q93" s="86"/>
      <c r="R93" s="86"/>
      <c r="S93" s="86"/>
      <c r="T93" s="87"/>
      <c r="U93" s="40"/>
      <c r="V93" s="40"/>
      <c r="W93" s="40"/>
      <c r="X93" s="40"/>
      <c r="Y93" s="40"/>
      <c r="Z93" s="40"/>
      <c r="AA93" s="40"/>
      <c r="AB93" s="40"/>
      <c r="AC93" s="40"/>
      <c r="AD93" s="40"/>
      <c r="AE93" s="40"/>
      <c r="AT93" s="18" t="s">
        <v>210</v>
      </c>
      <c r="AU93" s="18" t="s">
        <v>86</v>
      </c>
    </row>
    <row r="94" spans="1:65" s="2" customFormat="1" ht="19.8" customHeight="1">
      <c r="A94" s="40"/>
      <c r="B94" s="41"/>
      <c r="C94" s="260" t="s">
        <v>209</v>
      </c>
      <c r="D94" s="260" t="s">
        <v>222</v>
      </c>
      <c r="E94" s="261" t="s">
        <v>722</v>
      </c>
      <c r="F94" s="262" t="s">
        <v>723</v>
      </c>
      <c r="G94" s="263" t="s">
        <v>288</v>
      </c>
      <c r="H94" s="264">
        <v>52.5</v>
      </c>
      <c r="I94" s="265"/>
      <c r="J94" s="266">
        <f>ROUND(I94*H94,2)</f>
        <v>0</v>
      </c>
      <c r="K94" s="262" t="s">
        <v>207</v>
      </c>
      <c r="L94" s="46"/>
      <c r="M94" s="267" t="s">
        <v>32</v>
      </c>
      <c r="N94" s="268" t="s">
        <v>48</v>
      </c>
      <c r="O94" s="86"/>
      <c r="P94" s="230">
        <f>O94*H94</f>
        <v>0</v>
      </c>
      <c r="Q94" s="230">
        <v>0</v>
      </c>
      <c r="R94" s="230">
        <f>Q94*H94</f>
        <v>0</v>
      </c>
      <c r="S94" s="230">
        <v>0</v>
      </c>
      <c r="T94" s="231">
        <f>S94*H94</f>
        <v>0</v>
      </c>
      <c r="U94" s="40"/>
      <c r="V94" s="40"/>
      <c r="W94" s="40"/>
      <c r="X94" s="40"/>
      <c r="Y94" s="40"/>
      <c r="Z94" s="40"/>
      <c r="AA94" s="40"/>
      <c r="AB94" s="40"/>
      <c r="AC94" s="40"/>
      <c r="AD94" s="40"/>
      <c r="AE94" s="40"/>
      <c r="AR94" s="232" t="s">
        <v>209</v>
      </c>
      <c r="AT94" s="232" t="s">
        <v>222</v>
      </c>
      <c r="AU94" s="232" t="s">
        <v>86</v>
      </c>
      <c r="AY94" s="18" t="s">
        <v>199</v>
      </c>
      <c r="BE94" s="233">
        <f>IF(N94="základní",J94,0)</f>
        <v>0</v>
      </c>
      <c r="BF94" s="233">
        <f>IF(N94="snížená",J94,0)</f>
        <v>0</v>
      </c>
      <c r="BG94" s="233">
        <f>IF(N94="zákl. přenesená",J94,0)</f>
        <v>0</v>
      </c>
      <c r="BH94" s="233">
        <f>IF(N94="sníž. přenesená",J94,0)</f>
        <v>0</v>
      </c>
      <c r="BI94" s="233">
        <f>IF(N94="nulová",J94,0)</f>
        <v>0</v>
      </c>
      <c r="BJ94" s="18" t="s">
        <v>84</v>
      </c>
      <c r="BK94" s="233">
        <f>ROUND(I94*H94,2)</f>
        <v>0</v>
      </c>
      <c r="BL94" s="18" t="s">
        <v>209</v>
      </c>
      <c r="BM94" s="232" t="s">
        <v>208</v>
      </c>
    </row>
    <row r="95" spans="1:47" s="2" customFormat="1" ht="12">
      <c r="A95" s="40"/>
      <c r="B95" s="41"/>
      <c r="C95" s="42"/>
      <c r="D95" s="234" t="s">
        <v>210</v>
      </c>
      <c r="E95" s="42"/>
      <c r="F95" s="235" t="s">
        <v>723</v>
      </c>
      <c r="G95" s="42"/>
      <c r="H95" s="42"/>
      <c r="I95" s="138"/>
      <c r="J95" s="42"/>
      <c r="K95" s="42"/>
      <c r="L95" s="46"/>
      <c r="M95" s="236"/>
      <c r="N95" s="237"/>
      <c r="O95" s="86"/>
      <c r="P95" s="86"/>
      <c r="Q95" s="86"/>
      <c r="R95" s="86"/>
      <c r="S95" s="86"/>
      <c r="T95" s="87"/>
      <c r="U95" s="40"/>
      <c r="V95" s="40"/>
      <c r="W95" s="40"/>
      <c r="X95" s="40"/>
      <c r="Y95" s="40"/>
      <c r="Z95" s="40"/>
      <c r="AA95" s="40"/>
      <c r="AB95" s="40"/>
      <c r="AC95" s="40"/>
      <c r="AD95" s="40"/>
      <c r="AE95" s="40"/>
      <c r="AT95" s="18" t="s">
        <v>210</v>
      </c>
      <c r="AU95" s="18" t="s">
        <v>86</v>
      </c>
    </row>
    <row r="96" spans="1:51" s="13" customFormat="1" ht="12">
      <c r="A96" s="13"/>
      <c r="B96" s="238"/>
      <c r="C96" s="239"/>
      <c r="D96" s="234" t="s">
        <v>213</v>
      </c>
      <c r="E96" s="240" t="s">
        <v>32</v>
      </c>
      <c r="F96" s="241" t="s">
        <v>724</v>
      </c>
      <c r="G96" s="239"/>
      <c r="H96" s="242">
        <v>52.5</v>
      </c>
      <c r="I96" s="243"/>
      <c r="J96" s="239"/>
      <c r="K96" s="239"/>
      <c r="L96" s="244"/>
      <c r="M96" s="245"/>
      <c r="N96" s="246"/>
      <c r="O96" s="246"/>
      <c r="P96" s="246"/>
      <c r="Q96" s="246"/>
      <c r="R96" s="246"/>
      <c r="S96" s="246"/>
      <c r="T96" s="247"/>
      <c r="U96" s="13"/>
      <c r="V96" s="13"/>
      <c r="W96" s="13"/>
      <c r="X96" s="13"/>
      <c r="Y96" s="13"/>
      <c r="Z96" s="13"/>
      <c r="AA96" s="13"/>
      <c r="AB96" s="13"/>
      <c r="AC96" s="13"/>
      <c r="AD96" s="13"/>
      <c r="AE96" s="13"/>
      <c r="AT96" s="248" t="s">
        <v>213</v>
      </c>
      <c r="AU96" s="248" t="s">
        <v>86</v>
      </c>
      <c r="AV96" s="13" t="s">
        <v>86</v>
      </c>
      <c r="AW96" s="13" t="s">
        <v>39</v>
      </c>
      <c r="AX96" s="13" t="s">
        <v>6</v>
      </c>
      <c r="AY96" s="248" t="s">
        <v>199</v>
      </c>
    </row>
    <row r="97" spans="1:51" s="14" customFormat="1" ht="12">
      <c r="A97" s="14"/>
      <c r="B97" s="249"/>
      <c r="C97" s="250"/>
      <c r="D97" s="234" t="s">
        <v>213</v>
      </c>
      <c r="E97" s="251" t="s">
        <v>32</v>
      </c>
      <c r="F97" s="252" t="s">
        <v>215</v>
      </c>
      <c r="G97" s="250"/>
      <c r="H97" s="253">
        <v>52.5</v>
      </c>
      <c r="I97" s="254"/>
      <c r="J97" s="250"/>
      <c r="K97" s="250"/>
      <c r="L97" s="255"/>
      <c r="M97" s="269"/>
      <c r="N97" s="270"/>
      <c r="O97" s="270"/>
      <c r="P97" s="270"/>
      <c r="Q97" s="270"/>
      <c r="R97" s="270"/>
      <c r="S97" s="270"/>
      <c r="T97" s="271"/>
      <c r="U97" s="14"/>
      <c r="V97" s="14"/>
      <c r="W97" s="14"/>
      <c r="X97" s="14"/>
      <c r="Y97" s="14"/>
      <c r="Z97" s="14"/>
      <c r="AA97" s="14"/>
      <c r="AB97" s="14"/>
      <c r="AC97" s="14"/>
      <c r="AD97" s="14"/>
      <c r="AE97" s="14"/>
      <c r="AT97" s="259" t="s">
        <v>213</v>
      </c>
      <c r="AU97" s="259" t="s">
        <v>86</v>
      </c>
      <c r="AV97" s="14" t="s">
        <v>209</v>
      </c>
      <c r="AW97" s="14" t="s">
        <v>39</v>
      </c>
      <c r="AX97" s="14" t="s">
        <v>84</v>
      </c>
      <c r="AY97" s="259" t="s">
        <v>199</v>
      </c>
    </row>
    <row r="98" spans="1:65" s="2" customFormat="1" ht="19.8" customHeight="1">
      <c r="A98" s="40"/>
      <c r="B98" s="41"/>
      <c r="C98" s="260" t="s">
        <v>200</v>
      </c>
      <c r="D98" s="260" t="s">
        <v>222</v>
      </c>
      <c r="E98" s="261" t="s">
        <v>725</v>
      </c>
      <c r="F98" s="262" t="s">
        <v>726</v>
      </c>
      <c r="G98" s="263" t="s">
        <v>288</v>
      </c>
      <c r="H98" s="264">
        <v>7.15</v>
      </c>
      <c r="I98" s="265"/>
      <c r="J98" s="266">
        <f>ROUND(I98*H98,2)</f>
        <v>0</v>
      </c>
      <c r="K98" s="262" t="s">
        <v>207</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209</v>
      </c>
      <c r="AT98" s="232" t="s">
        <v>222</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235</v>
      </c>
    </row>
    <row r="99" spans="1:47" s="2" customFormat="1" ht="12">
      <c r="A99" s="40"/>
      <c r="B99" s="41"/>
      <c r="C99" s="42"/>
      <c r="D99" s="234" t="s">
        <v>210</v>
      </c>
      <c r="E99" s="42"/>
      <c r="F99" s="235" t="s">
        <v>726</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65" s="2" customFormat="1" ht="19.8" customHeight="1">
      <c r="A100" s="40"/>
      <c r="B100" s="41"/>
      <c r="C100" s="260" t="s">
        <v>230</v>
      </c>
      <c r="D100" s="260" t="s">
        <v>222</v>
      </c>
      <c r="E100" s="261" t="s">
        <v>727</v>
      </c>
      <c r="F100" s="262" t="s">
        <v>728</v>
      </c>
      <c r="G100" s="263" t="s">
        <v>324</v>
      </c>
      <c r="H100" s="264">
        <v>14</v>
      </c>
      <c r="I100" s="265"/>
      <c r="J100" s="266">
        <f>ROUND(I100*H100,2)</f>
        <v>0</v>
      </c>
      <c r="K100" s="262" t="s">
        <v>207</v>
      </c>
      <c r="L100" s="46"/>
      <c r="M100" s="267" t="s">
        <v>32</v>
      </c>
      <c r="N100" s="268" t="s">
        <v>48</v>
      </c>
      <c r="O100" s="86"/>
      <c r="P100" s="230">
        <f>O100*H100</f>
        <v>0</v>
      </c>
      <c r="Q100" s="230">
        <v>0</v>
      </c>
      <c r="R100" s="230">
        <f>Q100*H100</f>
        <v>0</v>
      </c>
      <c r="S100" s="230">
        <v>0</v>
      </c>
      <c r="T100" s="231">
        <f>S100*H100</f>
        <v>0</v>
      </c>
      <c r="U100" s="40"/>
      <c r="V100" s="40"/>
      <c r="W100" s="40"/>
      <c r="X100" s="40"/>
      <c r="Y100" s="40"/>
      <c r="Z100" s="40"/>
      <c r="AA100" s="40"/>
      <c r="AB100" s="40"/>
      <c r="AC100" s="40"/>
      <c r="AD100" s="40"/>
      <c r="AE100" s="40"/>
      <c r="AR100" s="232" t="s">
        <v>209</v>
      </c>
      <c r="AT100" s="232" t="s">
        <v>222</v>
      </c>
      <c r="AU100" s="232" t="s">
        <v>86</v>
      </c>
      <c r="AY100" s="18" t="s">
        <v>199</v>
      </c>
      <c r="BE100" s="233">
        <f>IF(N100="základní",J100,0)</f>
        <v>0</v>
      </c>
      <c r="BF100" s="233">
        <f>IF(N100="snížená",J100,0)</f>
        <v>0</v>
      </c>
      <c r="BG100" s="233">
        <f>IF(N100="zákl. přenesená",J100,0)</f>
        <v>0</v>
      </c>
      <c r="BH100" s="233">
        <f>IF(N100="sníž. přenesená",J100,0)</f>
        <v>0</v>
      </c>
      <c r="BI100" s="233">
        <f>IF(N100="nulová",J100,0)</f>
        <v>0</v>
      </c>
      <c r="BJ100" s="18" t="s">
        <v>84</v>
      </c>
      <c r="BK100" s="233">
        <f>ROUND(I100*H100,2)</f>
        <v>0</v>
      </c>
      <c r="BL100" s="18" t="s">
        <v>209</v>
      </c>
      <c r="BM100" s="232" t="s">
        <v>238</v>
      </c>
    </row>
    <row r="101" spans="1:47" s="2" customFormat="1" ht="12">
      <c r="A101" s="40"/>
      <c r="B101" s="41"/>
      <c r="C101" s="42"/>
      <c r="D101" s="234" t="s">
        <v>210</v>
      </c>
      <c r="E101" s="42"/>
      <c r="F101" s="235" t="s">
        <v>728</v>
      </c>
      <c r="G101" s="42"/>
      <c r="H101" s="42"/>
      <c r="I101" s="138"/>
      <c r="J101" s="42"/>
      <c r="K101" s="42"/>
      <c r="L101" s="46"/>
      <c r="M101" s="236"/>
      <c r="N101" s="237"/>
      <c r="O101" s="86"/>
      <c r="P101" s="86"/>
      <c r="Q101" s="86"/>
      <c r="R101" s="86"/>
      <c r="S101" s="86"/>
      <c r="T101" s="87"/>
      <c r="U101" s="40"/>
      <c r="V101" s="40"/>
      <c r="W101" s="40"/>
      <c r="X101" s="40"/>
      <c r="Y101" s="40"/>
      <c r="Z101" s="40"/>
      <c r="AA101" s="40"/>
      <c r="AB101" s="40"/>
      <c r="AC101" s="40"/>
      <c r="AD101" s="40"/>
      <c r="AE101" s="40"/>
      <c r="AT101" s="18" t="s">
        <v>210</v>
      </c>
      <c r="AU101" s="18" t="s">
        <v>86</v>
      </c>
    </row>
    <row r="102" spans="1:65" s="2" customFormat="1" ht="19.8" customHeight="1">
      <c r="A102" s="40"/>
      <c r="B102" s="41"/>
      <c r="C102" s="220" t="s">
        <v>239</v>
      </c>
      <c r="D102" s="220" t="s">
        <v>203</v>
      </c>
      <c r="E102" s="221" t="s">
        <v>729</v>
      </c>
      <c r="F102" s="222" t="s">
        <v>730</v>
      </c>
      <c r="G102" s="223" t="s">
        <v>604</v>
      </c>
      <c r="H102" s="224">
        <v>14</v>
      </c>
      <c r="I102" s="225"/>
      <c r="J102" s="226">
        <f>ROUND(I102*H102,2)</f>
        <v>0</v>
      </c>
      <c r="K102" s="222" t="s">
        <v>207</v>
      </c>
      <c r="L102" s="227"/>
      <c r="M102" s="228" t="s">
        <v>32</v>
      </c>
      <c r="N102" s="229"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208</v>
      </c>
      <c r="AT102" s="232" t="s">
        <v>203</v>
      </c>
      <c r="AU102" s="232" t="s">
        <v>86</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209</v>
      </c>
      <c r="BM102" s="232" t="s">
        <v>242</v>
      </c>
    </row>
    <row r="103" spans="1:47" s="2" customFormat="1" ht="12">
      <c r="A103" s="40"/>
      <c r="B103" s="41"/>
      <c r="C103" s="42"/>
      <c r="D103" s="234" t="s">
        <v>210</v>
      </c>
      <c r="E103" s="42"/>
      <c r="F103" s="235" t="s">
        <v>730</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86</v>
      </c>
    </row>
    <row r="104" spans="1:65" s="2" customFormat="1" ht="30" customHeight="1">
      <c r="A104" s="40"/>
      <c r="B104" s="41"/>
      <c r="C104" s="260" t="s">
        <v>208</v>
      </c>
      <c r="D104" s="260" t="s">
        <v>222</v>
      </c>
      <c r="E104" s="261" t="s">
        <v>666</v>
      </c>
      <c r="F104" s="262" t="s">
        <v>667</v>
      </c>
      <c r="G104" s="263" t="s">
        <v>288</v>
      </c>
      <c r="H104" s="264">
        <v>62.57</v>
      </c>
      <c r="I104" s="265"/>
      <c r="J104" s="266">
        <f>ROUND(I104*H104,2)</f>
        <v>0</v>
      </c>
      <c r="K104" s="262" t="s">
        <v>207</v>
      </c>
      <c r="L104" s="46"/>
      <c r="M104" s="267" t="s">
        <v>32</v>
      </c>
      <c r="N104" s="268" t="s">
        <v>48</v>
      </c>
      <c r="O104" s="86"/>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209</v>
      </c>
      <c r="AT104" s="232" t="s">
        <v>222</v>
      </c>
      <c r="AU104" s="232" t="s">
        <v>86</v>
      </c>
      <c r="AY104" s="18" t="s">
        <v>199</v>
      </c>
      <c r="BE104" s="233">
        <f>IF(N104="základní",J104,0)</f>
        <v>0</v>
      </c>
      <c r="BF104" s="233">
        <f>IF(N104="snížená",J104,0)</f>
        <v>0</v>
      </c>
      <c r="BG104" s="233">
        <f>IF(N104="zákl. přenesená",J104,0)</f>
        <v>0</v>
      </c>
      <c r="BH104" s="233">
        <f>IF(N104="sníž. přenesená",J104,0)</f>
        <v>0</v>
      </c>
      <c r="BI104" s="233">
        <f>IF(N104="nulová",J104,0)</f>
        <v>0</v>
      </c>
      <c r="BJ104" s="18" t="s">
        <v>84</v>
      </c>
      <c r="BK104" s="233">
        <f>ROUND(I104*H104,2)</f>
        <v>0</v>
      </c>
      <c r="BL104" s="18" t="s">
        <v>209</v>
      </c>
      <c r="BM104" s="232" t="s">
        <v>245</v>
      </c>
    </row>
    <row r="105" spans="1:47" s="2" customFormat="1" ht="12">
      <c r="A105" s="40"/>
      <c r="B105" s="41"/>
      <c r="C105" s="42"/>
      <c r="D105" s="234" t="s">
        <v>210</v>
      </c>
      <c r="E105" s="42"/>
      <c r="F105" s="235" t="s">
        <v>667</v>
      </c>
      <c r="G105" s="42"/>
      <c r="H105" s="42"/>
      <c r="I105" s="138"/>
      <c r="J105" s="42"/>
      <c r="K105" s="42"/>
      <c r="L105" s="46"/>
      <c r="M105" s="236"/>
      <c r="N105" s="237"/>
      <c r="O105" s="86"/>
      <c r="P105" s="86"/>
      <c r="Q105" s="86"/>
      <c r="R105" s="86"/>
      <c r="S105" s="86"/>
      <c r="T105" s="87"/>
      <c r="U105" s="40"/>
      <c r="V105" s="40"/>
      <c r="W105" s="40"/>
      <c r="X105" s="40"/>
      <c r="Y105" s="40"/>
      <c r="Z105" s="40"/>
      <c r="AA105" s="40"/>
      <c r="AB105" s="40"/>
      <c r="AC105" s="40"/>
      <c r="AD105" s="40"/>
      <c r="AE105" s="40"/>
      <c r="AT105" s="18" t="s">
        <v>210</v>
      </c>
      <c r="AU105" s="18" t="s">
        <v>86</v>
      </c>
    </row>
    <row r="106" spans="1:65" s="2" customFormat="1" ht="30" customHeight="1">
      <c r="A106" s="40"/>
      <c r="B106" s="41"/>
      <c r="C106" s="260" t="s">
        <v>249</v>
      </c>
      <c r="D106" s="260" t="s">
        <v>222</v>
      </c>
      <c r="E106" s="261" t="s">
        <v>668</v>
      </c>
      <c r="F106" s="262" t="s">
        <v>669</v>
      </c>
      <c r="G106" s="263" t="s">
        <v>288</v>
      </c>
      <c r="H106" s="264">
        <v>17.25</v>
      </c>
      <c r="I106" s="265"/>
      <c r="J106" s="266">
        <f>ROUND(I106*H106,2)</f>
        <v>0</v>
      </c>
      <c r="K106" s="262" t="s">
        <v>207</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209</v>
      </c>
      <c r="AT106" s="232" t="s">
        <v>222</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254</v>
      </c>
    </row>
    <row r="107" spans="1:47" s="2" customFormat="1" ht="12">
      <c r="A107" s="40"/>
      <c r="B107" s="41"/>
      <c r="C107" s="42"/>
      <c r="D107" s="234" t="s">
        <v>210</v>
      </c>
      <c r="E107" s="42"/>
      <c r="F107" s="235" t="s">
        <v>669</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65" s="2" customFormat="1" ht="19.8" customHeight="1">
      <c r="A108" s="40"/>
      <c r="B108" s="41"/>
      <c r="C108" s="220" t="s">
        <v>235</v>
      </c>
      <c r="D108" s="220" t="s">
        <v>203</v>
      </c>
      <c r="E108" s="221" t="s">
        <v>670</v>
      </c>
      <c r="F108" s="222" t="s">
        <v>671</v>
      </c>
      <c r="G108" s="223" t="s">
        <v>296</v>
      </c>
      <c r="H108" s="224">
        <v>16.268</v>
      </c>
      <c r="I108" s="225"/>
      <c r="J108" s="226">
        <f>ROUND(I108*H108,2)</f>
        <v>0</v>
      </c>
      <c r="K108" s="222" t="s">
        <v>207</v>
      </c>
      <c r="L108" s="227"/>
      <c r="M108" s="228" t="s">
        <v>32</v>
      </c>
      <c r="N108" s="229" t="s">
        <v>48</v>
      </c>
      <c r="O108" s="86"/>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208</v>
      </c>
      <c r="AT108" s="232" t="s">
        <v>203</v>
      </c>
      <c r="AU108" s="232" t="s">
        <v>86</v>
      </c>
      <c r="AY108" s="18" t="s">
        <v>199</v>
      </c>
      <c r="BE108" s="233">
        <f>IF(N108="základní",J108,0)</f>
        <v>0</v>
      </c>
      <c r="BF108" s="233">
        <f>IF(N108="snížená",J108,0)</f>
        <v>0</v>
      </c>
      <c r="BG108" s="233">
        <f>IF(N108="zákl. přenesená",J108,0)</f>
        <v>0</v>
      </c>
      <c r="BH108" s="233">
        <f>IF(N108="sníž. přenesená",J108,0)</f>
        <v>0</v>
      </c>
      <c r="BI108" s="233">
        <f>IF(N108="nulová",J108,0)</f>
        <v>0</v>
      </c>
      <c r="BJ108" s="18" t="s">
        <v>84</v>
      </c>
      <c r="BK108" s="233">
        <f>ROUND(I108*H108,2)</f>
        <v>0</v>
      </c>
      <c r="BL108" s="18" t="s">
        <v>209</v>
      </c>
      <c r="BM108" s="232" t="s">
        <v>257</v>
      </c>
    </row>
    <row r="109" spans="1:47" s="2" customFormat="1" ht="12">
      <c r="A109" s="40"/>
      <c r="B109" s="41"/>
      <c r="C109" s="42"/>
      <c r="D109" s="234" t="s">
        <v>210</v>
      </c>
      <c r="E109" s="42"/>
      <c r="F109" s="235" t="s">
        <v>671</v>
      </c>
      <c r="G109" s="42"/>
      <c r="H109" s="42"/>
      <c r="I109" s="138"/>
      <c r="J109" s="42"/>
      <c r="K109" s="42"/>
      <c r="L109" s="46"/>
      <c r="M109" s="236"/>
      <c r="N109" s="237"/>
      <c r="O109" s="86"/>
      <c r="P109" s="86"/>
      <c r="Q109" s="86"/>
      <c r="R109" s="86"/>
      <c r="S109" s="86"/>
      <c r="T109" s="87"/>
      <c r="U109" s="40"/>
      <c r="V109" s="40"/>
      <c r="W109" s="40"/>
      <c r="X109" s="40"/>
      <c r="Y109" s="40"/>
      <c r="Z109" s="40"/>
      <c r="AA109" s="40"/>
      <c r="AB109" s="40"/>
      <c r="AC109" s="40"/>
      <c r="AD109" s="40"/>
      <c r="AE109" s="40"/>
      <c r="AT109" s="18" t="s">
        <v>210</v>
      </c>
      <c r="AU109" s="18" t="s">
        <v>86</v>
      </c>
    </row>
    <row r="110" spans="1:65" s="2" customFormat="1" ht="19.8" customHeight="1">
      <c r="A110" s="40"/>
      <c r="B110" s="41"/>
      <c r="C110" s="220" t="s">
        <v>258</v>
      </c>
      <c r="D110" s="220" t="s">
        <v>203</v>
      </c>
      <c r="E110" s="221" t="s">
        <v>556</v>
      </c>
      <c r="F110" s="222" t="s">
        <v>557</v>
      </c>
      <c r="G110" s="223" t="s">
        <v>296</v>
      </c>
      <c r="H110" s="224">
        <v>36.28</v>
      </c>
      <c r="I110" s="225"/>
      <c r="J110" s="226">
        <f>ROUND(I110*H110,2)</f>
        <v>0</v>
      </c>
      <c r="K110" s="222" t="s">
        <v>207</v>
      </c>
      <c r="L110" s="227"/>
      <c r="M110" s="228" t="s">
        <v>32</v>
      </c>
      <c r="N110" s="229" t="s">
        <v>48</v>
      </c>
      <c r="O110" s="86"/>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208</v>
      </c>
      <c r="AT110" s="232" t="s">
        <v>203</v>
      </c>
      <c r="AU110" s="232" t="s">
        <v>86</v>
      </c>
      <c r="AY110" s="18" t="s">
        <v>199</v>
      </c>
      <c r="BE110" s="233">
        <f>IF(N110="základní",J110,0)</f>
        <v>0</v>
      </c>
      <c r="BF110" s="233">
        <f>IF(N110="snížená",J110,0)</f>
        <v>0</v>
      </c>
      <c r="BG110" s="233">
        <f>IF(N110="zákl. přenesená",J110,0)</f>
        <v>0</v>
      </c>
      <c r="BH110" s="233">
        <f>IF(N110="sníž. přenesená",J110,0)</f>
        <v>0</v>
      </c>
      <c r="BI110" s="233">
        <f>IF(N110="nulová",J110,0)</f>
        <v>0</v>
      </c>
      <c r="BJ110" s="18" t="s">
        <v>84</v>
      </c>
      <c r="BK110" s="233">
        <f>ROUND(I110*H110,2)</f>
        <v>0</v>
      </c>
      <c r="BL110" s="18" t="s">
        <v>209</v>
      </c>
      <c r="BM110" s="232" t="s">
        <v>261</v>
      </c>
    </row>
    <row r="111" spans="1:47" s="2" customFormat="1" ht="12">
      <c r="A111" s="40"/>
      <c r="B111" s="41"/>
      <c r="C111" s="42"/>
      <c r="D111" s="234" t="s">
        <v>210</v>
      </c>
      <c r="E111" s="42"/>
      <c r="F111" s="235" t="s">
        <v>557</v>
      </c>
      <c r="G111" s="42"/>
      <c r="H111" s="42"/>
      <c r="I111" s="138"/>
      <c r="J111" s="42"/>
      <c r="K111" s="42"/>
      <c r="L111" s="46"/>
      <c r="M111" s="236"/>
      <c r="N111" s="237"/>
      <c r="O111" s="86"/>
      <c r="P111" s="86"/>
      <c r="Q111" s="86"/>
      <c r="R111" s="86"/>
      <c r="S111" s="86"/>
      <c r="T111" s="87"/>
      <c r="U111" s="40"/>
      <c r="V111" s="40"/>
      <c r="W111" s="40"/>
      <c r="X111" s="40"/>
      <c r="Y111" s="40"/>
      <c r="Z111" s="40"/>
      <c r="AA111" s="40"/>
      <c r="AB111" s="40"/>
      <c r="AC111" s="40"/>
      <c r="AD111" s="40"/>
      <c r="AE111" s="40"/>
      <c r="AT111" s="18" t="s">
        <v>210</v>
      </c>
      <c r="AU111" s="18" t="s">
        <v>86</v>
      </c>
    </row>
    <row r="112" spans="1:65" s="2" customFormat="1" ht="19.8" customHeight="1">
      <c r="A112" s="40"/>
      <c r="B112" s="41"/>
      <c r="C112" s="260" t="s">
        <v>238</v>
      </c>
      <c r="D112" s="260" t="s">
        <v>222</v>
      </c>
      <c r="E112" s="261" t="s">
        <v>672</v>
      </c>
      <c r="F112" s="262" t="s">
        <v>673</v>
      </c>
      <c r="G112" s="263" t="s">
        <v>324</v>
      </c>
      <c r="H112" s="264">
        <v>11.5</v>
      </c>
      <c r="I112" s="265"/>
      <c r="J112" s="266">
        <f>ROUND(I112*H112,2)</f>
        <v>0</v>
      </c>
      <c r="K112" s="262" t="s">
        <v>207</v>
      </c>
      <c r="L112" s="46"/>
      <c r="M112" s="267" t="s">
        <v>32</v>
      </c>
      <c r="N112" s="268" t="s">
        <v>48</v>
      </c>
      <c r="O112" s="86"/>
      <c r="P112" s="230">
        <f>O112*H112</f>
        <v>0</v>
      </c>
      <c r="Q112" s="230">
        <v>0</v>
      </c>
      <c r="R112" s="230">
        <f>Q112*H112</f>
        <v>0</v>
      </c>
      <c r="S112" s="230">
        <v>0</v>
      </c>
      <c r="T112" s="231">
        <f>S112*H112</f>
        <v>0</v>
      </c>
      <c r="U112" s="40"/>
      <c r="V112" s="40"/>
      <c r="W112" s="40"/>
      <c r="X112" s="40"/>
      <c r="Y112" s="40"/>
      <c r="Z112" s="40"/>
      <c r="AA112" s="40"/>
      <c r="AB112" s="40"/>
      <c r="AC112" s="40"/>
      <c r="AD112" s="40"/>
      <c r="AE112" s="40"/>
      <c r="AR112" s="232" t="s">
        <v>209</v>
      </c>
      <c r="AT112" s="232" t="s">
        <v>222</v>
      </c>
      <c r="AU112" s="232" t="s">
        <v>86</v>
      </c>
      <c r="AY112" s="18" t="s">
        <v>199</v>
      </c>
      <c r="BE112" s="233">
        <f>IF(N112="základní",J112,0)</f>
        <v>0</v>
      </c>
      <c r="BF112" s="233">
        <f>IF(N112="snížená",J112,0)</f>
        <v>0</v>
      </c>
      <c r="BG112" s="233">
        <f>IF(N112="zákl. přenesená",J112,0)</f>
        <v>0</v>
      </c>
      <c r="BH112" s="233">
        <f>IF(N112="sníž. přenesená",J112,0)</f>
        <v>0</v>
      </c>
      <c r="BI112" s="233">
        <f>IF(N112="nulová",J112,0)</f>
        <v>0</v>
      </c>
      <c r="BJ112" s="18" t="s">
        <v>84</v>
      </c>
      <c r="BK112" s="233">
        <f>ROUND(I112*H112,2)</f>
        <v>0</v>
      </c>
      <c r="BL112" s="18" t="s">
        <v>209</v>
      </c>
      <c r="BM112" s="232" t="s">
        <v>264</v>
      </c>
    </row>
    <row r="113" spans="1:47" s="2" customFormat="1" ht="12">
      <c r="A113" s="40"/>
      <c r="B113" s="41"/>
      <c r="C113" s="42"/>
      <c r="D113" s="234" t="s">
        <v>210</v>
      </c>
      <c r="E113" s="42"/>
      <c r="F113" s="235" t="s">
        <v>673</v>
      </c>
      <c r="G113" s="42"/>
      <c r="H113" s="42"/>
      <c r="I113" s="138"/>
      <c r="J113" s="42"/>
      <c r="K113" s="42"/>
      <c r="L113" s="46"/>
      <c r="M113" s="236"/>
      <c r="N113" s="237"/>
      <c r="O113" s="86"/>
      <c r="P113" s="86"/>
      <c r="Q113" s="86"/>
      <c r="R113" s="86"/>
      <c r="S113" s="86"/>
      <c r="T113" s="87"/>
      <c r="U113" s="40"/>
      <c r="V113" s="40"/>
      <c r="W113" s="40"/>
      <c r="X113" s="40"/>
      <c r="Y113" s="40"/>
      <c r="Z113" s="40"/>
      <c r="AA113" s="40"/>
      <c r="AB113" s="40"/>
      <c r="AC113" s="40"/>
      <c r="AD113" s="40"/>
      <c r="AE113" s="40"/>
      <c r="AT113" s="18" t="s">
        <v>210</v>
      </c>
      <c r="AU113" s="18" t="s">
        <v>86</v>
      </c>
    </row>
    <row r="114" spans="1:65" s="2" customFormat="1" ht="19.8" customHeight="1">
      <c r="A114" s="40"/>
      <c r="B114" s="41"/>
      <c r="C114" s="260" t="s">
        <v>265</v>
      </c>
      <c r="D114" s="260" t="s">
        <v>222</v>
      </c>
      <c r="E114" s="261" t="s">
        <v>534</v>
      </c>
      <c r="F114" s="262" t="s">
        <v>535</v>
      </c>
      <c r="G114" s="263" t="s">
        <v>324</v>
      </c>
      <c r="H114" s="264">
        <v>4</v>
      </c>
      <c r="I114" s="265"/>
      <c r="J114" s="266">
        <f>ROUND(I114*H114,2)</f>
        <v>0</v>
      </c>
      <c r="K114" s="262" t="s">
        <v>207</v>
      </c>
      <c r="L114" s="46"/>
      <c r="M114" s="267" t="s">
        <v>32</v>
      </c>
      <c r="N114" s="268" t="s">
        <v>48</v>
      </c>
      <c r="O114" s="86"/>
      <c r="P114" s="230">
        <f>O114*H114</f>
        <v>0</v>
      </c>
      <c r="Q114" s="230">
        <v>0</v>
      </c>
      <c r="R114" s="230">
        <f>Q114*H114</f>
        <v>0</v>
      </c>
      <c r="S114" s="230">
        <v>0</v>
      </c>
      <c r="T114" s="231">
        <f>S114*H114</f>
        <v>0</v>
      </c>
      <c r="U114" s="40"/>
      <c r="V114" s="40"/>
      <c r="W114" s="40"/>
      <c r="X114" s="40"/>
      <c r="Y114" s="40"/>
      <c r="Z114" s="40"/>
      <c r="AA114" s="40"/>
      <c r="AB114" s="40"/>
      <c r="AC114" s="40"/>
      <c r="AD114" s="40"/>
      <c r="AE114" s="40"/>
      <c r="AR114" s="232" t="s">
        <v>209</v>
      </c>
      <c r="AT114" s="232" t="s">
        <v>222</v>
      </c>
      <c r="AU114" s="232" t="s">
        <v>86</v>
      </c>
      <c r="AY114" s="18" t="s">
        <v>199</v>
      </c>
      <c r="BE114" s="233">
        <f>IF(N114="základní",J114,0)</f>
        <v>0</v>
      </c>
      <c r="BF114" s="233">
        <f>IF(N114="snížená",J114,0)</f>
        <v>0</v>
      </c>
      <c r="BG114" s="233">
        <f>IF(N114="zákl. přenesená",J114,0)</f>
        <v>0</v>
      </c>
      <c r="BH114" s="233">
        <f>IF(N114="sníž. přenesená",J114,0)</f>
        <v>0</v>
      </c>
      <c r="BI114" s="233">
        <f>IF(N114="nulová",J114,0)</f>
        <v>0</v>
      </c>
      <c r="BJ114" s="18" t="s">
        <v>84</v>
      </c>
      <c r="BK114" s="233">
        <f>ROUND(I114*H114,2)</f>
        <v>0</v>
      </c>
      <c r="BL114" s="18" t="s">
        <v>209</v>
      </c>
      <c r="BM114" s="232" t="s">
        <v>268</v>
      </c>
    </row>
    <row r="115" spans="1:47" s="2" customFormat="1" ht="12">
      <c r="A115" s="40"/>
      <c r="B115" s="41"/>
      <c r="C115" s="42"/>
      <c r="D115" s="234" t="s">
        <v>210</v>
      </c>
      <c r="E115" s="42"/>
      <c r="F115" s="235" t="s">
        <v>535</v>
      </c>
      <c r="G115" s="42"/>
      <c r="H115" s="42"/>
      <c r="I115" s="138"/>
      <c r="J115" s="42"/>
      <c r="K115" s="42"/>
      <c r="L115" s="46"/>
      <c r="M115" s="236"/>
      <c r="N115" s="237"/>
      <c r="O115" s="86"/>
      <c r="P115" s="86"/>
      <c r="Q115" s="86"/>
      <c r="R115" s="86"/>
      <c r="S115" s="86"/>
      <c r="T115" s="87"/>
      <c r="U115" s="40"/>
      <c r="V115" s="40"/>
      <c r="W115" s="40"/>
      <c r="X115" s="40"/>
      <c r="Y115" s="40"/>
      <c r="Z115" s="40"/>
      <c r="AA115" s="40"/>
      <c r="AB115" s="40"/>
      <c r="AC115" s="40"/>
      <c r="AD115" s="40"/>
      <c r="AE115" s="40"/>
      <c r="AT115" s="18" t="s">
        <v>210</v>
      </c>
      <c r="AU115" s="18" t="s">
        <v>86</v>
      </c>
    </row>
    <row r="116" spans="1:65" s="2" customFormat="1" ht="19.8" customHeight="1">
      <c r="A116" s="40"/>
      <c r="B116" s="41"/>
      <c r="C116" s="260" t="s">
        <v>242</v>
      </c>
      <c r="D116" s="260" t="s">
        <v>222</v>
      </c>
      <c r="E116" s="261" t="s">
        <v>676</v>
      </c>
      <c r="F116" s="262" t="s">
        <v>677</v>
      </c>
      <c r="G116" s="263" t="s">
        <v>324</v>
      </c>
      <c r="H116" s="264">
        <v>24</v>
      </c>
      <c r="I116" s="265"/>
      <c r="J116" s="266">
        <f>ROUND(I116*H116,2)</f>
        <v>0</v>
      </c>
      <c r="K116" s="262" t="s">
        <v>207</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209</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271</v>
      </c>
    </row>
    <row r="117" spans="1:47" s="2" customFormat="1" ht="12">
      <c r="A117" s="40"/>
      <c r="B117" s="41"/>
      <c r="C117" s="42"/>
      <c r="D117" s="234" t="s">
        <v>210</v>
      </c>
      <c r="E117" s="42"/>
      <c r="F117" s="235" t="s">
        <v>677</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65" s="2" customFormat="1" ht="19.8" customHeight="1">
      <c r="A118" s="40"/>
      <c r="B118" s="41"/>
      <c r="C118" s="220" t="s">
        <v>9</v>
      </c>
      <c r="D118" s="220" t="s">
        <v>203</v>
      </c>
      <c r="E118" s="221" t="s">
        <v>517</v>
      </c>
      <c r="F118" s="222" t="s">
        <v>518</v>
      </c>
      <c r="G118" s="223" t="s">
        <v>303</v>
      </c>
      <c r="H118" s="224">
        <v>14.19</v>
      </c>
      <c r="I118" s="225"/>
      <c r="J118" s="226">
        <f>ROUND(I118*H118,2)</f>
        <v>0</v>
      </c>
      <c r="K118" s="222" t="s">
        <v>207</v>
      </c>
      <c r="L118" s="227"/>
      <c r="M118" s="228" t="s">
        <v>32</v>
      </c>
      <c r="N118" s="229"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208</v>
      </c>
      <c r="AT118" s="232" t="s">
        <v>203</v>
      </c>
      <c r="AU118" s="232" t="s">
        <v>86</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274</v>
      </c>
    </row>
    <row r="119" spans="1:47" s="2" customFormat="1" ht="12">
      <c r="A119" s="40"/>
      <c r="B119" s="41"/>
      <c r="C119" s="42"/>
      <c r="D119" s="234" t="s">
        <v>210</v>
      </c>
      <c r="E119" s="42"/>
      <c r="F119" s="235" t="s">
        <v>518</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86</v>
      </c>
    </row>
    <row r="120" spans="1:51" s="13" customFormat="1" ht="12">
      <c r="A120" s="13"/>
      <c r="B120" s="238"/>
      <c r="C120" s="239"/>
      <c r="D120" s="234" t="s">
        <v>213</v>
      </c>
      <c r="E120" s="240" t="s">
        <v>32</v>
      </c>
      <c r="F120" s="241" t="s">
        <v>731</v>
      </c>
      <c r="G120" s="239"/>
      <c r="H120" s="242">
        <v>14.19</v>
      </c>
      <c r="I120" s="243"/>
      <c r="J120" s="239"/>
      <c r="K120" s="239"/>
      <c r="L120" s="244"/>
      <c r="M120" s="245"/>
      <c r="N120" s="246"/>
      <c r="O120" s="246"/>
      <c r="P120" s="246"/>
      <c r="Q120" s="246"/>
      <c r="R120" s="246"/>
      <c r="S120" s="246"/>
      <c r="T120" s="247"/>
      <c r="U120" s="13"/>
      <c r="V120" s="13"/>
      <c r="W120" s="13"/>
      <c r="X120" s="13"/>
      <c r="Y120" s="13"/>
      <c r="Z120" s="13"/>
      <c r="AA120" s="13"/>
      <c r="AB120" s="13"/>
      <c r="AC120" s="13"/>
      <c r="AD120" s="13"/>
      <c r="AE120" s="13"/>
      <c r="AT120" s="248" t="s">
        <v>213</v>
      </c>
      <c r="AU120" s="248" t="s">
        <v>86</v>
      </c>
      <c r="AV120" s="13" t="s">
        <v>86</v>
      </c>
      <c r="AW120" s="13" t="s">
        <v>39</v>
      </c>
      <c r="AX120" s="13" t="s">
        <v>6</v>
      </c>
      <c r="AY120" s="248" t="s">
        <v>199</v>
      </c>
    </row>
    <row r="121" spans="1:51" s="14" customFormat="1" ht="12">
      <c r="A121" s="14"/>
      <c r="B121" s="249"/>
      <c r="C121" s="250"/>
      <c r="D121" s="234" t="s">
        <v>213</v>
      </c>
      <c r="E121" s="251" t="s">
        <v>32</v>
      </c>
      <c r="F121" s="252" t="s">
        <v>215</v>
      </c>
      <c r="G121" s="250"/>
      <c r="H121" s="253">
        <v>14.19</v>
      </c>
      <c r="I121" s="254"/>
      <c r="J121" s="250"/>
      <c r="K121" s="250"/>
      <c r="L121" s="255"/>
      <c r="M121" s="269"/>
      <c r="N121" s="270"/>
      <c r="O121" s="270"/>
      <c r="P121" s="270"/>
      <c r="Q121" s="270"/>
      <c r="R121" s="270"/>
      <c r="S121" s="270"/>
      <c r="T121" s="271"/>
      <c r="U121" s="14"/>
      <c r="V121" s="14"/>
      <c r="W121" s="14"/>
      <c r="X121" s="14"/>
      <c r="Y121" s="14"/>
      <c r="Z121" s="14"/>
      <c r="AA121" s="14"/>
      <c r="AB121" s="14"/>
      <c r="AC121" s="14"/>
      <c r="AD121" s="14"/>
      <c r="AE121" s="14"/>
      <c r="AT121" s="259" t="s">
        <v>213</v>
      </c>
      <c r="AU121" s="259" t="s">
        <v>86</v>
      </c>
      <c r="AV121" s="14" t="s">
        <v>209</v>
      </c>
      <c r="AW121" s="14" t="s">
        <v>39</v>
      </c>
      <c r="AX121" s="14" t="s">
        <v>84</v>
      </c>
      <c r="AY121" s="259" t="s">
        <v>199</v>
      </c>
    </row>
    <row r="122" spans="1:65" s="2" customFormat="1" ht="19.8" customHeight="1">
      <c r="A122" s="40"/>
      <c r="B122" s="41"/>
      <c r="C122" s="220" t="s">
        <v>245</v>
      </c>
      <c r="D122" s="220" t="s">
        <v>203</v>
      </c>
      <c r="E122" s="221" t="s">
        <v>679</v>
      </c>
      <c r="F122" s="222" t="s">
        <v>680</v>
      </c>
      <c r="G122" s="223" t="s">
        <v>296</v>
      </c>
      <c r="H122" s="224">
        <v>41.652</v>
      </c>
      <c r="I122" s="225"/>
      <c r="J122" s="226">
        <f>ROUND(I122*H122,2)</f>
        <v>0</v>
      </c>
      <c r="K122" s="222" t="s">
        <v>207</v>
      </c>
      <c r="L122" s="227"/>
      <c r="M122" s="228" t="s">
        <v>32</v>
      </c>
      <c r="N122" s="229" t="s">
        <v>48</v>
      </c>
      <c r="O122" s="86"/>
      <c r="P122" s="230">
        <f>O122*H122</f>
        <v>0</v>
      </c>
      <c r="Q122" s="230">
        <v>1</v>
      </c>
      <c r="R122" s="230">
        <f>Q122*H122</f>
        <v>41.652</v>
      </c>
      <c r="S122" s="230">
        <v>0</v>
      </c>
      <c r="T122" s="231">
        <f>S122*H122</f>
        <v>0</v>
      </c>
      <c r="U122" s="40"/>
      <c r="V122" s="40"/>
      <c r="W122" s="40"/>
      <c r="X122" s="40"/>
      <c r="Y122" s="40"/>
      <c r="Z122" s="40"/>
      <c r="AA122" s="40"/>
      <c r="AB122" s="40"/>
      <c r="AC122" s="40"/>
      <c r="AD122" s="40"/>
      <c r="AE122" s="40"/>
      <c r="AR122" s="232" t="s">
        <v>208</v>
      </c>
      <c r="AT122" s="232" t="s">
        <v>203</v>
      </c>
      <c r="AU122" s="232" t="s">
        <v>86</v>
      </c>
      <c r="AY122" s="18" t="s">
        <v>199</v>
      </c>
      <c r="BE122" s="233">
        <f>IF(N122="základní",J122,0)</f>
        <v>0</v>
      </c>
      <c r="BF122" s="233">
        <f>IF(N122="snížená",J122,0)</f>
        <v>0</v>
      </c>
      <c r="BG122" s="233">
        <f>IF(N122="zákl. přenesená",J122,0)</f>
        <v>0</v>
      </c>
      <c r="BH122" s="233">
        <f>IF(N122="sníž. přenesená",J122,0)</f>
        <v>0</v>
      </c>
      <c r="BI122" s="233">
        <f>IF(N122="nulová",J122,0)</f>
        <v>0</v>
      </c>
      <c r="BJ122" s="18" t="s">
        <v>84</v>
      </c>
      <c r="BK122" s="233">
        <f>ROUND(I122*H122,2)</f>
        <v>0</v>
      </c>
      <c r="BL122" s="18" t="s">
        <v>209</v>
      </c>
      <c r="BM122" s="232" t="s">
        <v>278</v>
      </c>
    </row>
    <row r="123" spans="1:47" s="2" customFormat="1" ht="12">
      <c r="A123" s="40"/>
      <c r="B123" s="41"/>
      <c r="C123" s="42"/>
      <c r="D123" s="234" t="s">
        <v>210</v>
      </c>
      <c r="E123" s="42"/>
      <c r="F123" s="235" t="s">
        <v>680</v>
      </c>
      <c r="G123" s="42"/>
      <c r="H123" s="42"/>
      <c r="I123" s="138"/>
      <c r="J123" s="42"/>
      <c r="K123" s="42"/>
      <c r="L123" s="46"/>
      <c r="M123" s="236"/>
      <c r="N123" s="237"/>
      <c r="O123" s="86"/>
      <c r="P123" s="86"/>
      <c r="Q123" s="86"/>
      <c r="R123" s="86"/>
      <c r="S123" s="86"/>
      <c r="T123" s="87"/>
      <c r="U123" s="40"/>
      <c r="V123" s="40"/>
      <c r="W123" s="40"/>
      <c r="X123" s="40"/>
      <c r="Y123" s="40"/>
      <c r="Z123" s="40"/>
      <c r="AA123" s="40"/>
      <c r="AB123" s="40"/>
      <c r="AC123" s="40"/>
      <c r="AD123" s="40"/>
      <c r="AE123" s="40"/>
      <c r="AT123" s="18" t="s">
        <v>210</v>
      </c>
      <c r="AU123" s="18" t="s">
        <v>86</v>
      </c>
    </row>
    <row r="124" spans="1:51" s="13" customFormat="1" ht="12">
      <c r="A124" s="13"/>
      <c r="B124" s="238"/>
      <c r="C124" s="239"/>
      <c r="D124" s="234" t="s">
        <v>213</v>
      </c>
      <c r="E124" s="240" t="s">
        <v>32</v>
      </c>
      <c r="F124" s="241" t="s">
        <v>681</v>
      </c>
      <c r="G124" s="239"/>
      <c r="H124" s="242">
        <v>41.652</v>
      </c>
      <c r="I124" s="243"/>
      <c r="J124" s="239"/>
      <c r="K124" s="239"/>
      <c r="L124" s="244"/>
      <c r="M124" s="245"/>
      <c r="N124" s="246"/>
      <c r="O124" s="246"/>
      <c r="P124" s="246"/>
      <c r="Q124" s="246"/>
      <c r="R124" s="246"/>
      <c r="S124" s="246"/>
      <c r="T124" s="247"/>
      <c r="U124" s="13"/>
      <c r="V124" s="13"/>
      <c r="W124" s="13"/>
      <c r="X124" s="13"/>
      <c r="Y124" s="13"/>
      <c r="Z124" s="13"/>
      <c r="AA124" s="13"/>
      <c r="AB124" s="13"/>
      <c r="AC124" s="13"/>
      <c r="AD124" s="13"/>
      <c r="AE124" s="13"/>
      <c r="AT124" s="248" t="s">
        <v>213</v>
      </c>
      <c r="AU124" s="248" t="s">
        <v>86</v>
      </c>
      <c r="AV124" s="13" t="s">
        <v>86</v>
      </c>
      <c r="AW124" s="13" t="s">
        <v>39</v>
      </c>
      <c r="AX124" s="13" t="s">
        <v>6</v>
      </c>
      <c r="AY124" s="248" t="s">
        <v>199</v>
      </c>
    </row>
    <row r="125" spans="1:51" s="14" customFormat="1" ht="12">
      <c r="A125" s="14"/>
      <c r="B125" s="249"/>
      <c r="C125" s="250"/>
      <c r="D125" s="234" t="s">
        <v>213</v>
      </c>
      <c r="E125" s="251" t="s">
        <v>32</v>
      </c>
      <c r="F125" s="252" t="s">
        <v>215</v>
      </c>
      <c r="G125" s="250"/>
      <c r="H125" s="253">
        <v>41.652</v>
      </c>
      <c r="I125" s="254"/>
      <c r="J125" s="250"/>
      <c r="K125" s="250"/>
      <c r="L125" s="255"/>
      <c r="M125" s="269"/>
      <c r="N125" s="270"/>
      <c r="O125" s="270"/>
      <c r="P125" s="270"/>
      <c r="Q125" s="270"/>
      <c r="R125" s="270"/>
      <c r="S125" s="270"/>
      <c r="T125" s="271"/>
      <c r="U125" s="14"/>
      <c r="V125" s="14"/>
      <c r="W125" s="14"/>
      <c r="X125" s="14"/>
      <c r="Y125" s="14"/>
      <c r="Z125" s="14"/>
      <c r="AA125" s="14"/>
      <c r="AB125" s="14"/>
      <c r="AC125" s="14"/>
      <c r="AD125" s="14"/>
      <c r="AE125" s="14"/>
      <c r="AT125" s="259" t="s">
        <v>213</v>
      </c>
      <c r="AU125" s="259" t="s">
        <v>86</v>
      </c>
      <c r="AV125" s="14" t="s">
        <v>209</v>
      </c>
      <c r="AW125" s="14" t="s">
        <v>39</v>
      </c>
      <c r="AX125" s="14" t="s">
        <v>84</v>
      </c>
      <c r="AY125" s="259" t="s">
        <v>199</v>
      </c>
    </row>
    <row r="126" spans="1:65" s="2" customFormat="1" ht="19.8" customHeight="1">
      <c r="A126" s="40"/>
      <c r="B126" s="41"/>
      <c r="C126" s="220" t="s">
        <v>279</v>
      </c>
      <c r="D126" s="220" t="s">
        <v>203</v>
      </c>
      <c r="E126" s="221" t="s">
        <v>542</v>
      </c>
      <c r="F126" s="222" t="s">
        <v>543</v>
      </c>
      <c r="G126" s="223" t="s">
        <v>296</v>
      </c>
      <c r="H126" s="224">
        <v>16.65</v>
      </c>
      <c r="I126" s="225"/>
      <c r="J126" s="226">
        <f>ROUND(I126*H126,2)</f>
        <v>0</v>
      </c>
      <c r="K126" s="222" t="s">
        <v>207</v>
      </c>
      <c r="L126" s="227"/>
      <c r="M126" s="228" t="s">
        <v>32</v>
      </c>
      <c r="N126" s="229" t="s">
        <v>48</v>
      </c>
      <c r="O126" s="86"/>
      <c r="P126" s="230">
        <f>O126*H126</f>
        <v>0</v>
      </c>
      <c r="Q126" s="230">
        <v>0</v>
      </c>
      <c r="R126" s="230">
        <f>Q126*H126</f>
        <v>0</v>
      </c>
      <c r="S126" s="230">
        <v>0</v>
      </c>
      <c r="T126" s="231">
        <f>S126*H126</f>
        <v>0</v>
      </c>
      <c r="U126" s="40"/>
      <c r="V126" s="40"/>
      <c r="W126" s="40"/>
      <c r="X126" s="40"/>
      <c r="Y126" s="40"/>
      <c r="Z126" s="40"/>
      <c r="AA126" s="40"/>
      <c r="AB126" s="40"/>
      <c r="AC126" s="40"/>
      <c r="AD126" s="40"/>
      <c r="AE126" s="40"/>
      <c r="AR126" s="232" t="s">
        <v>208</v>
      </c>
      <c r="AT126" s="232" t="s">
        <v>203</v>
      </c>
      <c r="AU126" s="232" t="s">
        <v>86</v>
      </c>
      <c r="AY126" s="18" t="s">
        <v>199</v>
      </c>
      <c r="BE126" s="233">
        <f>IF(N126="základní",J126,0)</f>
        <v>0</v>
      </c>
      <c r="BF126" s="233">
        <f>IF(N126="snížená",J126,0)</f>
        <v>0</v>
      </c>
      <c r="BG126" s="233">
        <f>IF(N126="zákl. přenesená",J126,0)</f>
        <v>0</v>
      </c>
      <c r="BH126" s="233">
        <f>IF(N126="sníž. přenesená",J126,0)</f>
        <v>0</v>
      </c>
      <c r="BI126" s="233">
        <f>IF(N126="nulová",J126,0)</f>
        <v>0</v>
      </c>
      <c r="BJ126" s="18" t="s">
        <v>84</v>
      </c>
      <c r="BK126" s="233">
        <f>ROUND(I126*H126,2)</f>
        <v>0</v>
      </c>
      <c r="BL126" s="18" t="s">
        <v>209</v>
      </c>
      <c r="BM126" s="232" t="s">
        <v>282</v>
      </c>
    </row>
    <row r="127" spans="1:47" s="2" customFormat="1" ht="12">
      <c r="A127" s="40"/>
      <c r="B127" s="41"/>
      <c r="C127" s="42"/>
      <c r="D127" s="234" t="s">
        <v>210</v>
      </c>
      <c r="E127" s="42"/>
      <c r="F127" s="235" t="s">
        <v>543</v>
      </c>
      <c r="G127" s="42"/>
      <c r="H127" s="42"/>
      <c r="I127" s="138"/>
      <c r="J127" s="42"/>
      <c r="K127" s="42"/>
      <c r="L127" s="46"/>
      <c r="M127" s="236"/>
      <c r="N127" s="237"/>
      <c r="O127" s="86"/>
      <c r="P127" s="86"/>
      <c r="Q127" s="86"/>
      <c r="R127" s="86"/>
      <c r="S127" s="86"/>
      <c r="T127" s="87"/>
      <c r="U127" s="40"/>
      <c r="V127" s="40"/>
      <c r="W127" s="40"/>
      <c r="X127" s="40"/>
      <c r="Y127" s="40"/>
      <c r="Z127" s="40"/>
      <c r="AA127" s="40"/>
      <c r="AB127" s="40"/>
      <c r="AC127" s="40"/>
      <c r="AD127" s="40"/>
      <c r="AE127" s="40"/>
      <c r="AT127" s="18" t="s">
        <v>210</v>
      </c>
      <c r="AU127" s="18" t="s">
        <v>86</v>
      </c>
    </row>
    <row r="128" spans="1:51" s="13" customFormat="1" ht="12">
      <c r="A128" s="13"/>
      <c r="B128" s="238"/>
      <c r="C128" s="239"/>
      <c r="D128" s="234" t="s">
        <v>213</v>
      </c>
      <c r="E128" s="240" t="s">
        <v>32</v>
      </c>
      <c r="F128" s="241" t="s">
        <v>682</v>
      </c>
      <c r="G128" s="239"/>
      <c r="H128" s="242">
        <v>16.65</v>
      </c>
      <c r="I128" s="243"/>
      <c r="J128" s="239"/>
      <c r="K128" s="239"/>
      <c r="L128" s="244"/>
      <c r="M128" s="245"/>
      <c r="N128" s="246"/>
      <c r="O128" s="246"/>
      <c r="P128" s="246"/>
      <c r="Q128" s="246"/>
      <c r="R128" s="246"/>
      <c r="S128" s="246"/>
      <c r="T128" s="247"/>
      <c r="U128" s="13"/>
      <c r="V128" s="13"/>
      <c r="W128" s="13"/>
      <c r="X128" s="13"/>
      <c r="Y128" s="13"/>
      <c r="Z128" s="13"/>
      <c r="AA128" s="13"/>
      <c r="AB128" s="13"/>
      <c r="AC128" s="13"/>
      <c r="AD128" s="13"/>
      <c r="AE128" s="13"/>
      <c r="AT128" s="248" t="s">
        <v>213</v>
      </c>
      <c r="AU128" s="248" t="s">
        <v>86</v>
      </c>
      <c r="AV128" s="13" t="s">
        <v>86</v>
      </c>
      <c r="AW128" s="13" t="s">
        <v>39</v>
      </c>
      <c r="AX128" s="13" t="s">
        <v>6</v>
      </c>
      <c r="AY128" s="248" t="s">
        <v>199</v>
      </c>
    </row>
    <row r="129" spans="1:51" s="14" customFormat="1" ht="12">
      <c r="A129" s="14"/>
      <c r="B129" s="249"/>
      <c r="C129" s="250"/>
      <c r="D129" s="234" t="s">
        <v>213</v>
      </c>
      <c r="E129" s="251" t="s">
        <v>32</v>
      </c>
      <c r="F129" s="252" t="s">
        <v>215</v>
      </c>
      <c r="G129" s="250"/>
      <c r="H129" s="253">
        <v>16.65</v>
      </c>
      <c r="I129" s="254"/>
      <c r="J129" s="250"/>
      <c r="K129" s="250"/>
      <c r="L129" s="255"/>
      <c r="M129" s="269"/>
      <c r="N129" s="270"/>
      <c r="O129" s="270"/>
      <c r="P129" s="270"/>
      <c r="Q129" s="270"/>
      <c r="R129" s="270"/>
      <c r="S129" s="270"/>
      <c r="T129" s="271"/>
      <c r="U129" s="14"/>
      <c r="V129" s="14"/>
      <c r="W129" s="14"/>
      <c r="X129" s="14"/>
      <c r="Y129" s="14"/>
      <c r="Z129" s="14"/>
      <c r="AA129" s="14"/>
      <c r="AB129" s="14"/>
      <c r="AC129" s="14"/>
      <c r="AD129" s="14"/>
      <c r="AE129" s="14"/>
      <c r="AT129" s="259" t="s">
        <v>213</v>
      </c>
      <c r="AU129" s="259" t="s">
        <v>86</v>
      </c>
      <c r="AV129" s="14" t="s">
        <v>209</v>
      </c>
      <c r="AW129" s="14" t="s">
        <v>39</v>
      </c>
      <c r="AX129" s="14" t="s">
        <v>84</v>
      </c>
      <c r="AY129" s="259" t="s">
        <v>199</v>
      </c>
    </row>
    <row r="130" spans="1:65" s="2" customFormat="1" ht="19.8" customHeight="1">
      <c r="A130" s="40"/>
      <c r="B130" s="41"/>
      <c r="C130" s="260" t="s">
        <v>254</v>
      </c>
      <c r="D130" s="260" t="s">
        <v>222</v>
      </c>
      <c r="E130" s="261" t="s">
        <v>683</v>
      </c>
      <c r="F130" s="262" t="s">
        <v>684</v>
      </c>
      <c r="G130" s="263" t="s">
        <v>303</v>
      </c>
      <c r="H130" s="264">
        <v>13.125</v>
      </c>
      <c r="I130" s="265"/>
      <c r="J130" s="266">
        <f>ROUND(I130*H130,2)</f>
        <v>0</v>
      </c>
      <c r="K130" s="262" t="s">
        <v>207</v>
      </c>
      <c r="L130" s="46"/>
      <c r="M130" s="267" t="s">
        <v>32</v>
      </c>
      <c r="N130" s="268" t="s">
        <v>48</v>
      </c>
      <c r="O130" s="86"/>
      <c r="P130" s="230">
        <f>O130*H130</f>
        <v>0</v>
      </c>
      <c r="Q130" s="230">
        <v>0</v>
      </c>
      <c r="R130" s="230">
        <f>Q130*H130</f>
        <v>0</v>
      </c>
      <c r="S130" s="230">
        <v>0</v>
      </c>
      <c r="T130" s="231">
        <f>S130*H130</f>
        <v>0</v>
      </c>
      <c r="U130" s="40"/>
      <c r="V130" s="40"/>
      <c r="W130" s="40"/>
      <c r="X130" s="40"/>
      <c r="Y130" s="40"/>
      <c r="Z130" s="40"/>
      <c r="AA130" s="40"/>
      <c r="AB130" s="40"/>
      <c r="AC130" s="40"/>
      <c r="AD130" s="40"/>
      <c r="AE130" s="40"/>
      <c r="AR130" s="232" t="s">
        <v>209</v>
      </c>
      <c r="AT130" s="232" t="s">
        <v>222</v>
      </c>
      <c r="AU130" s="232" t="s">
        <v>86</v>
      </c>
      <c r="AY130" s="18" t="s">
        <v>199</v>
      </c>
      <c r="BE130" s="233">
        <f>IF(N130="základní",J130,0)</f>
        <v>0</v>
      </c>
      <c r="BF130" s="233">
        <f>IF(N130="snížená",J130,0)</f>
        <v>0</v>
      </c>
      <c r="BG130" s="233">
        <f>IF(N130="zákl. přenesená",J130,0)</f>
        <v>0</v>
      </c>
      <c r="BH130" s="233">
        <f>IF(N130="sníž. přenesená",J130,0)</f>
        <v>0</v>
      </c>
      <c r="BI130" s="233">
        <f>IF(N130="nulová",J130,0)</f>
        <v>0</v>
      </c>
      <c r="BJ130" s="18" t="s">
        <v>84</v>
      </c>
      <c r="BK130" s="233">
        <f>ROUND(I130*H130,2)</f>
        <v>0</v>
      </c>
      <c r="BL130" s="18" t="s">
        <v>209</v>
      </c>
      <c r="BM130" s="232" t="s">
        <v>341</v>
      </c>
    </row>
    <row r="131" spans="1:47" s="2" customFormat="1" ht="12">
      <c r="A131" s="40"/>
      <c r="B131" s="41"/>
      <c r="C131" s="42"/>
      <c r="D131" s="234" t="s">
        <v>210</v>
      </c>
      <c r="E131" s="42"/>
      <c r="F131" s="235" t="s">
        <v>684</v>
      </c>
      <c r="G131" s="42"/>
      <c r="H131" s="42"/>
      <c r="I131" s="138"/>
      <c r="J131" s="42"/>
      <c r="K131" s="42"/>
      <c r="L131" s="46"/>
      <c r="M131" s="236"/>
      <c r="N131" s="237"/>
      <c r="O131" s="86"/>
      <c r="P131" s="86"/>
      <c r="Q131" s="86"/>
      <c r="R131" s="86"/>
      <c r="S131" s="86"/>
      <c r="T131" s="87"/>
      <c r="U131" s="40"/>
      <c r="V131" s="40"/>
      <c r="W131" s="40"/>
      <c r="X131" s="40"/>
      <c r="Y131" s="40"/>
      <c r="Z131" s="40"/>
      <c r="AA131" s="40"/>
      <c r="AB131" s="40"/>
      <c r="AC131" s="40"/>
      <c r="AD131" s="40"/>
      <c r="AE131" s="40"/>
      <c r="AT131" s="18" t="s">
        <v>210</v>
      </c>
      <c r="AU131" s="18" t="s">
        <v>86</v>
      </c>
    </row>
    <row r="132" spans="1:51" s="13" customFormat="1" ht="12">
      <c r="A132" s="13"/>
      <c r="B132" s="238"/>
      <c r="C132" s="239"/>
      <c r="D132" s="234" t="s">
        <v>213</v>
      </c>
      <c r="E132" s="240" t="s">
        <v>32</v>
      </c>
      <c r="F132" s="241" t="s">
        <v>732</v>
      </c>
      <c r="G132" s="239"/>
      <c r="H132" s="242">
        <v>13.125</v>
      </c>
      <c r="I132" s="243"/>
      <c r="J132" s="239"/>
      <c r="K132" s="239"/>
      <c r="L132" s="244"/>
      <c r="M132" s="245"/>
      <c r="N132" s="246"/>
      <c r="O132" s="246"/>
      <c r="P132" s="246"/>
      <c r="Q132" s="246"/>
      <c r="R132" s="246"/>
      <c r="S132" s="246"/>
      <c r="T132" s="247"/>
      <c r="U132" s="13"/>
      <c r="V132" s="13"/>
      <c r="W132" s="13"/>
      <c r="X132" s="13"/>
      <c r="Y132" s="13"/>
      <c r="Z132" s="13"/>
      <c r="AA132" s="13"/>
      <c r="AB132" s="13"/>
      <c r="AC132" s="13"/>
      <c r="AD132" s="13"/>
      <c r="AE132" s="13"/>
      <c r="AT132" s="248" t="s">
        <v>213</v>
      </c>
      <c r="AU132" s="248" t="s">
        <v>86</v>
      </c>
      <c r="AV132" s="13" t="s">
        <v>86</v>
      </c>
      <c r="AW132" s="13" t="s">
        <v>39</v>
      </c>
      <c r="AX132" s="13" t="s">
        <v>6</v>
      </c>
      <c r="AY132" s="248" t="s">
        <v>199</v>
      </c>
    </row>
    <row r="133" spans="1:51" s="14" customFormat="1" ht="12">
      <c r="A133" s="14"/>
      <c r="B133" s="249"/>
      <c r="C133" s="250"/>
      <c r="D133" s="234" t="s">
        <v>213</v>
      </c>
      <c r="E133" s="251" t="s">
        <v>32</v>
      </c>
      <c r="F133" s="252" t="s">
        <v>215</v>
      </c>
      <c r="G133" s="250"/>
      <c r="H133" s="253">
        <v>13.125</v>
      </c>
      <c r="I133" s="254"/>
      <c r="J133" s="250"/>
      <c r="K133" s="250"/>
      <c r="L133" s="255"/>
      <c r="M133" s="269"/>
      <c r="N133" s="270"/>
      <c r="O133" s="270"/>
      <c r="P133" s="270"/>
      <c r="Q133" s="270"/>
      <c r="R133" s="270"/>
      <c r="S133" s="270"/>
      <c r="T133" s="271"/>
      <c r="U133" s="14"/>
      <c r="V133" s="14"/>
      <c r="W133" s="14"/>
      <c r="X133" s="14"/>
      <c r="Y133" s="14"/>
      <c r="Z133" s="14"/>
      <c r="AA133" s="14"/>
      <c r="AB133" s="14"/>
      <c r="AC133" s="14"/>
      <c r="AD133" s="14"/>
      <c r="AE133" s="14"/>
      <c r="AT133" s="259" t="s">
        <v>213</v>
      </c>
      <c r="AU133" s="259" t="s">
        <v>86</v>
      </c>
      <c r="AV133" s="14" t="s">
        <v>209</v>
      </c>
      <c r="AW133" s="14" t="s">
        <v>39</v>
      </c>
      <c r="AX133" s="14" t="s">
        <v>84</v>
      </c>
      <c r="AY133" s="259" t="s">
        <v>199</v>
      </c>
    </row>
    <row r="134" spans="1:63" s="12" customFormat="1" ht="22.8" customHeight="1">
      <c r="A134" s="12"/>
      <c r="B134" s="204"/>
      <c r="C134" s="205"/>
      <c r="D134" s="206" t="s">
        <v>76</v>
      </c>
      <c r="E134" s="218" t="s">
        <v>593</v>
      </c>
      <c r="F134" s="218" t="s">
        <v>594</v>
      </c>
      <c r="G134" s="205"/>
      <c r="H134" s="205"/>
      <c r="I134" s="208"/>
      <c r="J134" s="219">
        <f>BK134</f>
        <v>0</v>
      </c>
      <c r="K134" s="205"/>
      <c r="L134" s="210"/>
      <c r="M134" s="211"/>
      <c r="N134" s="212"/>
      <c r="O134" s="212"/>
      <c r="P134" s="213">
        <f>SUM(P135:P142)</f>
        <v>0</v>
      </c>
      <c r="Q134" s="212"/>
      <c r="R134" s="213">
        <f>SUM(R135:R142)</f>
        <v>0</v>
      </c>
      <c r="S134" s="212"/>
      <c r="T134" s="214">
        <f>SUM(T135:T142)</f>
        <v>0</v>
      </c>
      <c r="U134" s="12"/>
      <c r="V134" s="12"/>
      <c r="W134" s="12"/>
      <c r="X134" s="12"/>
      <c r="Y134" s="12"/>
      <c r="Z134" s="12"/>
      <c r="AA134" s="12"/>
      <c r="AB134" s="12"/>
      <c r="AC134" s="12"/>
      <c r="AD134" s="12"/>
      <c r="AE134" s="12"/>
      <c r="AR134" s="215" t="s">
        <v>84</v>
      </c>
      <c r="AT134" s="216" t="s">
        <v>76</v>
      </c>
      <c r="AU134" s="216" t="s">
        <v>84</v>
      </c>
      <c r="AY134" s="215" t="s">
        <v>199</v>
      </c>
      <c r="BK134" s="217">
        <f>SUM(BK135:BK142)</f>
        <v>0</v>
      </c>
    </row>
    <row r="135" spans="1:65" s="2" customFormat="1" ht="19.8" customHeight="1">
      <c r="A135" s="40"/>
      <c r="B135" s="41"/>
      <c r="C135" s="220" t="s">
        <v>342</v>
      </c>
      <c r="D135" s="220" t="s">
        <v>203</v>
      </c>
      <c r="E135" s="221" t="s">
        <v>689</v>
      </c>
      <c r="F135" s="222" t="s">
        <v>690</v>
      </c>
      <c r="G135" s="223" t="s">
        <v>324</v>
      </c>
      <c r="H135" s="224">
        <v>24</v>
      </c>
      <c r="I135" s="225"/>
      <c r="J135" s="226">
        <f>ROUND(I135*H135,2)</f>
        <v>0</v>
      </c>
      <c r="K135" s="222" t="s">
        <v>32</v>
      </c>
      <c r="L135" s="227"/>
      <c r="M135" s="228" t="s">
        <v>32</v>
      </c>
      <c r="N135" s="229" t="s">
        <v>48</v>
      </c>
      <c r="O135" s="86"/>
      <c r="P135" s="230">
        <f>O135*H135</f>
        <v>0</v>
      </c>
      <c r="Q135" s="230">
        <v>0</v>
      </c>
      <c r="R135" s="230">
        <f>Q135*H135</f>
        <v>0</v>
      </c>
      <c r="S135" s="230">
        <v>0</v>
      </c>
      <c r="T135" s="231">
        <f>S135*H135</f>
        <v>0</v>
      </c>
      <c r="U135" s="40"/>
      <c r="V135" s="40"/>
      <c r="W135" s="40"/>
      <c r="X135" s="40"/>
      <c r="Y135" s="40"/>
      <c r="Z135" s="40"/>
      <c r="AA135" s="40"/>
      <c r="AB135" s="40"/>
      <c r="AC135" s="40"/>
      <c r="AD135" s="40"/>
      <c r="AE135" s="40"/>
      <c r="AR135" s="232" t="s">
        <v>208</v>
      </c>
      <c r="AT135" s="232" t="s">
        <v>203</v>
      </c>
      <c r="AU135" s="232" t="s">
        <v>86</v>
      </c>
      <c r="AY135" s="18" t="s">
        <v>199</v>
      </c>
      <c r="BE135" s="233">
        <f>IF(N135="základní",J135,0)</f>
        <v>0</v>
      </c>
      <c r="BF135" s="233">
        <f>IF(N135="snížená",J135,0)</f>
        <v>0</v>
      </c>
      <c r="BG135" s="233">
        <f>IF(N135="zákl. přenesená",J135,0)</f>
        <v>0</v>
      </c>
      <c r="BH135" s="233">
        <f>IF(N135="sníž. přenesená",J135,0)</f>
        <v>0</v>
      </c>
      <c r="BI135" s="233">
        <f>IF(N135="nulová",J135,0)</f>
        <v>0</v>
      </c>
      <c r="BJ135" s="18" t="s">
        <v>84</v>
      </c>
      <c r="BK135" s="233">
        <f>ROUND(I135*H135,2)</f>
        <v>0</v>
      </c>
      <c r="BL135" s="18" t="s">
        <v>209</v>
      </c>
      <c r="BM135" s="232" t="s">
        <v>345</v>
      </c>
    </row>
    <row r="136" spans="1:47" s="2" customFormat="1" ht="12">
      <c r="A136" s="40"/>
      <c r="B136" s="41"/>
      <c r="C136" s="42"/>
      <c r="D136" s="234" t="s">
        <v>210</v>
      </c>
      <c r="E136" s="42"/>
      <c r="F136" s="235" t="s">
        <v>690</v>
      </c>
      <c r="G136" s="42"/>
      <c r="H136" s="42"/>
      <c r="I136" s="138"/>
      <c r="J136" s="42"/>
      <c r="K136" s="42"/>
      <c r="L136" s="46"/>
      <c r="M136" s="236"/>
      <c r="N136" s="237"/>
      <c r="O136" s="86"/>
      <c r="P136" s="86"/>
      <c r="Q136" s="86"/>
      <c r="R136" s="86"/>
      <c r="S136" s="86"/>
      <c r="T136" s="87"/>
      <c r="U136" s="40"/>
      <c r="V136" s="40"/>
      <c r="W136" s="40"/>
      <c r="X136" s="40"/>
      <c r="Y136" s="40"/>
      <c r="Z136" s="40"/>
      <c r="AA136" s="40"/>
      <c r="AB136" s="40"/>
      <c r="AC136" s="40"/>
      <c r="AD136" s="40"/>
      <c r="AE136" s="40"/>
      <c r="AT136" s="18" t="s">
        <v>210</v>
      </c>
      <c r="AU136" s="18" t="s">
        <v>86</v>
      </c>
    </row>
    <row r="137" spans="1:65" s="2" customFormat="1" ht="19.8" customHeight="1">
      <c r="A137" s="40"/>
      <c r="B137" s="41"/>
      <c r="C137" s="260" t="s">
        <v>257</v>
      </c>
      <c r="D137" s="260" t="s">
        <v>222</v>
      </c>
      <c r="E137" s="261" t="s">
        <v>691</v>
      </c>
      <c r="F137" s="262" t="s">
        <v>692</v>
      </c>
      <c r="G137" s="263" t="s">
        <v>324</v>
      </c>
      <c r="H137" s="264">
        <v>13.6</v>
      </c>
      <c r="I137" s="265"/>
      <c r="J137" s="266">
        <f>ROUND(I137*H137,2)</f>
        <v>0</v>
      </c>
      <c r="K137" s="262" t="s">
        <v>32</v>
      </c>
      <c r="L137" s="46"/>
      <c r="M137" s="267" t="s">
        <v>32</v>
      </c>
      <c r="N137" s="268" t="s">
        <v>48</v>
      </c>
      <c r="O137" s="86"/>
      <c r="P137" s="230">
        <f>O137*H137</f>
        <v>0</v>
      </c>
      <c r="Q137" s="230">
        <v>0</v>
      </c>
      <c r="R137" s="230">
        <f>Q137*H137</f>
        <v>0</v>
      </c>
      <c r="S137" s="230">
        <v>0</v>
      </c>
      <c r="T137" s="231">
        <f>S137*H137</f>
        <v>0</v>
      </c>
      <c r="U137" s="40"/>
      <c r="V137" s="40"/>
      <c r="W137" s="40"/>
      <c r="X137" s="40"/>
      <c r="Y137" s="40"/>
      <c r="Z137" s="40"/>
      <c r="AA137" s="40"/>
      <c r="AB137" s="40"/>
      <c r="AC137" s="40"/>
      <c r="AD137" s="40"/>
      <c r="AE137" s="40"/>
      <c r="AR137" s="232" t="s">
        <v>209</v>
      </c>
      <c r="AT137" s="232" t="s">
        <v>222</v>
      </c>
      <c r="AU137" s="232" t="s">
        <v>86</v>
      </c>
      <c r="AY137" s="18" t="s">
        <v>199</v>
      </c>
      <c r="BE137" s="233">
        <f>IF(N137="základní",J137,0)</f>
        <v>0</v>
      </c>
      <c r="BF137" s="233">
        <f>IF(N137="snížená",J137,0)</f>
        <v>0</v>
      </c>
      <c r="BG137" s="233">
        <f>IF(N137="zákl. přenesená",J137,0)</f>
        <v>0</v>
      </c>
      <c r="BH137" s="233">
        <f>IF(N137="sníž. přenesená",J137,0)</f>
        <v>0</v>
      </c>
      <c r="BI137" s="233">
        <f>IF(N137="nulová",J137,0)</f>
        <v>0</v>
      </c>
      <c r="BJ137" s="18" t="s">
        <v>84</v>
      </c>
      <c r="BK137" s="233">
        <f>ROUND(I137*H137,2)</f>
        <v>0</v>
      </c>
      <c r="BL137" s="18" t="s">
        <v>209</v>
      </c>
      <c r="BM137" s="232" t="s">
        <v>348</v>
      </c>
    </row>
    <row r="138" spans="1:47" s="2" customFormat="1" ht="12">
      <c r="A138" s="40"/>
      <c r="B138" s="41"/>
      <c r="C138" s="42"/>
      <c r="D138" s="234" t="s">
        <v>210</v>
      </c>
      <c r="E138" s="42"/>
      <c r="F138" s="235" t="s">
        <v>692</v>
      </c>
      <c r="G138" s="42"/>
      <c r="H138" s="42"/>
      <c r="I138" s="138"/>
      <c r="J138" s="42"/>
      <c r="K138" s="42"/>
      <c r="L138" s="46"/>
      <c r="M138" s="236"/>
      <c r="N138" s="237"/>
      <c r="O138" s="86"/>
      <c r="P138" s="86"/>
      <c r="Q138" s="86"/>
      <c r="R138" s="86"/>
      <c r="S138" s="86"/>
      <c r="T138" s="87"/>
      <c r="U138" s="40"/>
      <c r="V138" s="40"/>
      <c r="W138" s="40"/>
      <c r="X138" s="40"/>
      <c r="Y138" s="40"/>
      <c r="Z138" s="40"/>
      <c r="AA138" s="40"/>
      <c r="AB138" s="40"/>
      <c r="AC138" s="40"/>
      <c r="AD138" s="40"/>
      <c r="AE138" s="40"/>
      <c r="AT138" s="18" t="s">
        <v>210</v>
      </c>
      <c r="AU138" s="18" t="s">
        <v>86</v>
      </c>
    </row>
    <row r="139" spans="1:51" s="13" customFormat="1" ht="12">
      <c r="A139" s="13"/>
      <c r="B139" s="238"/>
      <c r="C139" s="239"/>
      <c r="D139" s="234" t="s">
        <v>213</v>
      </c>
      <c r="E139" s="240" t="s">
        <v>32</v>
      </c>
      <c r="F139" s="241" t="s">
        <v>693</v>
      </c>
      <c r="G139" s="239"/>
      <c r="H139" s="242">
        <v>13.6</v>
      </c>
      <c r="I139" s="243"/>
      <c r="J139" s="239"/>
      <c r="K139" s="239"/>
      <c r="L139" s="244"/>
      <c r="M139" s="245"/>
      <c r="N139" s="246"/>
      <c r="O139" s="246"/>
      <c r="P139" s="246"/>
      <c r="Q139" s="246"/>
      <c r="R139" s="246"/>
      <c r="S139" s="246"/>
      <c r="T139" s="247"/>
      <c r="U139" s="13"/>
      <c r="V139" s="13"/>
      <c r="W139" s="13"/>
      <c r="X139" s="13"/>
      <c r="Y139" s="13"/>
      <c r="Z139" s="13"/>
      <c r="AA139" s="13"/>
      <c r="AB139" s="13"/>
      <c r="AC139" s="13"/>
      <c r="AD139" s="13"/>
      <c r="AE139" s="13"/>
      <c r="AT139" s="248" t="s">
        <v>213</v>
      </c>
      <c r="AU139" s="248" t="s">
        <v>86</v>
      </c>
      <c r="AV139" s="13" t="s">
        <v>86</v>
      </c>
      <c r="AW139" s="13" t="s">
        <v>39</v>
      </c>
      <c r="AX139" s="13" t="s">
        <v>6</v>
      </c>
      <c r="AY139" s="248" t="s">
        <v>199</v>
      </c>
    </row>
    <row r="140" spans="1:51" s="14" customFormat="1" ht="12">
      <c r="A140" s="14"/>
      <c r="B140" s="249"/>
      <c r="C140" s="250"/>
      <c r="D140" s="234" t="s">
        <v>213</v>
      </c>
      <c r="E140" s="251" t="s">
        <v>32</v>
      </c>
      <c r="F140" s="252" t="s">
        <v>215</v>
      </c>
      <c r="G140" s="250"/>
      <c r="H140" s="253">
        <v>13.6</v>
      </c>
      <c r="I140" s="254"/>
      <c r="J140" s="250"/>
      <c r="K140" s="250"/>
      <c r="L140" s="255"/>
      <c r="M140" s="269"/>
      <c r="N140" s="270"/>
      <c r="O140" s="270"/>
      <c r="P140" s="270"/>
      <c r="Q140" s="270"/>
      <c r="R140" s="270"/>
      <c r="S140" s="270"/>
      <c r="T140" s="271"/>
      <c r="U140" s="14"/>
      <c r="V140" s="14"/>
      <c r="W140" s="14"/>
      <c r="X140" s="14"/>
      <c r="Y140" s="14"/>
      <c r="Z140" s="14"/>
      <c r="AA140" s="14"/>
      <c r="AB140" s="14"/>
      <c r="AC140" s="14"/>
      <c r="AD140" s="14"/>
      <c r="AE140" s="14"/>
      <c r="AT140" s="259" t="s">
        <v>213</v>
      </c>
      <c r="AU140" s="259" t="s">
        <v>86</v>
      </c>
      <c r="AV140" s="14" t="s">
        <v>209</v>
      </c>
      <c r="AW140" s="14" t="s">
        <v>39</v>
      </c>
      <c r="AX140" s="14" t="s">
        <v>84</v>
      </c>
      <c r="AY140" s="259" t="s">
        <v>199</v>
      </c>
    </row>
    <row r="141" spans="1:65" s="2" customFormat="1" ht="19.8" customHeight="1">
      <c r="A141" s="40"/>
      <c r="B141" s="41"/>
      <c r="C141" s="260" t="s">
        <v>7</v>
      </c>
      <c r="D141" s="260" t="s">
        <v>222</v>
      </c>
      <c r="E141" s="261" t="s">
        <v>620</v>
      </c>
      <c r="F141" s="262" t="s">
        <v>621</v>
      </c>
      <c r="G141" s="263" t="s">
        <v>296</v>
      </c>
      <c r="H141" s="264">
        <v>1.086</v>
      </c>
      <c r="I141" s="265"/>
      <c r="J141" s="266">
        <f>ROUND(I141*H141,2)</f>
        <v>0</v>
      </c>
      <c r="K141" s="262" t="s">
        <v>32</v>
      </c>
      <c r="L141" s="46"/>
      <c r="M141" s="267" t="s">
        <v>32</v>
      </c>
      <c r="N141" s="268" t="s">
        <v>48</v>
      </c>
      <c r="O141" s="86"/>
      <c r="P141" s="230">
        <f>O141*H141</f>
        <v>0</v>
      </c>
      <c r="Q141" s="230">
        <v>0</v>
      </c>
      <c r="R141" s="230">
        <f>Q141*H141</f>
        <v>0</v>
      </c>
      <c r="S141" s="230">
        <v>0</v>
      </c>
      <c r="T141" s="231">
        <f>S141*H141</f>
        <v>0</v>
      </c>
      <c r="U141" s="40"/>
      <c r="V141" s="40"/>
      <c r="W141" s="40"/>
      <c r="X141" s="40"/>
      <c r="Y141" s="40"/>
      <c r="Z141" s="40"/>
      <c r="AA141" s="40"/>
      <c r="AB141" s="40"/>
      <c r="AC141" s="40"/>
      <c r="AD141" s="40"/>
      <c r="AE141" s="40"/>
      <c r="AR141" s="232" t="s">
        <v>209</v>
      </c>
      <c r="AT141" s="232" t="s">
        <v>222</v>
      </c>
      <c r="AU141" s="232" t="s">
        <v>86</v>
      </c>
      <c r="AY141" s="18" t="s">
        <v>199</v>
      </c>
      <c r="BE141" s="233">
        <f>IF(N141="základní",J141,0)</f>
        <v>0</v>
      </c>
      <c r="BF141" s="233">
        <f>IF(N141="snížená",J141,0)</f>
        <v>0</v>
      </c>
      <c r="BG141" s="233">
        <f>IF(N141="zákl. přenesená",J141,0)</f>
        <v>0</v>
      </c>
      <c r="BH141" s="233">
        <f>IF(N141="sníž. přenesená",J141,0)</f>
        <v>0</v>
      </c>
      <c r="BI141" s="233">
        <f>IF(N141="nulová",J141,0)</f>
        <v>0</v>
      </c>
      <c r="BJ141" s="18" t="s">
        <v>84</v>
      </c>
      <c r="BK141" s="233">
        <f>ROUND(I141*H141,2)</f>
        <v>0</v>
      </c>
      <c r="BL141" s="18" t="s">
        <v>209</v>
      </c>
      <c r="BM141" s="232" t="s">
        <v>351</v>
      </c>
    </row>
    <row r="142" spans="1:47" s="2" customFormat="1" ht="12">
      <c r="A142" s="40"/>
      <c r="B142" s="41"/>
      <c r="C142" s="42"/>
      <c r="D142" s="234" t="s">
        <v>210</v>
      </c>
      <c r="E142" s="42"/>
      <c r="F142" s="235" t="s">
        <v>621</v>
      </c>
      <c r="G142" s="42"/>
      <c r="H142" s="42"/>
      <c r="I142" s="138"/>
      <c r="J142" s="42"/>
      <c r="K142" s="42"/>
      <c r="L142" s="46"/>
      <c r="M142" s="236"/>
      <c r="N142" s="237"/>
      <c r="O142" s="86"/>
      <c r="P142" s="86"/>
      <c r="Q142" s="86"/>
      <c r="R142" s="86"/>
      <c r="S142" s="86"/>
      <c r="T142" s="87"/>
      <c r="U142" s="40"/>
      <c r="V142" s="40"/>
      <c r="W142" s="40"/>
      <c r="X142" s="40"/>
      <c r="Y142" s="40"/>
      <c r="Z142" s="40"/>
      <c r="AA142" s="40"/>
      <c r="AB142" s="40"/>
      <c r="AC142" s="40"/>
      <c r="AD142" s="40"/>
      <c r="AE142" s="40"/>
      <c r="AT142" s="18" t="s">
        <v>210</v>
      </c>
      <c r="AU142" s="18" t="s">
        <v>86</v>
      </c>
    </row>
    <row r="143" spans="1:63" s="12" customFormat="1" ht="22.8" customHeight="1">
      <c r="A143" s="12"/>
      <c r="B143" s="204"/>
      <c r="C143" s="205"/>
      <c r="D143" s="206" t="s">
        <v>76</v>
      </c>
      <c r="E143" s="218" t="s">
        <v>247</v>
      </c>
      <c r="F143" s="218" t="s">
        <v>248</v>
      </c>
      <c r="G143" s="205"/>
      <c r="H143" s="205"/>
      <c r="I143" s="208"/>
      <c r="J143" s="219">
        <f>BK143</f>
        <v>0</v>
      </c>
      <c r="K143" s="205"/>
      <c r="L143" s="210"/>
      <c r="M143" s="211"/>
      <c r="N143" s="212"/>
      <c r="O143" s="212"/>
      <c r="P143" s="213">
        <f>SUM(P144:P164)</f>
        <v>0</v>
      </c>
      <c r="Q143" s="212"/>
      <c r="R143" s="213">
        <f>SUM(R144:R164)</f>
        <v>0</v>
      </c>
      <c r="S143" s="212"/>
      <c r="T143" s="214">
        <f>SUM(T144:T164)</f>
        <v>0</v>
      </c>
      <c r="U143" s="12"/>
      <c r="V143" s="12"/>
      <c r="W143" s="12"/>
      <c r="X143" s="12"/>
      <c r="Y143" s="12"/>
      <c r="Z143" s="12"/>
      <c r="AA143" s="12"/>
      <c r="AB143" s="12"/>
      <c r="AC143" s="12"/>
      <c r="AD143" s="12"/>
      <c r="AE143" s="12"/>
      <c r="AR143" s="215" t="s">
        <v>209</v>
      </c>
      <c r="AT143" s="216" t="s">
        <v>76</v>
      </c>
      <c r="AU143" s="216" t="s">
        <v>84</v>
      </c>
      <c r="AY143" s="215" t="s">
        <v>199</v>
      </c>
      <c r="BK143" s="217">
        <f>SUM(BK144:BK164)</f>
        <v>0</v>
      </c>
    </row>
    <row r="144" spans="1:65" s="2" customFormat="1" ht="50.4" customHeight="1">
      <c r="A144" s="40"/>
      <c r="B144" s="41"/>
      <c r="C144" s="260" t="s">
        <v>261</v>
      </c>
      <c r="D144" s="260" t="s">
        <v>222</v>
      </c>
      <c r="E144" s="261" t="s">
        <v>426</v>
      </c>
      <c r="F144" s="262" t="s">
        <v>427</v>
      </c>
      <c r="G144" s="263" t="s">
        <v>296</v>
      </c>
      <c r="H144" s="264">
        <v>31.7</v>
      </c>
      <c r="I144" s="265"/>
      <c r="J144" s="266">
        <f>ROUND(I144*H144,2)</f>
        <v>0</v>
      </c>
      <c r="K144" s="262" t="s">
        <v>207</v>
      </c>
      <c r="L144" s="46"/>
      <c r="M144" s="267" t="s">
        <v>32</v>
      </c>
      <c r="N144" s="268" t="s">
        <v>48</v>
      </c>
      <c r="O144" s="86"/>
      <c r="P144" s="230">
        <f>O144*H144</f>
        <v>0</v>
      </c>
      <c r="Q144" s="230">
        <v>0</v>
      </c>
      <c r="R144" s="230">
        <f>Q144*H144</f>
        <v>0</v>
      </c>
      <c r="S144" s="230">
        <v>0</v>
      </c>
      <c r="T144" s="231">
        <f>S144*H144</f>
        <v>0</v>
      </c>
      <c r="U144" s="40"/>
      <c r="V144" s="40"/>
      <c r="W144" s="40"/>
      <c r="X144" s="40"/>
      <c r="Y144" s="40"/>
      <c r="Z144" s="40"/>
      <c r="AA144" s="40"/>
      <c r="AB144" s="40"/>
      <c r="AC144" s="40"/>
      <c r="AD144" s="40"/>
      <c r="AE144" s="40"/>
      <c r="AR144" s="232" t="s">
        <v>253</v>
      </c>
      <c r="AT144" s="232" t="s">
        <v>222</v>
      </c>
      <c r="AU144" s="232" t="s">
        <v>86</v>
      </c>
      <c r="AY144" s="18" t="s">
        <v>199</v>
      </c>
      <c r="BE144" s="233">
        <f>IF(N144="základní",J144,0)</f>
        <v>0</v>
      </c>
      <c r="BF144" s="233">
        <f>IF(N144="snížená",J144,0)</f>
        <v>0</v>
      </c>
      <c r="BG144" s="233">
        <f>IF(N144="zákl. přenesená",J144,0)</f>
        <v>0</v>
      </c>
      <c r="BH144" s="233">
        <f>IF(N144="sníž. přenesená",J144,0)</f>
        <v>0</v>
      </c>
      <c r="BI144" s="233">
        <f>IF(N144="nulová",J144,0)</f>
        <v>0</v>
      </c>
      <c r="BJ144" s="18" t="s">
        <v>84</v>
      </c>
      <c r="BK144" s="233">
        <f>ROUND(I144*H144,2)</f>
        <v>0</v>
      </c>
      <c r="BL144" s="18" t="s">
        <v>253</v>
      </c>
      <c r="BM144" s="232" t="s">
        <v>354</v>
      </c>
    </row>
    <row r="145" spans="1:47" s="2" customFormat="1" ht="12">
      <c r="A145" s="40"/>
      <c r="B145" s="41"/>
      <c r="C145" s="42"/>
      <c r="D145" s="234" t="s">
        <v>210</v>
      </c>
      <c r="E145" s="42"/>
      <c r="F145" s="235" t="s">
        <v>427</v>
      </c>
      <c r="G145" s="42"/>
      <c r="H145" s="42"/>
      <c r="I145" s="138"/>
      <c r="J145" s="42"/>
      <c r="K145" s="42"/>
      <c r="L145" s="46"/>
      <c r="M145" s="236"/>
      <c r="N145" s="237"/>
      <c r="O145" s="86"/>
      <c r="P145" s="86"/>
      <c r="Q145" s="86"/>
      <c r="R145" s="86"/>
      <c r="S145" s="86"/>
      <c r="T145" s="87"/>
      <c r="U145" s="40"/>
      <c r="V145" s="40"/>
      <c r="W145" s="40"/>
      <c r="X145" s="40"/>
      <c r="Y145" s="40"/>
      <c r="Z145" s="40"/>
      <c r="AA145" s="40"/>
      <c r="AB145" s="40"/>
      <c r="AC145" s="40"/>
      <c r="AD145" s="40"/>
      <c r="AE145" s="40"/>
      <c r="AT145" s="18" t="s">
        <v>210</v>
      </c>
      <c r="AU145" s="18" t="s">
        <v>86</v>
      </c>
    </row>
    <row r="146" spans="1:51" s="13" customFormat="1" ht="12">
      <c r="A146" s="13"/>
      <c r="B146" s="238"/>
      <c r="C146" s="239"/>
      <c r="D146" s="234" t="s">
        <v>213</v>
      </c>
      <c r="E146" s="240" t="s">
        <v>32</v>
      </c>
      <c r="F146" s="241" t="s">
        <v>733</v>
      </c>
      <c r="G146" s="239"/>
      <c r="H146" s="242">
        <v>31.7</v>
      </c>
      <c r="I146" s="243"/>
      <c r="J146" s="239"/>
      <c r="K146" s="239"/>
      <c r="L146" s="244"/>
      <c r="M146" s="245"/>
      <c r="N146" s="246"/>
      <c r="O146" s="246"/>
      <c r="P146" s="246"/>
      <c r="Q146" s="246"/>
      <c r="R146" s="246"/>
      <c r="S146" s="246"/>
      <c r="T146" s="247"/>
      <c r="U146" s="13"/>
      <c r="V146" s="13"/>
      <c r="W146" s="13"/>
      <c r="X146" s="13"/>
      <c r="Y146" s="13"/>
      <c r="Z146" s="13"/>
      <c r="AA146" s="13"/>
      <c r="AB146" s="13"/>
      <c r="AC146" s="13"/>
      <c r="AD146" s="13"/>
      <c r="AE146" s="13"/>
      <c r="AT146" s="248" t="s">
        <v>213</v>
      </c>
      <c r="AU146" s="248" t="s">
        <v>86</v>
      </c>
      <c r="AV146" s="13" t="s">
        <v>86</v>
      </c>
      <c r="AW146" s="13" t="s">
        <v>39</v>
      </c>
      <c r="AX146" s="13" t="s">
        <v>6</v>
      </c>
      <c r="AY146" s="248" t="s">
        <v>199</v>
      </c>
    </row>
    <row r="147" spans="1:51" s="14" customFormat="1" ht="12">
      <c r="A147" s="14"/>
      <c r="B147" s="249"/>
      <c r="C147" s="250"/>
      <c r="D147" s="234" t="s">
        <v>213</v>
      </c>
      <c r="E147" s="251" t="s">
        <v>32</v>
      </c>
      <c r="F147" s="252" t="s">
        <v>215</v>
      </c>
      <c r="G147" s="250"/>
      <c r="H147" s="253">
        <v>31.7</v>
      </c>
      <c r="I147" s="254"/>
      <c r="J147" s="250"/>
      <c r="K147" s="250"/>
      <c r="L147" s="255"/>
      <c r="M147" s="269"/>
      <c r="N147" s="270"/>
      <c r="O147" s="270"/>
      <c r="P147" s="270"/>
      <c r="Q147" s="270"/>
      <c r="R147" s="270"/>
      <c r="S147" s="270"/>
      <c r="T147" s="271"/>
      <c r="U147" s="14"/>
      <c r="V147" s="14"/>
      <c r="W147" s="14"/>
      <c r="X147" s="14"/>
      <c r="Y147" s="14"/>
      <c r="Z147" s="14"/>
      <c r="AA147" s="14"/>
      <c r="AB147" s="14"/>
      <c r="AC147" s="14"/>
      <c r="AD147" s="14"/>
      <c r="AE147" s="14"/>
      <c r="AT147" s="259" t="s">
        <v>213</v>
      </c>
      <c r="AU147" s="259" t="s">
        <v>86</v>
      </c>
      <c r="AV147" s="14" t="s">
        <v>209</v>
      </c>
      <c r="AW147" s="14" t="s">
        <v>39</v>
      </c>
      <c r="AX147" s="14" t="s">
        <v>84</v>
      </c>
      <c r="AY147" s="259" t="s">
        <v>199</v>
      </c>
    </row>
    <row r="148" spans="1:65" s="2" customFormat="1" ht="50.4" customHeight="1">
      <c r="A148" s="40"/>
      <c r="B148" s="41"/>
      <c r="C148" s="260" t="s">
        <v>355</v>
      </c>
      <c r="D148" s="260" t="s">
        <v>222</v>
      </c>
      <c r="E148" s="261" t="s">
        <v>429</v>
      </c>
      <c r="F148" s="262" t="s">
        <v>430</v>
      </c>
      <c r="G148" s="263" t="s">
        <v>296</v>
      </c>
      <c r="H148" s="264">
        <v>153.912</v>
      </c>
      <c r="I148" s="265"/>
      <c r="J148" s="266">
        <f>ROUND(I148*H148,2)</f>
        <v>0</v>
      </c>
      <c r="K148" s="262" t="s">
        <v>207</v>
      </c>
      <c r="L148" s="46"/>
      <c r="M148" s="267" t="s">
        <v>32</v>
      </c>
      <c r="N148" s="268" t="s">
        <v>48</v>
      </c>
      <c r="O148" s="86"/>
      <c r="P148" s="230">
        <f>O148*H148</f>
        <v>0</v>
      </c>
      <c r="Q148" s="230">
        <v>0</v>
      </c>
      <c r="R148" s="230">
        <f>Q148*H148</f>
        <v>0</v>
      </c>
      <c r="S148" s="230">
        <v>0</v>
      </c>
      <c r="T148" s="231">
        <f>S148*H148</f>
        <v>0</v>
      </c>
      <c r="U148" s="40"/>
      <c r="V148" s="40"/>
      <c r="W148" s="40"/>
      <c r="X148" s="40"/>
      <c r="Y148" s="40"/>
      <c r="Z148" s="40"/>
      <c r="AA148" s="40"/>
      <c r="AB148" s="40"/>
      <c r="AC148" s="40"/>
      <c r="AD148" s="40"/>
      <c r="AE148" s="40"/>
      <c r="AR148" s="232" t="s">
        <v>253</v>
      </c>
      <c r="AT148" s="232" t="s">
        <v>222</v>
      </c>
      <c r="AU148" s="232" t="s">
        <v>86</v>
      </c>
      <c r="AY148" s="18" t="s">
        <v>199</v>
      </c>
      <c r="BE148" s="233">
        <f>IF(N148="základní",J148,0)</f>
        <v>0</v>
      </c>
      <c r="BF148" s="233">
        <f>IF(N148="snížená",J148,0)</f>
        <v>0</v>
      </c>
      <c r="BG148" s="233">
        <f>IF(N148="zákl. přenesená",J148,0)</f>
        <v>0</v>
      </c>
      <c r="BH148" s="233">
        <f>IF(N148="sníž. přenesená",J148,0)</f>
        <v>0</v>
      </c>
      <c r="BI148" s="233">
        <f>IF(N148="nulová",J148,0)</f>
        <v>0</v>
      </c>
      <c r="BJ148" s="18" t="s">
        <v>84</v>
      </c>
      <c r="BK148" s="233">
        <f>ROUND(I148*H148,2)</f>
        <v>0</v>
      </c>
      <c r="BL148" s="18" t="s">
        <v>253</v>
      </c>
      <c r="BM148" s="232" t="s">
        <v>358</v>
      </c>
    </row>
    <row r="149" spans="1:47" s="2" customFormat="1" ht="12">
      <c r="A149" s="40"/>
      <c r="B149" s="41"/>
      <c r="C149" s="42"/>
      <c r="D149" s="234" t="s">
        <v>210</v>
      </c>
      <c r="E149" s="42"/>
      <c r="F149" s="235" t="s">
        <v>430</v>
      </c>
      <c r="G149" s="42"/>
      <c r="H149" s="42"/>
      <c r="I149" s="138"/>
      <c r="J149" s="42"/>
      <c r="K149" s="42"/>
      <c r="L149" s="46"/>
      <c r="M149" s="236"/>
      <c r="N149" s="237"/>
      <c r="O149" s="86"/>
      <c r="P149" s="86"/>
      <c r="Q149" s="86"/>
      <c r="R149" s="86"/>
      <c r="S149" s="86"/>
      <c r="T149" s="87"/>
      <c r="U149" s="40"/>
      <c r="V149" s="40"/>
      <c r="W149" s="40"/>
      <c r="X149" s="40"/>
      <c r="Y149" s="40"/>
      <c r="Z149" s="40"/>
      <c r="AA149" s="40"/>
      <c r="AB149" s="40"/>
      <c r="AC149" s="40"/>
      <c r="AD149" s="40"/>
      <c r="AE149" s="40"/>
      <c r="AT149" s="18" t="s">
        <v>210</v>
      </c>
      <c r="AU149" s="18" t="s">
        <v>86</v>
      </c>
    </row>
    <row r="150" spans="1:51" s="13" customFormat="1" ht="12">
      <c r="A150" s="13"/>
      <c r="B150" s="238"/>
      <c r="C150" s="239"/>
      <c r="D150" s="234" t="s">
        <v>213</v>
      </c>
      <c r="E150" s="240" t="s">
        <v>32</v>
      </c>
      <c r="F150" s="241" t="s">
        <v>734</v>
      </c>
      <c r="G150" s="239"/>
      <c r="H150" s="242">
        <v>43.062</v>
      </c>
      <c r="I150" s="243"/>
      <c r="J150" s="239"/>
      <c r="K150" s="239"/>
      <c r="L150" s="244"/>
      <c r="M150" s="245"/>
      <c r="N150" s="246"/>
      <c r="O150" s="246"/>
      <c r="P150" s="246"/>
      <c r="Q150" s="246"/>
      <c r="R150" s="246"/>
      <c r="S150" s="246"/>
      <c r="T150" s="247"/>
      <c r="U150" s="13"/>
      <c r="V150" s="13"/>
      <c r="W150" s="13"/>
      <c r="X150" s="13"/>
      <c r="Y150" s="13"/>
      <c r="Z150" s="13"/>
      <c r="AA150" s="13"/>
      <c r="AB150" s="13"/>
      <c r="AC150" s="13"/>
      <c r="AD150" s="13"/>
      <c r="AE150" s="13"/>
      <c r="AT150" s="248" t="s">
        <v>213</v>
      </c>
      <c r="AU150" s="248" t="s">
        <v>86</v>
      </c>
      <c r="AV150" s="13" t="s">
        <v>86</v>
      </c>
      <c r="AW150" s="13" t="s">
        <v>39</v>
      </c>
      <c r="AX150" s="13" t="s">
        <v>6</v>
      </c>
      <c r="AY150" s="248" t="s">
        <v>199</v>
      </c>
    </row>
    <row r="151" spans="1:51" s="13" customFormat="1" ht="12">
      <c r="A151" s="13"/>
      <c r="B151" s="238"/>
      <c r="C151" s="239"/>
      <c r="D151" s="234" t="s">
        <v>213</v>
      </c>
      <c r="E151" s="240" t="s">
        <v>32</v>
      </c>
      <c r="F151" s="241" t="s">
        <v>696</v>
      </c>
      <c r="G151" s="239"/>
      <c r="H151" s="242">
        <v>41.652</v>
      </c>
      <c r="I151" s="243"/>
      <c r="J151" s="239"/>
      <c r="K151" s="239"/>
      <c r="L151" s="244"/>
      <c r="M151" s="245"/>
      <c r="N151" s="246"/>
      <c r="O151" s="246"/>
      <c r="P151" s="246"/>
      <c r="Q151" s="246"/>
      <c r="R151" s="246"/>
      <c r="S151" s="246"/>
      <c r="T151" s="247"/>
      <c r="U151" s="13"/>
      <c r="V151" s="13"/>
      <c r="W151" s="13"/>
      <c r="X151" s="13"/>
      <c r="Y151" s="13"/>
      <c r="Z151" s="13"/>
      <c r="AA151" s="13"/>
      <c r="AB151" s="13"/>
      <c r="AC151" s="13"/>
      <c r="AD151" s="13"/>
      <c r="AE151" s="13"/>
      <c r="AT151" s="248" t="s">
        <v>213</v>
      </c>
      <c r="AU151" s="248" t="s">
        <v>86</v>
      </c>
      <c r="AV151" s="13" t="s">
        <v>86</v>
      </c>
      <c r="AW151" s="13" t="s">
        <v>39</v>
      </c>
      <c r="AX151" s="13" t="s">
        <v>6</v>
      </c>
      <c r="AY151" s="248" t="s">
        <v>199</v>
      </c>
    </row>
    <row r="152" spans="1:51" s="13" customFormat="1" ht="12">
      <c r="A152" s="13"/>
      <c r="B152" s="238"/>
      <c r="C152" s="239"/>
      <c r="D152" s="234" t="s">
        <v>213</v>
      </c>
      <c r="E152" s="240" t="s">
        <v>32</v>
      </c>
      <c r="F152" s="241" t="s">
        <v>697</v>
      </c>
      <c r="G152" s="239"/>
      <c r="H152" s="242">
        <v>16.65</v>
      </c>
      <c r="I152" s="243"/>
      <c r="J152" s="239"/>
      <c r="K152" s="239"/>
      <c r="L152" s="244"/>
      <c r="M152" s="245"/>
      <c r="N152" s="246"/>
      <c r="O152" s="246"/>
      <c r="P152" s="246"/>
      <c r="Q152" s="246"/>
      <c r="R152" s="246"/>
      <c r="S152" s="246"/>
      <c r="T152" s="247"/>
      <c r="U152" s="13"/>
      <c r="V152" s="13"/>
      <c r="W152" s="13"/>
      <c r="X152" s="13"/>
      <c r="Y152" s="13"/>
      <c r="Z152" s="13"/>
      <c r="AA152" s="13"/>
      <c r="AB152" s="13"/>
      <c r="AC152" s="13"/>
      <c r="AD152" s="13"/>
      <c r="AE152" s="13"/>
      <c r="AT152" s="248" t="s">
        <v>213</v>
      </c>
      <c r="AU152" s="248" t="s">
        <v>86</v>
      </c>
      <c r="AV152" s="13" t="s">
        <v>86</v>
      </c>
      <c r="AW152" s="13" t="s">
        <v>39</v>
      </c>
      <c r="AX152" s="13" t="s">
        <v>6</v>
      </c>
      <c r="AY152" s="248" t="s">
        <v>199</v>
      </c>
    </row>
    <row r="153" spans="1:51" s="13" customFormat="1" ht="12">
      <c r="A153" s="13"/>
      <c r="B153" s="238"/>
      <c r="C153" s="239"/>
      <c r="D153" s="234" t="s">
        <v>213</v>
      </c>
      <c r="E153" s="240" t="s">
        <v>32</v>
      </c>
      <c r="F153" s="241" t="s">
        <v>735</v>
      </c>
      <c r="G153" s="239"/>
      <c r="H153" s="242">
        <v>52.548</v>
      </c>
      <c r="I153" s="243"/>
      <c r="J153" s="239"/>
      <c r="K153" s="239"/>
      <c r="L153" s="244"/>
      <c r="M153" s="245"/>
      <c r="N153" s="246"/>
      <c r="O153" s="246"/>
      <c r="P153" s="246"/>
      <c r="Q153" s="246"/>
      <c r="R153" s="246"/>
      <c r="S153" s="246"/>
      <c r="T153" s="247"/>
      <c r="U153" s="13"/>
      <c r="V153" s="13"/>
      <c r="W153" s="13"/>
      <c r="X153" s="13"/>
      <c r="Y153" s="13"/>
      <c r="Z153" s="13"/>
      <c r="AA153" s="13"/>
      <c r="AB153" s="13"/>
      <c r="AC153" s="13"/>
      <c r="AD153" s="13"/>
      <c r="AE153" s="13"/>
      <c r="AT153" s="248" t="s">
        <v>213</v>
      </c>
      <c r="AU153" s="248" t="s">
        <v>86</v>
      </c>
      <c r="AV153" s="13" t="s">
        <v>86</v>
      </c>
      <c r="AW153" s="13" t="s">
        <v>39</v>
      </c>
      <c r="AX153" s="13" t="s">
        <v>6</v>
      </c>
      <c r="AY153" s="248" t="s">
        <v>199</v>
      </c>
    </row>
    <row r="154" spans="1:51" s="14" customFormat="1" ht="12">
      <c r="A154" s="14"/>
      <c r="B154" s="249"/>
      <c r="C154" s="250"/>
      <c r="D154" s="234" t="s">
        <v>213</v>
      </c>
      <c r="E154" s="251" t="s">
        <v>32</v>
      </c>
      <c r="F154" s="252" t="s">
        <v>215</v>
      </c>
      <c r="G154" s="250"/>
      <c r="H154" s="253">
        <v>153.912</v>
      </c>
      <c r="I154" s="254"/>
      <c r="J154" s="250"/>
      <c r="K154" s="250"/>
      <c r="L154" s="255"/>
      <c r="M154" s="269"/>
      <c r="N154" s="270"/>
      <c r="O154" s="270"/>
      <c r="P154" s="270"/>
      <c r="Q154" s="270"/>
      <c r="R154" s="270"/>
      <c r="S154" s="270"/>
      <c r="T154" s="271"/>
      <c r="U154" s="14"/>
      <c r="V154" s="14"/>
      <c r="W154" s="14"/>
      <c r="X154" s="14"/>
      <c r="Y154" s="14"/>
      <c r="Z154" s="14"/>
      <c r="AA154" s="14"/>
      <c r="AB154" s="14"/>
      <c r="AC154" s="14"/>
      <c r="AD154" s="14"/>
      <c r="AE154" s="14"/>
      <c r="AT154" s="259" t="s">
        <v>213</v>
      </c>
      <c r="AU154" s="259" t="s">
        <v>86</v>
      </c>
      <c r="AV154" s="14" t="s">
        <v>209</v>
      </c>
      <c r="AW154" s="14" t="s">
        <v>39</v>
      </c>
      <c r="AX154" s="14" t="s">
        <v>84</v>
      </c>
      <c r="AY154" s="259" t="s">
        <v>199</v>
      </c>
    </row>
    <row r="155" spans="1:65" s="2" customFormat="1" ht="60.6" customHeight="1">
      <c r="A155" s="40"/>
      <c r="B155" s="41"/>
      <c r="C155" s="260" t="s">
        <v>264</v>
      </c>
      <c r="D155" s="260" t="s">
        <v>222</v>
      </c>
      <c r="E155" s="261" t="s">
        <v>445</v>
      </c>
      <c r="F155" s="262" t="s">
        <v>446</v>
      </c>
      <c r="G155" s="263" t="s">
        <v>296</v>
      </c>
      <c r="H155" s="264">
        <v>0.086</v>
      </c>
      <c r="I155" s="265"/>
      <c r="J155" s="266">
        <f>ROUND(I155*H155,2)</f>
        <v>0</v>
      </c>
      <c r="K155" s="262" t="s">
        <v>207</v>
      </c>
      <c r="L155" s="46"/>
      <c r="M155" s="267" t="s">
        <v>32</v>
      </c>
      <c r="N155" s="268" t="s">
        <v>48</v>
      </c>
      <c r="O155" s="86"/>
      <c r="P155" s="230">
        <f>O155*H155</f>
        <v>0</v>
      </c>
      <c r="Q155" s="230">
        <v>0</v>
      </c>
      <c r="R155" s="230">
        <f>Q155*H155</f>
        <v>0</v>
      </c>
      <c r="S155" s="230">
        <v>0</v>
      </c>
      <c r="T155" s="231">
        <f>S155*H155</f>
        <v>0</v>
      </c>
      <c r="U155" s="40"/>
      <c r="V155" s="40"/>
      <c r="W155" s="40"/>
      <c r="X155" s="40"/>
      <c r="Y155" s="40"/>
      <c r="Z155" s="40"/>
      <c r="AA155" s="40"/>
      <c r="AB155" s="40"/>
      <c r="AC155" s="40"/>
      <c r="AD155" s="40"/>
      <c r="AE155" s="40"/>
      <c r="AR155" s="232" t="s">
        <v>253</v>
      </c>
      <c r="AT155" s="232" t="s">
        <v>222</v>
      </c>
      <c r="AU155" s="232" t="s">
        <v>86</v>
      </c>
      <c r="AY155" s="18" t="s">
        <v>199</v>
      </c>
      <c r="BE155" s="233">
        <f>IF(N155="základní",J155,0)</f>
        <v>0</v>
      </c>
      <c r="BF155" s="233">
        <f>IF(N155="snížená",J155,0)</f>
        <v>0</v>
      </c>
      <c r="BG155" s="233">
        <f>IF(N155="zákl. přenesená",J155,0)</f>
        <v>0</v>
      </c>
      <c r="BH155" s="233">
        <f>IF(N155="sníž. přenesená",J155,0)</f>
        <v>0</v>
      </c>
      <c r="BI155" s="233">
        <f>IF(N155="nulová",J155,0)</f>
        <v>0</v>
      </c>
      <c r="BJ155" s="18" t="s">
        <v>84</v>
      </c>
      <c r="BK155" s="233">
        <f>ROUND(I155*H155,2)</f>
        <v>0</v>
      </c>
      <c r="BL155" s="18" t="s">
        <v>253</v>
      </c>
      <c r="BM155" s="232" t="s">
        <v>363</v>
      </c>
    </row>
    <row r="156" spans="1:47" s="2" customFormat="1" ht="12">
      <c r="A156" s="40"/>
      <c r="B156" s="41"/>
      <c r="C156" s="42"/>
      <c r="D156" s="234" t="s">
        <v>210</v>
      </c>
      <c r="E156" s="42"/>
      <c r="F156" s="235" t="s">
        <v>446</v>
      </c>
      <c r="G156" s="42"/>
      <c r="H156" s="42"/>
      <c r="I156" s="138"/>
      <c r="J156" s="42"/>
      <c r="K156" s="42"/>
      <c r="L156" s="46"/>
      <c r="M156" s="236"/>
      <c r="N156" s="237"/>
      <c r="O156" s="86"/>
      <c r="P156" s="86"/>
      <c r="Q156" s="86"/>
      <c r="R156" s="86"/>
      <c r="S156" s="86"/>
      <c r="T156" s="87"/>
      <c r="U156" s="40"/>
      <c r="V156" s="40"/>
      <c r="W156" s="40"/>
      <c r="X156" s="40"/>
      <c r="Y156" s="40"/>
      <c r="Z156" s="40"/>
      <c r="AA156" s="40"/>
      <c r="AB156" s="40"/>
      <c r="AC156" s="40"/>
      <c r="AD156" s="40"/>
      <c r="AE156" s="40"/>
      <c r="AT156" s="18" t="s">
        <v>210</v>
      </c>
      <c r="AU156" s="18" t="s">
        <v>86</v>
      </c>
    </row>
    <row r="157" spans="1:65" s="2" customFormat="1" ht="19.8" customHeight="1">
      <c r="A157" s="40"/>
      <c r="B157" s="41"/>
      <c r="C157" s="260" t="s">
        <v>364</v>
      </c>
      <c r="D157" s="260" t="s">
        <v>222</v>
      </c>
      <c r="E157" s="261" t="s">
        <v>466</v>
      </c>
      <c r="F157" s="262" t="s">
        <v>467</v>
      </c>
      <c r="G157" s="263" t="s">
        <v>296</v>
      </c>
      <c r="H157" s="264">
        <v>26.25</v>
      </c>
      <c r="I157" s="265"/>
      <c r="J157" s="266">
        <f>ROUND(I157*H157,2)</f>
        <v>0</v>
      </c>
      <c r="K157" s="262" t="s">
        <v>207</v>
      </c>
      <c r="L157" s="46"/>
      <c r="M157" s="267" t="s">
        <v>32</v>
      </c>
      <c r="N157" s="268" t="s">
        <v>48</v>
      </c>
      <c r="O157" s="86"/>
      <c r="P157" s="230">
        <f>O157*H157</f>
        <v>0</v>
      </c>
      <c r="Q157" s="230">
        <v>0</v>
      </c>
      <c r="R157" s="230">
        <f>Q157*H157</f>
        <v>0</v>
      </c>
      <c r="S157" s="230">
        <v>0</v>
      </c>
      <c r="T157" s="231">
        <f>S157*H157</f>
        <v>0</v>
      </c>
      <c r="U157" s="40"/>
      <c r="V157" s="40"/>
      <c r="W157" s="40"/>
      <c r="X157" s="40"/>
      <c r="Y157" s="40"/>
      <c r="Z157" s="40"/>
      <c r="AA157" s="40"/>
      <c r="AB157" s="40"/>
      <c r="AC157" s="40"/>
      <c r="AD157" s="40"/>
      <c r="AE157" s="40"/>
      <c r="AR157" s="232" t="s">
        <v>253</v>
      </c>
      <c r="AT157" s="232" t="s">
        <v>222</v>
      </c>
      <c r="AU157" s="232" t="s">
        <v>86</v>
      </c>
      <c r="AY157" s="18" t="s">
        <v>199</v>
      </c>
      <c r="BE157" s="233">
        <f>IF(N157="základní",J157,0)</f>
        <v>0</v>
      </c>
      <c r="BF157" s="233">
        <f>IF(N157="snížená",J157,0)</f>
        <v>0</v>
      </c>
      <c r="BG157" s="233">
        <f>IF(N157="zákl. přenesená",J157,0)</f>
        <v>0</v>
      </c>
      <c r="BH157" s="233">
        <f>IF(N157="sníž. přenesená",J157,0)</f>
        <v>0</v>
      </c>
      <c r="BI157" s="233">
        <f>IF(N157="nulová",J157,0)</f>
        <v>0</v>
      </c>
      <c r="BJ157" s="18" t="s">
        <v>84</v>
      </c>
      <c r="BK157" s="233">
        <f>ROUND(I157*H157,2)</f>
        <v>0</v>
      </c>
      <c r="BL157" s="18" t="s">
        <v>253</v>
      </c>
      <c r="BM157" s="232" t="s">
        <v>367</v>
      </c>
    </row>
    <row r="158" spans="1:47" s="2" customFormat="1" ht="12">
      <c r="A158" s="40"/>
      <c r="B158" s="41"/>
      <c r="C158" s="42"/>
      <c r="D158" s="234" t="s">
        <v>210</v>
      </c>
      <c r="E158" s="42"/>
      <c r="F158" s="235" t="s">
        <v>467</v>
      </c>
      <c r="G158" s="42"/>
      <c r="H158" s="42"/>
      <c r="I158" s="138"/>
      <c r="J158" s="42"/>
      <c r="K158" s="42"/>
      <c r="L158" s="46"/>
      <c r="M158" s="236"/>
      <c r="N158" s="237"/>
      <c r="O158" s="86"/>
      <c r="P158" s="86"/>
      <c r="Q158" s="86"/>
      <c r="R158" s="86"/>
      <c r="S158" s="86"/>
      <c r="T158" s="87"/>
      <c r="U158" s="40"/>
      <c r="V158" s="40"/>
      <c r="W158" s="40"/>
      <c r="X158" s="40"/>
      <c r="Y158" s="40"/>
      <c r="Z158" s="40"/>
      <c r="AA158" s="40"/>
      <c r="AB158" s="40"/>
      <c r="AC158" s="40"/>
      <c r="AD158" s="40"/>
      <c r="AE158" s="40"/>
      <c r="AT158" s="18" t="s">
        <v>210</v>
      </c>
      <c r="AU158" s="18" t="s">
        <v>86</v>
      </c>
    </row>
    <row r="159" spans="1:51" s="13" customFormat="1" ht="12">
      <c r="A159" s="13"/>
      <c r="B159" s="238"/>
      <c r="C159" s="239"/>
      <c r="D159" s="234" t="s">
        <v>213</v>
      </c>
      <c r="E159" s="240" t="s">
        <v>32</v>
      </c>
      <c r="F159" s="241" t="s">
        <v>736</v>
      </c>
      <c r="G159" s="239"/>
      <c r="H159" s="242">
        <v>26.25</v>
      </c>
      <c r="I159" s="243"/>
      <c r="J159" s="239"/>
      <c r="K159" s="239"/>
      <c r="L159" s="244"/>
      <c r="M159" s="245"/>
      <c r="N159" s="246"/>
      <c r="O159" s="246"/>
      <c r="P159" s="246"/>
      <c r="Q159" s="246"/>
      <c r="R159" s="246"/>
      <c r="S159" s="246"/>
      <c r="T159" s="247"/>
      <c r="U159" s="13"/>
      <c r="V159" s="13"/>
      <c r="W159" s="13"/>
      <c r="X159" s="13"/>
      <c r="Y159" s="13"/>
      <c r="Z159" s="13"/>
      <c r="AA159" s="13"/>
      <c r="AB159" s="13"/>
      <c r="AC159" s="13"/>
      <c r="AD159" s="13"/>
      <c r="AE159" s="13"/>
      <c r="AT159" s="248" t="s">
        <v>213</v>
      </c>
      <c r="AU159" s="248" t="s">
        <v>86</v>
      </c>
      <c r="AV159" s="13" t="s">
        <v>86</v>
      </c>
      <c r="AW159" s="13" t="s">
        <v>39</v>
      </c>
      <c r="AX159" s="13" t="s">
        <v>6</v>
      </c>
      <c r="AY159" s="248" t="s">
        <v>199</v>
      </c>
    </row>
    <row r="160" spans="1:51" s="14" customFormat="1" ht="12">
      <c r="A160" s="14"/>
      <c r="B160" s="249"/>
      <c r="C160" s="250"/>
      <c r="D160" s="234" t="s">
        <v>213</v>
      </c>
      <c r="E160" s="251" t="s">
        <v>32</v>
      </c>
      <c r="F160" s="252" t="s">
        <v>215</v>
      </c>
      <c r="G160" s="250"/>
      <c r="H160" s="253">
        <v>26.25</v>
      </c>
      <c r="I160" s="254"/>
      <c r="J160" s="250"/>
      <c r="K160" s="250"/>
      <c r="L160" s="255"/>
      <c r="M160" s="269"/>
      <c r="N160" s="270"/>
      <c r="O160" s="270"/>
      <c r="P160" s="270"/>
      <c r="Q160" s="270"/>
      <c r="R160" s="270"/>
      <c r="S160" s="270"/>
      <c r="T160" s="271"/>
      <c r="U160" s="14"/>
      <c r="V160" s="14"/>
      <c r="W160" s="14"/>
      <c r="X160" s="14"/>
      <c r="Y160" s="14"/>
      <c r="Z160" s="14"/>
      <c r="AA160" s="14"/>
      <c r="AB160" s="14"/>
      <c r="AC160" s="14"/>
      <c r="AD160" s="14"/>
      <c r="AE160" s="14"/>
      <c r="AT160" s="259" t="s">
        <v>213</v>
      </c>
      <c r="AU160" s="259" t="s">
        <v>86</v>
      </c>
      <c r="AV160" s="14" t="s">
        <v>209</v>
      </c>
      <c r="AW160" s="14" t="s">
        <v>39</v>
      </c>
      <c r="AX160" s="14" t="s">
        <v>84</v>
      </c>
      <c r="AY160" s="259" t="s">
        <v>199</v>
      </c>
    </row>
    <row r="161" spans="1:65" s="2" customFormat="1" ht="19.8" customHeight="1">
      <c r="A161" s="40"/>
      <c r="B161" s="41"/>
      <c r="C161" s="260" t="s">
        <v>268</v>
      </c>
      <c r="D161" s="260" t="s">
        <v>222</v>
      </c>
      <c r="E161" s="261" t="s">
        <v>737</v>
      </c>
      <c r="F161" s="262" t="s">
        <v>738</v>
      </c>
      <c r="G161" s="263" t="s">
        <v>296</v>
      </c>
      <c r="H161" s="264">
        <v>16.812</v>
      </c>
      <c r="I161" s="265"/>
      <c r="J161" s="266">
        <f>ROUND(I161*H161,2)</f>
        <v>0</v>
      </c>
      <c r="K161" s="262" t="s">
        <v>207</v>
      </c>
      <c r="L161" s="46"/>
      <c r="M161" s="267" t="s">
        <v>32</v>
      </c>
      <c r="N161" s="268" t="s">
        <v>48</v>
      </c>
      <c r="O161" s="86"/>
      <c r="P161" s="230">
        <f>O161*H161</f>
        <v>0</v>
      </c>
      <c r="Q161" s="230">
        <v>0</v>
      </c>
      <c r="R161" s="230">
        <f>Q161*H161</f>
        <v>0</v>
      </c>
      <c r="S161" s="230">
        <v>0</v>
      </c>
      <c r="T161" s="231">
        <f>S161*H161</f>
        <v>0</v>
      </c>
      <c r="U161" s="40"/>
      <c r="V161" s="40"/>
      <c r="W161" s="40"/>
      <c r="X161" s="40"/>
      <c r="Y161" s="40"/>
      <c r="Z161" s="40"/>
      <c r="AA161" s="40"/>
      <c r="AB161" s="40"/>
      <c r="AC161" s="40"/>
      <c r="AD161" s="40"/>
      <c r="AE161" s="40"/>
      <c r="AR161" s="232" t="s">
        <v>253</v>
      </c>
      <c r="AT161" s="232" t="s">
        <v>222</v>
      </c>
      <c r="AU161" s="232" t="s">
        <v>86</v>
      </c>
      <c r="AY161" s="18" t="s">
        <v>199</v>
      </c>
      <c r="BE161" s="233">
        <f>IF(N161="základní",J161,0)</f>
        <v>0</v>
      </c>
      <c r="BF161" s="233">
        <f>IF(N161="snížená",J161,0)</f>
        <v>0</v>
      </c>
      <c r="BG161" s="233">
        <f>IF(N161="zákl. přenesená",J161,0)</f>
        <v>0</v>
      </c>
      <c r="BH161" s="233">
        <f>IF(N161="sníž. přenesená",J161,0)</f>
        <v>0</v>
      </c>
      <c r="BI161" s="233">
        <f>IF(N161="nulová",J161,0)</f>
        <v>0</v>
      </c>
      <c r="BJ161" s="18" t="s">
        <v>84</v>
      </c>
      <c r="BK161" s="233">
        <f>ROUND(I161*H161,2)</f>
        <v>0</v>
      </c>
      <c r="BL161" s="18" t="s">
        <v>253</v>
      </c>
      <c r="BM161" s="232" t="s">
        <v>371</v>
      </c>
    </row>
    <row r="162" spans="1:47" s="2" customFormat="1" ht="12">
      <c r="A162" s="40"/>
      <c r="B162" s="41"/>
      <c r="C162" s="42"/>
      <c r="D162" s="234" t="s">
        <v>210</v>
      </c>
      <c r="E162" s="42"/>
      <c r="F162" s="235" t="s">
        <v>738</v>
      </c>
      <c r="G162" s="42"/>
      <c r="H162" s="42"/>
      <c r="I162" s="138"/>
      <c r="J162" s="42"/>
      <c r="K162" s="42"/>
      <c r="L162" s="46"/>
      <c r="M162" s="236"/>
      <c r="N162" s="237"/>
      <c r="O162" s="86"/>
      <c r="P162" s="86"/>
      <c r="Q162" s="86"/>
      <c r="R162" s="86"/>
      <c r="S162" s="86"/>
      <c r="T162" s="87"/>
      <c r="U162" s="40"/>
      <c r="V162" s="40"/>
      <c r="W162" s="40"/>
      <c r="X162" s="40"/>
      <c r="Y162" s="40"/>
      <c r="Z162" s="40"/>
      <c r="AA162" s="40"/>
      <c r="AB162" s="40"/>
      <c r="AC162" s="40"/>
      <c r="AD162" s="40"/>
      <c r="AE162" s="40"/>
      <c r="AT162" s="18" t="s">
        <v>210</v>
      </c>
      <c r="AU162" s="18" t="s">
        <v>86</v>
      </c>
    </row>
    <row r="163" spans="1:65" s="2" customFormat="1" ht="19.8" customHeight="1">
      <c r="A163" s="40"/>
      <c r="B163" s="41"/>
      <c r="C163" s="260" t="s">
        <v>372</v>
      </c>
      <c r="D163" s="260" t="s">
        <v>222</v>
      </c>
      <c r="E163" s="261" t="s">
        <v>469</v>
      </c>
      <c r="F163" s="262" t="s">
        <v>470</v>
      </c>
      <c r="G163" s="263" t="s">
        <v>296</v>
      </c>
      <c r="H163" s="264">
        <v>0.086</v>
      </c>
      <c r="I163" s="265"/>
      <c r="J163" s="266">
        <f>ROUND(I163*H163,2)</f>
        <v>0</v>
      </c>
      <c r="K163" s="262" t="s">
        <v>207</v>
      </c>
      <c r="L163" s="46"/>
      <c r="M163" s="267" t="s">
        <v>32</v>
      </c>
      <c r="N163" s="268" t="s">
        <v>48</v>
      </c>
      <c r="O163" s="86"/>
      <c r="P163" s="230">
        <f>O163*H163</f>
        <v>0</v>
      </c>
      <c r="Q163" s="230">
        <v>0</v>
      </c>
      <c r="R163" s="230">
        <f>Q163*H163</f>
        <v>0</v>
      </c>
      <c r="S163" s="230">
        <v>0</v>
      </c>
      <c r="T163" s="231">
        <f>S163*H163</f>
        <v>0</v>
      </c>
      <c r="U163" s="40"/>
      <c r="V163" s="40"/>
      <c r="W163" s="40"/>
      <c r="X163" s="40"/>
      <c r="Y163" s="40"/>
      <c r="Z163" s="40"/>
      <c r="AA163" s="40"/>
      <c r="AB163" s="40"/>
      <c r="AC163" s="40"/>
      <c r="AD163" s="40"/>
      <c r="AE163" s="40"/>
      <c r="AR163" s="232" t="s">
        <v>253</v>
      </c>
      <c r="AT163" s="232" t="s">
        <v>222</v>
      </c>
      <c r="AU163" s="232" t="s">
        <v>86</v>
      </c>
      <c r="AY163" s="18" t="s">
        <v>199</v>
      </c>
      <c r="BE163" s="233">
        <f>IF(N163="základní",J163,0)</f>
        <v>0</v>
      </c>
      <c r="BF163" s="233">
        <f>IF(N163="snížená",J163,0)</f>
        <v>0</v>
      </c>
      <c r="BG163" s="233">
        <f>IF(N163="zákl. přenesená",J163,0)</f>
        <v>0</v>
      </c>
      <c r="BH163" s="233">
        <f>IF(N163="sníž. přenesená",J163,0)</f>
        <v>0</v>
      </c>
      <c r="BI163" s="233">
        <f>IF(N163="nulová",J163,0)</f>
        <v>0</v>
      </c>
      <c r="BJ163" s="18" t="s">
        <v>84</v>
      </c>
      <c r="BK163" s="233">
        <f>ROUND(I163*H163,2)</f>
        <v>0</v>
      </c>
      <c r="BL163" s="18" t="s">
        <v>253</v>
      </c>
      <c r="BM163" s="232" t="s">
        <v>375</v>
      </c>
    </row>
    <row r="164" spans="1:47" s="2" customFormat="1" ht="12">
      <c r="A164" s="40"/>
      <c r="B164" s="41"/>
      <c r="C164" s="42"/>
      <c r="D164" s="234" t="s">
        <v>210</v>
      </c>
      <c r="E164" s="42"/>
      <c r="F164" s="235" t="s">
        <v>470</v>
      </c>
      <c r="G164" s="42"/>
      <c r="H164" s="42"/>
      <c r="I164" s="138"/>
      <c r="J164" s="42"/>
      <c r="K164" s="42"/>
      <c r="L164" s="46"/>
      <c r="M164" s="272"/>
      <c r="N164" s="273"/>
      <c r="O164" s="274"/>
      <c r="P164" s="274"/>
      <c r="Q164" s="274"/>
      <c r="R164" s="274"/>
      <c r="S164" s="274"/>
      <c r="T164" s="275"/>
      <c r="U164" s="40"/>
      <c r="V164" s="40"/>
      <c r="W164" s="40"/>
      <c r="X164" s="40"/>
      <c r="Y164" s="40"/>
      <c r="Z164" s="40"/>
      <c r="AA164" s="40"/>
      <c r="AB164" s="40"/>
      <c r="AC164" s="40"/>
      <c r="AD164" s="40"/>
      <c r="AE164" s="40"/>
      <c r="AT164" s="18" t="s">
        <v>210</v>
      </c>
      <c r="AU164" s="18" t="s">
        <v>86</v>
      </c>
    </row>
    <row r="165" spans="1:31" s="2" customFormat="1" ht="6.95" customHeight="1">
      <c r="A165" s="40"/>
      <c r="B165" s="61"/>
      <c r="C165" s="62"/>
      <c r="D165" s="62"/>
      <c r="E165" s="62"/>
      <c r="F165" s="62"/>
      <c r="G165" s="62"/>
      <c r="H165" s="62"/>
      <c r="I165" s="168"/>
      <c r="J165" s="62"/>
      <c r="K165" s="62"/>
      <c r="L165" s="46"/>
      <c r="M165" s="40"/>
      <c r="O165" s="40"/>
      <c r="P165" s="40"/>
      <c r="Q165" s="40"/>
      <c r="R165" s="40"/>
      <c r="S165" s="40"/>
      <c r="T165" s="40"/>
      <c r="U165" s="40"/>
      <c r="V165" s="40"/>
      <c r="W165" s="40"/>
      <c r="X165" s="40"/>
      <c r="Y165" s="40"/>
      <c r="Z165" s="40"/>
      <c r="AA165" s="40"/>
      <c r="AB165" s="40"/>
      <c r="AC165" s="40"/>
      <c r="AD165" s="40"/>
      <c r="AE165" s="40"/>
    </row>
  </sheetData>
  <sheetProtection password="CC35" sheet="1" objects="1" scenarios="1" formatColumns="0" formatRows="0" autoFilter="0"/>
  <autoFilter ref="C82:K164"/>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83"/>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116</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739</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ROUND((SUM(BE83:BE182)),15)</f>
        <v>0</v>
      </c>
      <c r="G33" s="40"/>
      <c r="H33" s="40"/>
      <c r="I33" s="157">
        <v>0.21</v>
      </c>
      <c r="J33" s="156">
        <f>ROUND(((SUM(BE83:BE182))*I33),15)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ROUND((SUM(BF83:BF182)),15)</f>
        <v>0</v>
      </c>
      <c r="G34" s="40"/>
      <c r="H34" s="40"/>
      <c r="I34" s="157">
        <v>0.15</v>
      </c>
      <c r="J34" s="156">
        <f>ROUND(((SUM(BF83:BF182))*I34),15)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ROUND((SUM(BG83:BG182)),15)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ROUND((SUM(BH83:BH182)),15)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ROUND((SUM(BI83:BI182)),15)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01-13-04 - Železniční přejezd P5248, ev.km 73,851</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J84</f>
        <v>0</v>
      </c>
      <c r="K60" s="179"/>
      <c r="L60" s="184"/>
      <c r="S60" s="9"/>
      <c r="T60" s="9"/>
      <c r="U60" s="9"/>
      <c r="V60" s="9"/>
      <c r="W60" s="9"/>
      <c r="X60" s="9"/>
      <c r="Y60" s="9"/>
      <c r="Z60" s="9"/>
      <c r="AA60" s="9"/>
      <c r="AB60" s="9"/>
      <c r="AC60" s="9"/>
      <c r="AD60" s="9"/>
      <c r="AE60" s="9"/>
    </row>
    <row r="61" spans="1:31" s="10" customFormat="1" ht="19.9" customHeight="1">
      <c r="A61" s="10"/>
      <c r="B61" s="185"/>
      <c r="C61" s="186"/>
      <c r="D61" s="187" t="s">
        <v>182</v>
      </c>
      <c r="E61" s="188"/>
      <c r="F61" s="188"/>
      <c r="G61" s="188"/>
      <c r="H61" s="188"/>
      <c r="I61" s="189"/>
      <c r="J61" s="190">
        <f>J85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502</v>
      </c>
      <c r="E62" s="188"/>
      <c r="F62" s="188"/>
      <c r="G62" s="188"/>
      <c r="H62" s="188"/>
      <c r="I62" s="189"/>
      <c r="J62" s="190">
        <f>J150</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284</v>
      </c>
      <c r="E63" s="188"/>
      <c r="F63" s="188"/>
      <c r="G63" s="188"/>
      <c r="H63" s="188"/>
      <c r="I63" s="189"/>
      <c r="J63" s="190">
        <f>J161</f>
        <v>0</v>
      </c>
      <c r="K63" s="186"/>
      <c r="L63" s="191"/>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138"/>
      <c r="J64" s="42"/>
      <c r="K64" s="42"/>
      <c r="L64" s="139"/>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168"/>
      <c r="J65" s="62"/>
      <c r="K65" s="62"/>
      <c r="L65" s="139"/>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171"/>
      <c r="J69" s="64"/>
      <c r="K69" s="64"/>
      <c r="L69" s="139"/>
      <c r="S69" s="40"/>
      <c r="T69" s="40"/>
      <c r="U69" s="40"/>
      <c r="V69" s="40"/>
      <c r="W69" s="40"/>
      <c r="X69" s="40"/>
      <c r="Y69" s="40"/>
      <c r="Z69" s="40"/>
      <c r="AA69" s="40"/>
      <c r="AB69" s="40"/>
      <c r="AC69" s="40"/>
      <c r="AD69" s="40"/>
      <c r="AE69" s="40"/>
    </row>
    <row r="70" spans="1:31" s="2" customFormat="1" ht="24.95" customHeight="1">
      <c r="A70" s="40"/>
      <c r="B70" s="41"/>
      <c r="C70" s="24" t="s">
        <v>184</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4" customHeight="1">
      <c r="A73" s="40"/>
      <c r="B73" s="41"/>
      <c r="C73" s="42"/>
      <c r="D73" s="42"/>
      <c r="E73" s="172" t="str">
        <f>E7</f>
        <v>Oprava trati v úseku Mostek – Horka u Staré Paky</v>
      </c>
      <c r="F73" s="33"/>
      <c r="G73" s="33"/>
      <c r="H73" s="33"/>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3" t="s">
        <v>175</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4.4" customHeight="1">
      <c r="A75" s="40"/>
      <c r="B75" s="41"/>
      <c r="C75" s="42"/>
      <c r="D75" s="42"/>
      <c r="E75" s="71" t="str">
        <f>E9</f>
        <v>SO 01-13-04 - Železniční přejezd P5248, ev.km 73,851</v>
      </c>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3" t="s">
        <v>22</v>
      </c>
      <c r="D77" s="42"/>
      <c r="E77" s="42"/>
      <c r="F77" s="28" t="str">
        <f>F12</f>
        <v>Mostek - Horka u St. Paky</v>
      </c>
      <c r="G77" s="42"/>
      <c r="H77" s="42"/>
      <c r="I77" s="142" t="s">
        <v>24</v>
      </c>
      <c r="J77" s="74" t="str">
        <f>IF(J12="","",J12)</f>
        <v>12. 3. 2020</v>
      </c>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5.6" customHeight="1">
      <c r="A79" s="40"/>
      <c r="B79" s="41"/>
      <c r="C79" s="33" t="s">
        <v>30</v>
      </c>
      <c r="D79" s="42"/>
      <c r="E79" s="42"/>
      <c r="F79" s="28" t="str">
        <f>E15</f>
        <v>Správa železnic, státní organizace</v>
      </c>
      <c r="G79" s="42"/>
      <c r="H79" s="42"/>
      <c r="I79" s="142" t="s">
        <v>37</v>
      </c>
      <c r="J79" s="38" t="str">
        <f>E21</f>
        <v>Prodin, a.s.</v>
      </c>
      <c r="K79" s="42"/>
      <c r="L79" s="139"/>
      <c r="S79" s="40"/>
      <c r="T79" s="40"/>
      <c r="U79" s="40"/>
      <c r="V79" s="40"/>
      <c r="W79" s="40"/>
      <c r="X79" s="40"/>
      <c r="Y79" s="40"/>
      <c r="Z79" s="40"/>
      <c r="AA79" s="40"/>
      <c r="AB79" s="40"/>
      <c r="AC79" s="40"/>
      <c r="AD79" s="40"/>
      <c r="AE79" s="40"/>
    </row>
    <row r="80" spans="1:31" s="2" customFormat="1" ht="15.6" customHeight="1">
      <c r="A80" s="40"/>
      <c r="B80" s="41"/>
      <c r="C80" s="33" t="s">
        <v>35</v>
      </c>
      <c r="D80" s="42"/>
      <c r="E80" s="42"/>
      <c r="F80" s="28" t="str">
        <f>IF(E18="","",E18)</f>
        <v>Vyplň údaj</v>
      </c>
      <c r="G80" s="42"/>
      <c r="H80" s="42"/>
      <c r="I80" s="142" t="s">
        <v>40</v>
      </c>
      <c r="J80" s="38" t="str">
        <f>E24</f>
        <v>Prodin, a.s.</v>
      </c>
      <c r="K80" s="42"/>
      <c r="L80" s="139"/>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11" customFormat="1" ht="29.25" customHeight="1">
      <c r="A82" s="192"/>
      <c r="B82" s="193"/>
      <c r="C82" s="194" t="s">
        <v>185</v>
      </c>
      <c r="D82" s="195" t="s">
        <v>62</v>
      </c>
      <c r="E82" s="195" t="s">
        <v>58</v>
      </c>
      <c r="F82" s="195" t="s">
        <v>59</v>
      </c>
      <c r="G82" s="195" t="s">
        <v>186</v>
      </c>
      <c r="H82" s="195" t="s">
        <v>187</v>
      </c>
      <c r="I82" s="196" t="s">
        <v>188</v>
      </c>
      <c r="J82" s="195" t="s">
        <v>179</v>
      </c>
      <c r="K82" s="197" t="s">
        <v>189</v>
      </c>
      <c r="L82" s="198"/>
      <c r="M82" s="94" t="s">
        <v>32</v>
      </c>
      <c r="N82" s="95" t="s">
        <v>47</v>
      </c>
      <c r="O82" s="95" t="s">
        <v>190</v>
      </c>
      <c r="P82" s="95" t="s">
        <v>191</v>
      </c>
      <c r="Q82" s="95" t="s">
        <v>192</v>
      </c>
      <c r="R82" s="95" t="s">
        <v>193</v>
      </c>
      <c r="S82" s="95" t="s">
        <v>194</v>
      </c>
      <c r="T82" s="96" t="s">
        <v>195</v>
      </c>
      <c r="U82" s="192"/>
      <c r="V82" s="192"/>
      <c r="W82" s="192"/>
      <c r="X82" s="192"/>
      <c r="Y82" s="192"/>
      <c r="Z82" s="192"/>
      <c r="AA82" s="192"/>
      <c r="AB82" s="192"/>
      <c r="AC82" s="192"/>
      <c r="AD82" s="192"/>
      <c r="AE82" s="192"/>
    </row>
    <row r="83" spans="1:63" s="2" customFormat="1" ht="22.8" customHeight="1">
      <c r="A83" s="40"/>
      <c r="B83" s="41"/>
      <c r="C83" s="101" t="s">
        <v>196</v>
      </c>
      <c r="D83" s="42"/>
      <c r="E83" s="42"/>
      <c r="F83" s="42"/>
      <c r="G83" s="42"/>
      <c r="H83" s="42"/>
      <c r="I83" s="138"/>
      <c r="J83" s="199">
        <f>BK83</f>
        <v>0</v>
      </c>
      <c r="K83" s="42"/>
      <c r="L83" s="46"/>
      <c r="M83" s="97"/>
      <c r="N83" s="200"/>
      <c r="O83" s="98"/>
      <c r="P83" s="201">
        <f>P84</f>
        <v>0</v>
      </c>
      <c r="Q83" s="98"/>
      <c r="R83" s="201">
        <f>R84</f>
        <v>25.74</v>
      </c>
      <c r="S83" s="98"/>
      <c r="T83" s="202">
        <f>T84</f>
        <v>0</v>
      </c>
      <c r="U83" s="40"/>
      <c r="V83" s="40"/>
      <c r="W83" s="40"/>
      <c r="X83" s="40"/>
      <c r="Y83" s="40"/>
      <c r="Z83" s="40"/>
      <c r="AA83" s="40"/>
      <c r="AB83" s="40"/>
      <c r="AC83" s="40"/>
      <c r="AD83" s="40"/>
      <c r="AE83" s="40"/>
      <c r="AT83" s="18" t="s">
        <v>76</v>
      </c>
      <c r="AU83" s="18" t="s">
        <v>180</v>
      </c>
      <c r="BK83" s="203">
        <f>BK84</f>
        <v>0</v>
      </c>
    </row>
    <row r="84" spans="1:63" s="12" customFormat="1" ht="25.9" customHeight="1">
      <c r="A84" s="12"/>
      <c r="B84" s="204"/>
      <c r="C84" s="205"/>
      <c r="D84" s="206" t="s">
        <v>76</v>
      </c>
      <c r="E84" s="207" t="s">
        <v>197</v>
      </c>
      <c r="F84" s="207" t="s">
        <v>198</v>
      </c>
      <c r="G84" s="205"/>
      <c r="H84" s="205"/>
      <c r="I84" s="208"/>
      <c r="J84" s="209">
        <f>BK84</f>
        <v>0</v>
      </c>
      <c r="K84" s="205"/>
      <c r="L84" s="210"/>
      <c r="M84" s="211"/>
      <c r="N84" s="212"/>
      <c r="O84" s="212"/>
      <c r="P84" s="213">
        <f>P85+P150+P161</f>
        <v>0</v>
      </c>
      <c r="Q84" s="212"/>
      <c r="R84" s="213">
        <f>R85+R150+R161</f>
        <v>25.74</v>
      </c>
      <c r="S84" s="212"/>
      <c r="T84" s="214">
        <f>T85+T150+T161</f>
        <v>0</v>
      </c>
      <c r="U84" s="12"/>
      <c r="V84" s="12"/>
      <c r="W84" s="12"/>
      <c r="X84" s="12"/>
      <c r="Y84" s="12"/>
      <c r="Z84" s="12"/>
      <c r="AA84" s="12"/>
      <c r="AB84" s="12"/>
      <c r="AC84" s="12"/>
      <c r="AD84" s="12"/>
      <c r="AE84" s="12"/>
      <c r="AR84" s="215" t="s">
        <v>84</v>
      </c>
      <c r="AT84" s="216" t="s">
        <v>76</v>
      </c>
      <c r="AU84" s="216" t="s">
        <v>6</v>
      </c>
      <c r="AY84" s="215" t="s">
        <v>199</v>
      </c>
      <c r="BK84" s="217">
        <f>BK85+BK150+BK161</f>
        <v>0</v>
      </c>
    </row>
    <row r="85" spans="1:63" s="12" customFormat="1" ht="22.8" customHeight="1">
      <c r="A85" s="12"/>
      <c r="B85" s="204"/>
      <c r="C85" s="205"/>
      <c r="D85" s="206" t="s">
        <v>76</v>
      </c>
      <c r="E85" s="218" t="s">
        <v>200</v>
      </c>
      <c r="F85" s="218" t="s">
        <v>201</v>
      </c>
      <c r="G85" s="205"/>
      <c r="H85" s="205"/>
      <c r="I85" s="208"/>
      <c r="J85" s="219">
        <f>BK85</f>
        <v>0</v>
      </c>
      <c r="K85" s="205"/>
      <c r="L85" s="210"/>
      <c r="M85" s="211"/>
      <c r="N85" s="212"/>
      <c r="O85" s="212"/>
      <c r="P85" s="213">
        <f>SUM(P86:P149)</f>
        <v>0</v>
      </c>
      <c r="Q85" s="212"/>
      <c r="R85" s="213">
        <f>SUM(R86:R149)</f>
        <v>25.74</v>
      </c>
      <c r="S85" s="212"/>
      <c r="T85" s="214">
        <f>SUM(T86:T149)</f>
        <v>0</v>
      </c>
      <c r="U85" s="12"/>
      <c r="V85" s="12"/>
      <c r="W85" s="12"/>
      <c r="X85" s="12"/>
      <c r="Y85" s="12"/>
      <c r="Z85" s="12"/>
      <c r="AA85" s="12"/>
      <c r="AB85" s="12"/>
      <c r="AC85" s="12"/>
      <c r="AD85" s="12"/>
      <c r="AE85" s="12"/>
      <c r="AR85" s="215" t="s">
        <v>84</v>
      </c>
      <c r="AT85" s="216" t="s">
        <v>76</v>
      </c>
      <c r="AU85" s="216" t="s">
        <v>84</v>
      </c>
      <c r="AY85" s="215" t="s">
        <v>199</v>
      </c>
      <c r="BK85" s="217">
        <f>SUM(BK86:BK149)</f>
        <v>0</v>
      </c>
    </row>
    <row r="86" spans="1:65" s="2" customFormat="1" ht="19.8" customHeight="1">
      <c r="A86" s="40"/>
      <c r="B86" s="41"/>
      <c r="C86" s="220" t="s">
        <v>84</v>
      </c>
      <c r="D86" s="220" t="s">
        <v>203</v>
      </c>
      <c r="E86" s="221" t="s">
        <v>740</v>
      </c>
      <c r="F86" s="222" t="s">
        <v>741</v>
      </c>
      <c r="G86" s="223" t="s">
        <v>206</v>
      </c>
      <c r="H86" s="224">
        <v>12</v>
      </c>
      <c r="I86" s="225"/>
      <c r="J86" s="226">
        <f>ROUND(I86*H86,2)</f>
        <v>0</v>
      </c>
      <c r="K86" s="222" t="s">
        <v>207</v>
      </c>
      <c r="L86" s="227"/>
      <c r="M86" s="228" t="s">
        <v>32</v>
      </c>
      <c r="N86" s="229" t="s">
        <v>48</v>
      </c>
      <c r="O86" s="86"/>
      <c r="P86" s="230">
        <f>O86*H86</f>
        <v>0</v>
      </c>
      <c r="Q86" s="230">
        <v>0</v>
      </c>
      <c r="R86" s="230">
        <f>Q86*H86</f>
        <v>0</v>
      </c>
      <c r="S86" s="230">
        <v>0</v>
      </c>
      <c r="T86" s="231">
        <f>S86*H86</f>
        <v>0</v>
      </c>
      <c r="U86" s="40"/>
      <c r="V86" s="40"/>
      <c r="W86" s="40"/>
      <c r="X86" s="40"/>
      <c r="Y86" s="40"/>
      <c r="Z86" s="40"/>
      <c r="AA86" s="40"/>
      <c r="AB86" s="40"/>
      <c r="AC86" s="40"/>
      <c r="AD86" s="40"/>
      <c r="AE86" s="40"/>
      <c r="AR86" s="232" t="s">
        <v>208</v>
      </c>
      <c r="AT86" s="232" t="s">
        <v>203</v>
      </c>
      <c r="AU86" s="232" t="s">
        <v>86</v>
      </c>
      <c r="AY86" s="18" t="s">
        <v>199</v>
      </c>
      <c r="BE86" s="233">
        <f>IF(N86="základní",J86,0)</f>
        <v>0</v>
      </c>
      <c r="BF86" s="233">
        <f>IF(N86="snížená",J86,0)</f>
        <v>0</v>
      </c>
      <c r="BG86" s="233">
        <f>IF(N86="zákl. přenesená",J86,0)</f>
        <v>0</v>
      </c>
      <c r="BH86" s="233">
        <f>IF(N86="sníž. přenesená",J86,0)</f>
        <v>0</v>
      </c>
      <c r="BI86" s="233">
        <f>IF(N86="nulová",J86,0)</f>
        <v>0</v>
      </c>
      <c r="BJ86" s="18" t="s">
        <v>84</v>
      </c>
      <c r="BK86" s="233">
        <f>ROUND(I86*H86,2)</f>
        <v>0</v>
      </c>
      <c r="BL86" s="18" t="s">
        <v>209</v>
      </c>
      <c r="BM86" s="232" t="s">
        <v>86</v>
      </c>
    </row>
    <row r="87" spans="1:47" s="2" customFormat="1" ht="12">
      <c r="A87" s="40"/>
      <c r="B87" s="41"/>
      <c r="C87" s="42"/>
      <c r="D87" s="234" t="s">
        <v>210</v>
      </c>
      <c r="E87" s="42"/>
      <c r="F87" s="235" t="s">
        <v>741</v>
      </c>
      <c r="G87" s="42"/>
      <c r="H87" s="42"/>
      <c r="I87" s="138"/>
      <c r="J87" s="42"/>
      <c r="K87" s="42"/>
      <c r="L87" s="46"/>
      <c r="M87" s="236"/>
      <c r="N87" s="237"/>
      <c r="O87" s="86"/>
      <c r="P87" s="86"/>
      <c r="Q87" s="86"/>
      <c r="R87" s="86"/>
      <c r="S87" s="86"/>
      <c r="T87" s="87"/>
      <c r="U87" s="40"/>
      <c r="V87" s="40"/>
      <c r="W87" s="40"/>
      <c r="X87" s="40"/>
      <c r="Y87" s="40"/>
      <c r="Z87" s="40"/>
      <c r="AA87" s="40"/>
      <c r="AB87" s="40"/>
      <c r="AC87" s="40"/>
      <c r="AD87" s="40"/>
      <c r="AE87" s="40"/>
      <c r="AT87" s="18" t="s">
        <v>210</v>
      </c>
      <c r="AU87" s="18" t="s">
        <v>86</v>
      </c>
    </row>
    <row r="88" spans="1:65" s="2" customFormat="1" ht="19.8" customHeight="1">
      <c r="A88" s="40"/>
      <c r="B88" s="41"/>
      <c r="C88" s="260" t="s">
        <v>86</v>
      </c>
      <c r="D88" s="260" t="s">
        <v>222</v>
      </c>
      <c r="E88" s="261" t="s">
        <v>742</v>
      </c>
      <c r="F88" s="262" t="s">
        <v>743</v>
      </c>
      <c r="G88" s="263" t="s">
        <v>324</v>
      </c>
      <c r="H88" s="264">
        <v>8.4</v>
      </c>
      <c r="I88" s="265"/>
      <c r="J88" s="266">
        <f>ROUND(I88*H88,2)</f>
        <v>0</v>
      </c>
      <c r="K88" s="262" t="s">
        <v>207</v>
      </c>
      <c r="L88" s="46"/>
      <c r="M88" s="267" t="s">
        <v>32</v>
      </c>
      <c r="N88" s="268" t="s">
        <v>48</v>
      </c>
      <c r="O88" s="86"/>
      <c r="P88" s="230">
        <f>O88*H88</f>
        <v>0</v>
      </c>
      <c r="Q88" s="230">
        <v>0</v>
      </c>
      <c r="R88" s="230">
        <f>Q88*H88</f>
        <v>0</v>
      </c>
      <c r="S88" s="230">
        <v>0</v>
      </c>
      <c r="T88" s="231">
        <f>S88*H88</f>
        <v>0</v>
      </c>
      <c r="U88" s="40"/>
      <c r="V88" s="40"/>
      <c r="W88" s="40"/>
      <c r="X88" s="40"/>
      <c r="Y88" s="40"/>
      <c r="Z88" s="40"/>
      <c r="AA88" s="40"/>
      <c r="AB88" s="40"/>
      <c r="AC88" s="40"/>
      <c r="AD88" s="40"/>
      <c r="AE88" s="40"/>
      <c r="AR88" s="232" t="s">
        <v>209</v>
      </c>
      <c r="AT88" s="232" t="s">
        <v>222</v>
      </c>
      <c r="AU88" s="232" t="s">
        <v>86</v>
      </c>
      <c r="AY88" s="18" t="s">
        <v>199</v>
      </c>
      <c r="BE88" s="233">
        <f>IF(N88="základní",J88,0)</f>
        <v>0</v>
      </c>
      <c r="BF88" s="233">
        <f>IF(N88="snížená",J88,0)</f>
        <v>0</v>
      </c>
      <c r="BG88" s="233">
        <f>IF(N88="zákl. přenesená",J88,0)</f>
        <v>0</v>
      </c>
      <c r="BH88" s="233">
        <f>IF(N88="sníž. přenesená",J88,0)</f>
        <v>0</v>
      </c>
      <c r="BI88" s="233">
        <f>IF(N88="nulová",J88,0)</f>
        <v>0</v>
      </c>
      <c r="BJ88" s="18" t="s">
        <v>84</v>
      </c>
      <c r="BK88" s="233">
        <f>ROUND(I88*H88,2)</f>
        <v>0</v>
      </c>
      <c r="BL88" s="18" t="s">
        <v>209</v>
      </c>
      <c r="BM88" s="232" t="s">
        <v>209</v>
      </c>
    </row>
    <row r="89" spans="1:47" s="2" customFormat="1" ht="12">
      <c r="A89" s="40"/>
      <c r="B89" s="41"/>
      <c r="C89" s="42"/>
      <c r="D89" s="234" t="s">
        <v>210</v>
      </c>
      <c r="E89" s="42"/>
      <c r="F89" s="235" t="s">
        <v>743</v>
      </c>
      <c r="G89" s="42"/>
      <c r="H89" s="42"/>
      <c r="I89" s="138"/>
      <c r="J89" s="42"/>
      <c r="K89" s="42"/>
      <c r="L89" s="46"/>
      <c r="M89" s="236"/>
      <c r="N89" s="237"/>
      <c r="O89" s="86"/>
      <c r="P89" s="86"/>
      <c r="Q89" s="86"/>
      <c r="R89" s="86"/>
      <c r="S89" s="86"/>
      <c r="T89" s="87"/>
      <c r="U89" s="40"/>
      <c r="V89" s="40"/>
      <c r="W89" s="40"/>
      <c r="X89" s="40"/>
      <c r="Y89" s="40"/>
      <c r="Z89" s="40"/>
      <c r="AA89" s="40"/>
      <c r="AB89" s="40"/>
      <c r="AC89" s="40"/>
      <c r="AD89" s="40"/>
      <c r="AE89" s="40"/>
      <c r="AT89" s="18" t="s">
        <v>210</v>
      </c>
      <c r="AU89" s="18" t="s">
        <v>86</v>
      </c>
    </row>
    <row r="90" spans="1:65" s="2" customFormat="1" ht="19.8" customHeight="1">
      <c r="A90" s="40"/>
      <c r="B90" s="41"/>
      <c r="C90" s="220" t="s">
        <v>221</v>
      </c>
      <c r="D90" s="220" t="s">
        <v>203</v>
      </c>
      <c r="E90" s="221" t="s">
        <v>744</v>
      </c>
      <c r="F90" s="222" t="s">
        <v>745</v>
      </c>
      <c r="G90" s="223" t="s">
        <v>324</v>
      </c>
      <c r="H90" s="224">
        <v>8.4</v>
      </c>
      <c r="I90" s="225"/>
      <c r="J90" s="226">
        <f>ROUND(I90*H90,2)</f>
        <v>0</v>
      </c>
      <c r="K90" s="222" t="s">
        <v>207</v>
      </c>
      <c r="L90" s="227"/>
      <c r="M90" s="228" t="s">
        <v>32</v>
      </c>
      <c r="N90" s="229" t="s">
        <v>48</v>
      </c>
      <c r="O90" s="86"/>
      <c r="P90" s="230">
        <f>O90*H90</f>
        <v>0</v>
      </c>
      <c r="Q90" s="230">
        <v>0</v>
      </c>
      <c r="R90" s="230">
        <f>Q90*H90</f>
        <v>0</v>
      </c>
      <c r="S90" s="230">
        <v>0</v>
      </c>
      <c r="T90" s="231">
        <f>S90*H90</f>
        <v>0</v>
      </c>
      <c r="U90" s="40"/>
      <c r="V90" s="40"/>
      <c r="W90" s="40"/>
      <c r="X90" s="40"/>
      <c r="Y90" s="40"/>
      <c r="Z90" s="40"/>
      <c r="AA90" s="40"/>
      <c r="AB90" s="40"/>
      <c r="AC90" s="40"/>
      <c r="AD90" s="40"/>
      <c r="AE90" s="40"/>
      <c r="AR90" s="232" t="s">
        <v>208</v>
      </c>
      <c r="AT90" s="232" t="s">
        <v>203</v>
      </c>
      <c r="AU90" s="232" t="s">
        <v>86</v>
      </c>
      <c r="AY90" s="18" t="s">
        <v>199</v>
      </c>
      <c r="BE90" s="233">
        <f>IF(N90="základní",J90,0)</f>
        <v>0</v>
      </c>
      <c r="BF90" s="233">
        <f>IF(N90="snížená",J90,0)</f>
        <v>0</v>
      </c>
      <c r="BG90" s="233">
        <f>IF(N90="zákl. přenesená",J90,0)</f>
        <v>0</v>
      </c>
      <c r="BH90" s="233">
        <f>IF(N90="sníž. přenesená",J90,0)</f>
        <v>0</v>
      </c>
      <c r="BI90" s="233">
        <f>IF(N90="nulová",J90,0)</f>
        <v>0</v>
      </c>
      <c r="BJ90" s="18" t="s">
        <v>84</v>
      </c>
      <c r="BK90" s="233">
        <f>ROUND(I90*H90,2)</f>
        <v>0</v>
      </c>
      <c r="BL90" s="18" t="s">
        <v>209</v>
      </c>
      <c r="BM90" s="232" t="s">
        <v>230</v>
      </c>
    </row>
    <row r="91" spans="1:47" s="2" customFormat="1" ht="12">
      <c r="A91" s="40"/>
      <c r="B91" s="41"/>
      <c r="C91" s="42"/>
      <c r="D91" s="234" t="s">
        <v>210</v>
      </c>
      <c r="E91" s="42"/>
      <c r="F91" s="235" t="s">
        <v>745</v>
      </c>
      <c r="G91" s="42"/>
      <c r="H91" s="42"/>
      <c r="I91" s="138"/>
      <c r="J91" s="42"/>
      <c r="K91" s="42"/>
      <c r="L91" s="46"/>
      <c r="M91" s="236"/>
      <c r="N91" s="237"/>
      <c r="O91" s="86"/>
      <c r="P91" s="86"/>
      <c r="Q91" s="86"/>
      <c r="R91" s="86"/>
      <c r="S91" s="86"/>
      <c r="T91" s="87"/>
      <c r="U91" s="40"/>
      <c r="V91" s="40"/>
      <c r="W91" s="40"/>
      <c r="X91" s="40"/>
      <c r="Y91" s="40"/>
      <c r="Z91" s="40"/>
      <c r="AA91" s="40"/>
      <c r="AB91" s="40"/>
      <c r="AC91" s="40"/>
      <c r="AD91" s="40"/>
      <c r="AE91" s="40"/>
      <c r="AT91" s="18" t="s">
        <v>210</v>
      </c>
      <c r="AU91" s="18" t="s">
        <v>86</v>
      </c>
    </row>
    <row r="92" spans="1:65" s="2" customFormat="1" ht="19.8" customHeight="1">
      <c r="A92" s="40"/>
      <c r="B92" s="41"/>
      <c r="C92" s="260" t="s">
        <v>209</v>
      </c>
      <c r="D92" s="260" t="s">
        <v>222</v>
      </c>
      <c r="E92" s="261" t="s">
        <v>661</v>
      </c>
      <c r="F92" s="262" t="s">
        <v>662</v>
      </c>
      <c r="G92" s="263" t="s">
        <v>324</v>
      </c>
      <c r="H92" s="264">
        <v>2.8</v>
      </c>
      <c r="I92" s="265"/>
      <c r="J92" s="266">
        <f>ROUND(I92*H92,2)</f>
        <v>0</v>
      </c>
      <c r="K92" s="262" t="s">
        <v>207</v>
      </c>
      <c r="L92" s="46"/>
      <c r="M92" s="267" t="s">
        <v>32</v>
      </c>
      <c r="N92" s="268" t="s">
        <v>48</v>
      </c>
      <c r="O92" s="86"/>
      <c r="P92" s="230">
        <f>O92*H92</f>
        <v>0</v>
      </c>
      <c r="Q92" s="230">
        <v>0</v>
      </c>
      <c r="R92" s="230">
        <f>Q92*H92</f>
        <v>0</v>
      </c>
      <c r="S92" s="230">
        <v>0</v>
      </c>
      <c r="T92" s="231">
        <f>S92*H92</f>
        <v>0</v>
      </c>
      <c r="U92" s="40"/>
      <c r="V92" s="40"/>
      <c r="W92" s="40"/>
      <c r="X92" s="40"/>
      <c r="Y92" s="40"/>
      <c r="Z92" s="40"/>
      <c r="AA92" s="40"/>
      <c r="AB92" s="40"/>
      <c r="AC92" s="40"/>
      <c r="AD92" s="40"/>
      <c r="AE92" s="40"/>
      <c r="AR92" s="232" t="s">
        <v>209</v>
      </c>
      <c r="AT92" s="232" t="s">
        <v>222</v>
      </c>
      <c r="AU92" s="232" t="s">
        <v>86</v>
      </c>
      <c r="AY92" s="18" t="s">
        <v>199</v>
      </c>
      <c r="BE92" s="233">
        <f>IF(N92="základní",J92,0)</f>
        <v>0</v>
      </c>
      <c r="BF92" s="233">
        <f>IF(N92="snížená",J92,0)</f>
        <v>0</v>
      </c>
      <c r="BG92" s="233">
        <f>IF(N92="zákl. přenesená",J92,0)</f>
        <v>0</v>
      </c>
      <c r="BH92" s="233">
        <f>IF(N92="sníž. přenesená",J92,0)</f>
        <v>0</v>
      </c>
      <c r="BI92" s="233">
        <f>IF(N92="nulová",J92,0)</f>
        <v>0</v>
      </c>
      <c r="BJ92" s="18" t="s">
        <v>84</v>
      </c>
      <c r="BK92" s="233">
        <f>ROUND(I92*H92,2)</f>
        <v>0</v>
      </c>
      <c r="BL92" s="18" t="s">
        <v>209</v>
      </c>
      <c r="BM92" s="232" t="s">
        <v>208</v>
      </c>
    </row>
    <row r="93" spans="1:47" s="2" customFormat="1" ht="12">
      <c r="A93" s="40"/>
      <c r="B93" s="41"/>
      <c r="C93" s="42"/>
      <c r="D93" s="234" t="s">
        <v>210</v>
      </c>
      <c r="E93" s="42"/>
      <c r="F93" s="235" t="s">
        <v>662</v>
      </c>
      <c r="G93" s="42"/>
      <c r="H93" s="42"/>
      <c r="I93" s="138"/>
      <c r="J93" s="42"/>
      <c r="K93" s="42"/>
      <c r="L93" s="46"/>
      <c r="M93" s="236"/>
      <c r="N93" s="237"/>
      <c r="O93" s="86"/>
      <c r="P93" s="86"/>
      <c r="Q93" s="86"/>
      <c r="R93" s="86"/>
      <c r="S93" s="86"/>
      <c r="T93" s="87"/>
      <c r="U93" s="40"/>
      <c r="V93" s="40"/>
      <c r="W93" s="40"/>
      <c r="X93" s="40"/>
      <c r="Y93" s="40"/>
      <c r="Z93" s="40"/>
      <c r="AA93" s="40"/>
      <c r="AB93" s="40"/>
      <c r="AC93" s="40"/>
      <c r="AD93" s="40"/>
      <c r="AE93" s="40"/>
      <c r="AT93" s="18" t="s">
        <v>210</v>
      </c>
      <c r="AU93" s="18" t="s">
        <v>86</v>
      </c>
    </row>
    <row r="94" spans="1:65" s="2" customFormat="1" ht="19.8" customHeight="1">
      <c r="A94" s="40"/>
      <c r="B94" s="41"/>
      <c r="C94" s="260" t="s">
        <v>200</v>
      </c>
      <c r="D94" s="260" t="s">
        <v>222</v>
      </c>
      <c r="E94" s="261" t="s">
        <v>663</v>
      </c>
      <c r="F94" s="262" t="s">
        <v>664</v>
      </c>
      <c r="G94" s="263" t="s">
        <v>324</v>
      </c>
      <c r="H94" s="264">
        <v>14.6</v>
      </c>
      <c r="I94" s="265"/>
      <c r="J94" s="266">
        <f>ROUND(I94*H94,2)</f>
        <v>0</v>
      </c>
      <c r="K94" s="262" t="s">
        <v>207</v>
      </c>
      <c r="L94" s="46"/>
      <c r="M94" s="267" t="s">
        <v>32</v>
      </c>
      <c r="N94" s="268" t="s">
        <v>48</v>
      </c>
      <c r="O94" s="86"/>
      <c r="P94" s="230">
        <f>O94*H94</f>
        <v>0</v>
      </c>
      <c r="Q94" s="230">
        <v>0</v>
      </c>
      <c r="R94" s="230">
        <f>Q94*H94</f>
        <v>0</v>
      </c>
      <c r="S94" s="230">
        <v>0</v>
      </c>
      <c r="T94" s="231">
        <f>S94*H94</f>
        <v>0</v>
      </c>
      <c r="U94" s="40"/>
      <c r="V94" s="40"/>
      <c r="W94" s="40"/>
      <c r="X94" s="40"/>
      <c r="Y94" s="40"/>
      <c r="Z94" s="40"/>
      <c r="AA94" s="40"/>
      <c r="AB94" s="40"/>
      <c r="AC94" s="40"/>
      <c r="AD94" s="40"/>
      <c r="AE94" s="40"/>
      <c r="AR94" s="232" t="s">
        <v>209</v>
      </c>
      <c r="AT94" s="232" t="s">
        <v>222</v>
      </c>
      <c r="AU94" s="232" t="s">
        <v>86</v>
      </c>
      <c r="AY94" s="18" t="s">
        <v>199</v>
      </c>
      <c r="BE94" s="233">
        <f>IF(N94="základní",J94,0)</f>
        <v>0</v>
      </c>
      <c r="BF94" s="233">
        <f>IF(N94="snížená",J94,0)</f>
        <v>0</v>
      </c>
      <c r="BG94" s="233">
        <f>IF(N94="zákl. přenesená",J94,0)</f>
        <v>0</v>
      </c>
      <c r="BH94" s="233">
        <f>IF(N94="sníž. přenesená",J94,0)</f>
        <v>0</v>
      </c>
      <c r="BI94" s="233">
        <f>IF(N94="nulová",J94,0)</f>
        <v>0</v>
      </c>
      <c r="BJ94" s="18" t="s">
        <v>84</v>
      </c>
      <c r="BK94" s="233">
        <f>ROUND(I94*H94,2)</f>
        <v>0</v>
      </c>
      <c r="BL94" s="18" t="s">
        <v>209</v>
      </c>
      <c r="BM94" s="232" t="s">
        <v>235</v>
      </c>
    </row>
    <row r="95" spans="1:47" s="2" customFormat="1" ht="12">
      <c r="A95" s="40"/>
      <c r="B95" s="41"/>
      <c r="C95" s="42"/>
      <c r="D95" s="234" t="s">
        <v>210</v>
      </c>
      <c r="E95" s="42"/>
      <c r="F95" s="235" t="s">
        <v>664</v>
      </c>
      <c r="G95" s="42"/>
      <c r="H95" s="42"/>
      <c r="I95" s="138"/>
      <c r="J95" s="42"/>
      <c r="K95" s="42"/>
      <c r="L95" s="46"/>
      <c r="M95" s="236"/>
      <c r="N95" s="237"/>
      <c r="O95" s="86"/>
      <c r="P95" s="86"/>
      <c r="Q95" s="86"/>
      <c r="R95" s="86"/>
      <c r="S95" s="86"/>
      <c r="T95" s="87"/>
      <c r="U95" s="40"/>
      <c r="V95" s="40"/>
      <c r="W95" s="40"/>
      <c r="X95" s="40"/>
      <c r="Y95" s="40"/>
      <c r="Z95" s="40"/>
      <c r="AA95" s="40"/>
      <c r="AB95" s="40"/>
      <c r="AC95" s="40"/>
      <c r="AD95" s="40"/>
      <c r="AE95" s="40"/>
      <c r="AT95" s="18" t="s">
        <v>210</v>
      </c>
      <c r="AU95" s="18" t="s">
        <v>86</v>
      </c>
    </row>
    <row r="96" spans="1:51" s="13" customFormat="1" ht="12">
      <c r="A96" s="13"/>
      <c r="B96" s="238"/>
      <c r="C96" s="239"/>
      <c r="D96" s="234" t="s">
        <v>213</v>
      </c>
      <c r="E96" s="240" t="s">
        <v>32</v>
      </c>
      <c r="F96" s="241" t="s">
        <v>746</v>
      </c>
      <c r="G96" s="239"/>
      <c r="H96" s="242">
        <v>14.6</v>
      </c>
      <c r="I96" s="243"/>
      <c r="J96" s="239"/>
      <c r="K96" s="239"/>
      <c r="L96" s="244"/>
      <c r="M96" s="245"/>
      <c r="N96" s="246"/>
      <c r="O96" s="246"/>
      <c r="P96" s="246"/>
      <c r="Q96" s="246"/>
      <c r="R96" s="246"/>
      <c r="S96" s="246"/>
      <c r="T96" s="247"/>
      <c r="U96" s="13"/>
      <c r="V96" s="13"/>
      <c r="W96" s="13"/>
      <c r="X96" s="13"/>
      <c r="Y96" s="13"/>
      <c r="Z96" s="13"/>
      <c r="AA96" s="13"/>
      <c r="AB96" s="13"/>
      <c r="AC96" s="13"/>
      <c r="AD96" s="13"/>
      <c r="AE96" s="13"/>
      <c r="AT96" s="248" t="s">
        <v>213</v>
      </c>
      <c r="AU96" s="248" t="s">
        <v>86</v>
      </c>
      <c r="AV96" s="13" t="s">
        <v>86</v>
      </c>
      <c r="AW96" s="13" t="s">
        <v>39</v>
      </c>
      <c r="AX96" s="13" t="s">
        <v>6</v>
      </c>
      <c r="AY96" s="248" t="s">
        <v>199</v>
      </c>
    </row>
    <row r="97" spans="1:51" s="14" customFormat="1" ht="12">
      <c r="A97" s="14"/>
      <c r="B97" s="249"/>
      <c r="C97" s="250"/>
      <c r="D97" s="234" t="s">
        <v>213</v>
      </c>
      <c r="E97" s="251" t="s">
        <v>32</v>
      </c>
      <c r="F97" s="252" t="s">
        <v>215</v>
      </c>
      <c r="G97" s="250"/>
      <c r="H97" s="253">
        <v>14.6</v>
      </c>
      <c r="I97" s="254"/>
      <c r="J97" s="250"/>
      <c r="K97" s="250"/>
      <c r="L97" s="255"/>
      <c r="M97" s="269"/>
      <c r="N97" s="270"/>
      <c r="O97" s="270"/>
      <c r="P97" s="270"/>
      <c r="Q97" s="270"/>
      <c r="R97" s="270"/>
      <c r="S97" s="270"/>
      <c r="T97" s="271"/>
      <c r="U97" s="14"/>
      <c r="V97" s="14"/>
      <c r="W97" s="14"/>
      <c r="X97" s="14"/>
      <c r="Y97" s="14"/>
      <c r="Z97" s="14"/>
      <c r="AA97" s="14"/>
      <c r="AB97" s="14"/>
      <c r="AC97" s="14"/>
      <c r="AD97" s="14"/>
      <c r="AE97" s="14"/>
      <c r="AT97" s="259" t="s">
        <v>213</v>
      </c>
      <c r="AU97" s="259" t="s">
        <v>86</v>
      </c>
      <c r="AV97" s="14" t="s">
        <v>209</v>
      </c>
      <c r="AW97" s="14" t="s">
        <v>39</v>
      </c>
      <c r="AX97" s="14" t="s">
        <v>84</v>
      </c>
      <c r="AY97" s="259" t="s">
        <v>199</v>
      </c>
    </row>
    <row r="98" spans="1:65" s="2" customFormat="1" ht="19.8" customHeight="1">
      <c r="A98" s="40"/>
      <c r="B98" s="41"/>
      <c r="C98" s="260" t="s">
        <v>230</v>
      </c>
      <c r="D98" s="260" t="s">
        <v>222</v>
      </c>
      <c r="E98" s="261" t="s">
        <v>720</v>
      </c>
      <c r="F98" s="262" t="s">
        <v>721</v>
      </c>
      <c r="G98" s="263" t="s">
        <v>324</v>
      </c>
      <c r="H98" s="264">
        <v>10.6</v>
      </c>
      <c r="I98" s="265"/>
      <c r="J98" s="266">
        <f>ROUND(I98*H98,2)</f>
        <v>0</v>
      </c>
      <c r="K98" s="262" t="s">
        <v>207</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209</v>
      </c>
      <c r="AT98" s="232" t="s">
        <v>222</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238</v>
      </c>
    </row>
    <row r="99" spans="1:47" s="2" customFormat="1" ht="12">
      <c r="A99" s="40"/>
      <c r="B99" s="41"/>
      <c r="C99" s="42"/>
      <c r="D99" s="234" t="s">
        <v>210</v>
      </c>
      <c r="E99" s="42"/>
      <c r="F99" s="235" t="s">
        <v>721</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65" s="2" customFormat="1" ht="19.8" customHeight="1">
      <c r="A100" s="40"/>
      <c r="B100" s="41"/>
      <c r="C100" s="260" t="s">
        <v>239</v>
      </c>
      <c r="D100" s="260" t="s">
        <v>222</v>
      </c>
      <c r="E100" s="261" t="s">
        <v>722</v>
      </c>
      <c r="F100" s="262" t="s">
        <v>723</v>
      </c>
      <c r="G100" s="263" t="s">
        <v>288</v>
      </c>
      <c r="H100" s="264">
        <v>10.6</v>
      </c>
      <c r="I100" s="265"/>
      <c r="J100" s="266">
        <f>ROUND(I100*H100,2)</f>
        <v>0</v>
      </c>
      <c r="K100" s="262" t="s">
        <v>207</v>
      </c>
      <c r="L100" s="46"/>
      <c r="M100" s="267" t="s">
        <v>32</v>
      </c>
      <c r="N100" s="268" t="s">
        <v>48</v>
      </c>
      <c r="O100" s="86"/>
      <c r="P100" s="230">
        <f>O100*H100</f>
        <v>0</v>
      </c>
      <c r="Q100" s="230">
        <v>0</v>
      </c>
      <c r="R100" s="230">
        <f>Q100*H100</f>
        <v>0</v>
      </c>
      <c r="S100" s="230">
        <v>0</v>
      </c>
      <c r="T100" s="231">
        <f>S100*H100</f>
        <v>0</v>
      </c>
      <c r="U100" s="40"/>
      <c r="V100" s="40"/>
      <c r="W100" s="40"/>
      <c r="X100" s="40"/>
      <c r="Y100" s="40"/>
      <c r="Z100" s="40"/>
      <c r="AA100" s="40"/>
      <c r="AB100" s="40"/>
      <c r="AC100" s="40"/>
      <c r="AD100" s="40"/>
      <c r="AE100" s="40"/>
      <c r="AR100" s="232" t="s">
        <v>209</v>
      </c>
      <c r="AT100" s="232" t="s">
        <v>222</v>
      </c>
      <c r="AU100" s="232" t="s">
        <v>86</v>
      </c>
      <c r="AY100" s="18" t="s">
        <v>199</v>
      </c>
      <c r="BE100" s="233">
        <f>IF(N100="základní",J100,0)</f>
        <v>0</v>
      </c>
      <c r="BF100" s="233">
        <f>IF(N100="snížená",J100,0)</f>
        <v>0</v>
      </c>
      <c r="BG100" s="233">
        <f>IF(N100="zákl. přenesená",J100,0)</f>
        <v>0</v>
      </c>
      <c r="BH100" s="233">
        <f>IF(N100="sníž. přenesená",J100,0)</f>
        <v>0</v>
      </c>
      <c r="BI100" s="233">
        <f>IF(N100="nulová",J100,0)</f>
        <v>0</v>
      </c>
      <c r="BJ100" s="18" t="s">
        <v>84</v>
      </c>
      <c r="BK100" s="233">
        <f>ROUND(I100*H100,2)</f>
        <v>0</v>
      </c>
      <c r="BL100" s="18" t="s">
        <v>209</v>
      </c>
      <c r="BM100" s="232" t="s">
        <v>242</v>
      </c>
    </row>
    <row r="101" spans="1:47" s="2" customFormat="1" ht="12">
      <c r="A101" s="40"/>
      <c r="B101" s="41"/>
      <c r="C101" s="42"/>
      <c r="D101" s="234" t="s">
        <v>210</v>
      </c>
      <c r="E101" s="42"/>
      <c r="F101" s="235" t="s">
        <v>723</v>
      </c>
      <c r="G101" s="42"/>
      <c r="H101" s="42"/>
      <c r="I101" s="138"/>
      <c r="J101" s="42"/>
      <c r="K101" s="42"/>
      <c r="L101" s="46"/>
      <c r="M101" s="236"/>
      <c r="N101" s="237"/>
      <c r="O101" s="86"/>
      <c r="P101" s="86"/>
      <c r="Q101" s="86"/>
      <c r="R101" s="86"/>
      <c r="S101" s="86"/>
      <c r="T101" s="87"/>
      <c r="U101" s="40"/>
      <c r="V101" s="40"/>
      <c r="W101" s="40"/>
      <c r="X101" s="40"/>
      <c r="Y101" s="40"/>
      <c r="Z101" s="40"/>
      <c r="AA101" s="40"/>
      <c r="AB101" s="40"/>
      <c r="AC101" s="40"/>
      <c r="AD101" s="40"/>
      <c r="AE101" s="40"/>
      <c r="AT101" s="18" t="s">
        <v>210</v>
      </c>
      <c r="AU101" s="18" t="s">
        <v>86</v>
      </c>
    </row>
    <row r="102" spans="1:65" s="2" customFormat="1" ht="19.8" customHeight="1">
      <c r="A102" s="40"/>
      <c r="B102" s="41"/>
      <c r="C102" s="260" t="s">
        <v>208</v>
      </c>
      <c r="D102" s="260" t="s">
        <v>222</v>
      </c>
      <c r="E102" s="261" t="s">
        <v>725</v>
      </c>
      <c r="F102" s="262" t="s">
        <v>726</v>
      </c>
      <c r="G102" s="263" t="s">
        <v>288</v>
      </c>
      <c r="H102" s="264">
        <v>9.49</v>
      </c>
      <c r="I102" s="265"/>
      <c r="J102" s="266">
        <f>ROUND(I102*H102,2)</f>
        <v>0</v>
      </c>
      <c r="K102" s="262" t="s">
        <v>207</v>
      </c>
      <c r="L102" s="46"/>
      <c r="M102" s="267" t="s">
        <v>32</v>
      </c>
      <c r="N102" s="268"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209</v>
      </c>
      <c r="AT102" s="232" t="s">
        <v>222</v>
      </c>
      <c r="AU102" s="232" t="s">
        <v>86</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209</v>
      </c>
      <c r="BM102" s="232" t="s">
        <v>245</v>
      </c>
    </row>
    <row r="103" spans="1:47" s="2" customFormat="1" ht="12">
      <c r="A103" s="40"/>
      <c r="B103" s="41"/>
      <c r="C103" s="42"/>
      <c r="D103" s="234" t="s">
        <v>210</v>
      </c>
      <c r="E103" s="42"/>
      <c r="F103" s="235" t="s">
        <v>726</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86</v>
      </c>
    </row>
    <row r="104" spans="1:65" s="2" customFormat="1" ht="19.8" customHeight="1">
      <c r="A104" s="40"/>
      <c r="B104" s="41"/>
      <c r="C104" s="260" t="s">
        <v>249</v>
      </c>
      <c r="D104" s="260" t="s">
        <v>222</v>
      </c>
      <c r="E104" s="261" t="s">
        <v>727</v>
      </c>
      <c r="F104" s="262" t="s">
        <v>728</v>
      </c>
      <c r="G104" s="263" t="s">
        <v>324</v>
      </c>
      <c r="H104" s="264">
        <v>22.6</v>
      </c>
      <c r="I104" s="265"/>
      <c r="J104" s="266">
        <f>ROUND(I104*H104,2)</f>
        <v>0</v>
      </c>
      <c r="K104" s="262" t="s">
        <v>207</v>
      </c>
      <c r="L104" s="46"/>
      <c r="M104" s="267" t="s">
        <v>32</v>
      </c>
      <c r="N104" s="268" t="s">
        <v>48</v>
      </c>
      <c r="O104" s="86"/>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209</v>
      </c>
      <c r="AT104" s="232" t="s">
        <v>222</v>
      </c>
      <c r="AU104" s="232" t="s">
        <v>86</v>
      </c>
      <c r="AY104" s="18" t="s">
        <v>199</v>
      </c>
      <c r="BE104" s="233">
        <f>IF(N104="základní",J104,0)</f>
        <v>0</v>
      </c>
      <c r="BF104" s="233">
        <f>IF(N104="snížená",J104,0)</f>
        <v>0</v>
      </c>
      <c r="BG104" s="233">
        <f>IF(N104="zákl. přenesená",J104,0)</f>
        <v>0</v>
      </c>
      <c r="BH104" s="233">
        <f>IF(N104="sníž. přenesená",J104,0)</f>
        <v>0</v>
      </c>
      <c r="BI104" s="233">
        <f>IF(N104="nulová",J104,0)</f>
        <v>0</v>
      </c>
      <c r="BJ104" s="18" t="s">
        <v>84</v>
      </c>
      <c r="BK104" s="233">
        <f>ROUND(I104*H104,2)</f>
        <v>0</v>
      </c>
      <c r="BL104" s="18" t="s">
        <v>209</v>
      </c>
      <c r="BM104" s="232" t="s">
        <v>254</v>
      </c>
    </row>
    <row r="105" spans="1:47" s="2" customFormat="1" ht="12">
      <c r="A105" s="40"/>
      <c r="B105" s="41"/>
      <c r="C105" s="42"/>
      <c r="D105" s="234" t="s">
        <v>210</v>
      </c>
      <c r="E105" s="42"/>
      <c r="F105" s="235" t="s">
        <v>728</v>
      </c>
      <c r="G105" s="42"/>
      <c r="H105" s="42"/>
      <c r="I105" s="138"/>
      <c r="J105" s="42"/>
      <c r="K105" s="42"/>
      <c r="L105" s="46"/>
      <c r="M105" s="236"/>
      <c r="N105" s="237"/>
      <c r="O105" s="86"/>
      <c r="P105" s="86"/>
      <c r="Q105" s="86"/>
      <c r="R105" s="86"/>
      <c r="S105" s="86"/>
      <c r="T105" s="87"/>
      <c r="U105" s="40"/>
      <c r="V105" s="40"/>
      <c r="W105" s="40"/>
      <c r="X105" s="40"/>
      <c r="Y105" s="40"/>
      <c r="Z105" s="40"/>
      <c r="AA105" s="40"/>
      <c r="AB105" s="40"/>
      <c r="AC105" s="40"/>
      <c r="AD105" s="40"/>
      <c r="AE105" s="40"/>
      <c r="AT105" s="18" t="s">
        <v>210</v>
      </c>
      <c r="AU105" s="18" t="s">
        <v>86</v>
      </c>
    </row>
    <row r="106" spans="1:65" s="2" customFormat="1" ht="19.8" customHeight="1">
      <c r="A106" s="40"/>
      <c r="B106" s="41"/>
      <c r="C106" s="220" t="s">
        <v>235</v>
      </c>
      <c r="D106" s="220" t="s">
        <v>203</v>
      </c>
      <c r="E106" s="221" t="s">
        <v>729</v>
      </c>
      <c r="F106" s="222" t="s">
        <v>730</v>
      </c>
      <c r="G106" s="223" t="s">
        <v>604</v>
      </c>
      <c r="H106" s="224">
        <v>22.6</v>
      </c>
      <c r="I106" s="225"/>
      <c r="J106" s="226">
        <f>ROUND(I106*H106,2)</f>
        <v>0</v>
      </c>
      <c r="K106" s="222" t="s">
        <v>207</v>
      </c>
      <c r="L106" s="227"/>
      <c r="M106" s="228" t="s">
        <v>32</v>
      </c>
      <c r="N106" s="229"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208</v>
      </c>
      <c r="AT106" s="232" t="s">
        <v>203</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257</v>
      </c>
    </row>
    <row r="107" spans="1:47" s="2" customFormat="1" ht="12">
      <c r="A107" s="40"/>
      <c r="B107" s="41"/>
      <c r="C107" s="42"/>
      <c r="D107" s="234" t="s">
        <v>210</v>
      </c>
      <c r="E107" s="42"/>
      <c r="F107" s="235" t="s">
        <v>730</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65" s="2" customFormat="1" ht="30" customHeight="1">
      <c r="A108" s="40"/>
      <c r="B108" s="41"/>
      <c r="C108" s="260" t="s">
        <v>258</v>
      </c>
      <c r="D108" s="260" t="s">
        <v>222</v>
      </c>
      <c r="E108" s="261" t="s">
        <v>666</v>
      </c>
      <c r="F108" s="262" t="s">
        <v>667</v>
      </c>
      <c r="G108" s="263" t="s">
        <v>288</v>
      </c>
      <c r="H108" s="264">
        <v>109</v>
      </c>
      <c r="I108" s="265"/>
      <c r="J108" s="266">
        <f>ROUND(I108*H108,2)</f>
        <v>0</v>
      </c>
      <c r="K108" s="262" t="s">
        <v>207</v>
      </c>
      <c r="L108" s="46"/>
      <c r="M108" s="267" t="s">
        <v>32</v>
      </c>
      <c r="N108" s="268" t="s">
        <v>48</v>
      </c>
      <c r="O108" s="86"/>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209</v>
      </c>
      <c r="AT108" s="232" t="s">
        <v>222</v>
      </c>
      <c r="AU108" s="232" t="s">
        <v>86</v>
      </c>
      <c r="AY108" s="18" t="s">
        <v>199</v>
      </c>
      <c r="BE108" s="233">
        <f>IF(N108="základní",J108,0)</f>
        <v>0</v>
      </c>
      <c r="BF108" s="233">
        <f>IF(N108="snížená",J108,0)</f>
        <v>0</v>
      </c>
      <c r="BG108" s="233">
        <f>IF(N108="zákl. přenesená",J108,0)</f>
        <v>0</v>
      </c>
      <c r="BH108" s="233">
        <f>IF(N108="sníž. přenesená",J108,0)</f>
        <v>0</v>
      </c>
      <c r="BI108" s="233">
        <f>IF(N108="nulová",J108,0)</f>
        <v>0</v>
      </c>
      <c r="BJ108" s="18" t="s">
        <v>84</v>
      </c>
      <c r="BK108" s="233">
        <f>ROUND(I108*H108,2)</f>
        <v>0</v>
      </c>
      <c r="BL108" s="18" t="s">
        <v>209</v>
      </c>
      <c r="BM108" s="232" t="s">
        <v>261</v>
      </c>
    </row>
    <row r="109" spans="1:47" s="2" customFormat="1" ht="12">
      <c r="A109" s="40"/>
      <c r="B109" s="41"/>
      <c r="C109" s="42"/>
      <c r="D109" s="234" t="s">
        <v>210</v>
      </c>
      <c r="E109" s="42"/>
      <c r="F109" s="235" t="s">
        <v>667</v>
      </c>
      <c r="G109" s="42"/>
      <c r="H109" s="42"/>
      <c r="I109" s="138"/>
      <c r="J109" s="42"/>
      <c r="K109" s="42"/>
      <c r="L109" s="46"/>
      <c r="M109" s="236"/>
      <c r="N109" s="237"/>
      <c r="O109" s="86"/>
      <c r="P109" s="86"/>
      <c r="Q109" s="86"/>
      <c r="R109" s="86"/>
      <c r="S109" s="86"/>
      <c r="T109" s="87"/>
      <c r="U109" s="40"/>
      <c r="V109" s="40"/>
      <c r="W109" s="40"/>
      <c r="X109" s="40"/>
      <c r="Y109" s="40"/>
      <c r="Z109" s="40"/>
      <c r="AA109" s="40"/>
      <c r="AB109" s="40"/>
      <c r="AC109" s="40"/>
      <c r="AD109" s="40"/>
      <c r="AE109" s="40"/>
      <c r="AT109" s="18" t="s">
        <v>210</v>
      </c>
      <c r="AU109" s="18" t="s">
        <v>86</v>
      </c>
    </row>
    <row r="110" spans="1:65" s="2" customFormat="1" ht="19.8" customHeight="1">
      <c r="A110" s="40"/>
      <c r="B110" s="41"/>
      <c r="C110" s="220" t="s">
        <v>238</v>
      </c>
      <c r="D110" s="220" t="s">
        <v>203</v>
      </c>
      <c r="E110" s="221" t="s">
        <v>747</v>
      </c>
      <c r="F110" s="222" t="s">
        <v>748</v>
      </c>
      <c r="G110" s="223" t="s">
        <v>296</v>
      </c>
      <c r="H110" s="224">
        <v>11.336</v>
      </c>
      <c r="I110" s="225"/>
      <c r="J110" s="226">
        <f>ROUND(I110*H110,2)</f>
        <v>0</v>
      </c>
      <c r="K110" s="222" t="s">
        <v>32</v>
      </c>
      <c r="L110" s="227"/>
      <c r="M110" s="228" t="s">
        <v>32</v>
      </c>
      <c r="N110" s="229" t="s">
        <v>48</v>
      </c>
      <c r="O110" s="86"/>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208</v>
      </c>
      <c r="AT110" s="232" t="s">
        <v>203</v>
      </c>
      <c r="AU110" s="232" t="s">
        <v>86</v>
      </c>
      <c r="AY110" s="18" t="s">
        <v>199</v>
      </c>
      <c r="BE110" s="233">
        <f>IF(N110="základní",J110,0)</f>
        <v>0</v>
      </c>
      <c r="BF110" s="233">
        <f>IF(N110="snížená",J110,0)</f>
        <v>0</v>
      </c>
      <c r="BG110" s="233">
        <f>IF(N110="zákl. přenesená",J110,0)</f>
        <v>0</v>
      </c>
      <c r="BH110" s="233">
        <f>IF(N110="sníž. přenesená",J110,0)</f>
        <v>0</v>
      </c>
      <c r="BI110" s="233">
        <f>IF(N110="nulová",J110,0)</f>
        <v>0</v>
      </c>
      <c r="BJ110" s="18" t="s">
        <v>84</v>
      </c>
      <c r="BK110" s="233">
        <f>ROUND(I110*H110,2)</f>
        <v>0</v>
      </c>
      <c r="BL110" s="18" t="s">
        <v>209</v>
      </c>
      <c r="BM110" s="232" t="s">
        <v>264</v>
      </c>
    </row>
    <row r="111" spans="1:47" s="2" customFormat="1" ht="12">
      <c r="A111" s="40"/>
      <c r="B111" s="41"/>
      <c r="C111" s="42"/>
      <c r="D111" s="234" t="s">
        <v>210</v>
      </c>
      <c r="E111" s="42"/>
      <c r="F111" s="235" t="s">
        <v>748</v>
      </c>
      <c r="G111" s="42"/>
      <c r="H111" s="42"/>
      <c r="I111" s="138"/>
      <c r="J111" s="42"/>
      <c r="K111" s="42"/>
      <c r="L111" s="46"/>
      <c r="M111" s="236"/>
      <c r="N111" s="237"/>
      <c r="O111" s="86"/>
      <c r="P111" s="86"/>
      <c r="Q111" s="86"/>
      <c r="R111" s="86"/>
      <c r="S111" s="86"/>
      <c r="T111" s="87"/>
      <c r="U111" s="40"/>
      <c r="V111" s="40"/>
      <c r="W111" s="40"/>
      <c r="X111" s="40"/>
      <c r="Y111" s="40"/>
      <c r="Z111" s="40"/>
      <c r="AA111" s="40"/>
      <c r="AB111" s="40"/>
      <c r="AC111" s="40"/>
      <c r="AD111" s="40"/>
      <c r="AE111" s="40"/>
      <c r="AT111" s="18" t="s">
        <v>210</v>
      </c>
      <c r="AU111" s="18" t="s">
        <v>86</v>
      </c>
    </row>
    <row r="112" spans="1:51" s="13" customFormat="1" ht="12">
      <c r="A112" s="13"/>
      <c r="B112" s="238"/>
      <c r="C112" s="239"/>
      <c r="D112" s="234" t="s">
        <v>213</v>
      </c>
      <c r="E112" s="240" t="s">
        <v>32</v>
      </c>
      <c r="F112" s="241" t="s">
        <v>749</v>
      </c>
      <c r="G112" s="239"/>
      <c r="H112" s="242">
        <v>11.336</v>
      </c>
      <c r="I112" s="243"/>
      <c r="J112" s="239"/>
      <c r="K112" s="239"/>
      <c r="L112" s="244"/>
      <c r="M112" s="245"/>
      <c r="N112" s="246"/>
      <c r="O112" s="246"/>
      <c r="P112" s="246"/>
      <c r="Q112" s="246"/>
      <c r="R112" s="246"/>
      <c r="S112" s="246"/>
      <c r="T112" s="247"/>
      <c r="U112" s="13"/>
      <c r="V112" s="13"/>
      <c r="W112" s="13"/>
      <c r="X112" s="13"/>
      <c r="Y112" s="13"/>
      <c r="Z112" s="13"/>
      <c r="AA112" s="13"/>
      <c r="AB112" s="13"/>
      <c r="AC112" s="13"/>
      <c r="AD112" s="13"/>
      <c r="AE112" s="13"/>
      <c r="AT112" s="248" t="s">
        <v>213</v>
      </c>
      <c r="AU112" s="248" t="s">
        <v>86</v>
      </c>
      <c r="AV112" s="13" t="s">
        <v>86</v>
      </c>
      <c r="AW112" s="13" t="s">
        <v>39</v>
      </c>
      <c r="AX112" s="13" t="s">
        <v>6</v>
      </c>
      <c r="AY112" s="248" t="s">
        <v>199</v>
      </c>
    </row>
    <row r="113" spans="1:51" s="14" customFormat="1" ht="12">
      <c r="A113" s="14"/>
      <c r="B113" s="249"/>
      <c r="C113" s="250"/>
      <c r="D113" s="234" t="s">
        <v>213</v>
      </c>
      <c r="E113" s="251" t="s">
        <v>32</v>
      </c>
      <c r="F113" s="252" t="s">
        <v>215</v>
      </c>
      <c r="G113" s="250"/>
      <c r="H113" s="253">
        <v>11.336</v>
      </c>
      <c r="I113" s="254"/>
      <c r="J113" s="250"/>
      <c r="K113" s="250"/>
      <c r="L113" s="255"/>
      <c r="M113" s="269"/>
      <c r="N113" s="270"/>
      <c r="O113" s="270"/>
      <c r="P113" s="270"/>
      <c r="Q113" s="270"/>
      <c r="R113" s="270"/>
      <c r="S113" s="270"/>
      <c r="T113" s="271"/>
      <c r="U113" s="14"/>
      <c r="V113" s="14"/>
      <c r="W113" s="14"/>
      <c r="X113" s="14"/>
      <c r="Y113" s="14"/>
      <c r="Z113" s="14"/>
      <c r="AA113" s="14"/>
      <c r="AB113" s="14"/>
      <c r="AC113" s="14"/>
      <c r="AD113" s="14"/>
      <c r="AE113" s="14"/>
      <c r="AT113" s="259" t="s">
        <v>213</v>
      </c>
      <c r="AU113" s="259" t="s">
        <v>86</v>
      </c>
      <c r="AV113" s="14" t="s">
        <v>209</v>
      </c>
      <c r="AW113" s="14" t="s">
        <v>39</v>
      </c>
      <c r="AX113" s="14" t="s">
        <v>84</v>
      </c>
      <c r="AY113" s="259" t="s">
        <v>199</v>
      </c>
    </row>
    <row r="114" spans="1:65" s="2" customFormat="1" ht="19.8" customHeight="1">
      <c r="A114" s="40"/>
      <c r="B114" s="41"/>
      <c r="C114" s="220" t="s">
        <v>265</v>
      </c>
      <c r="D114" s="220" t="s">
        <v>203</v>
      </c>
      <c r="E114" s="221" t="s">
        <v>750</v>
      </c>
      <c r="F114" s="222" t="s">
        <v>751</v>
      </c>
      <c r="G114" s="223" t="s">
        <v>296</v>
      </c>
      <c r="H114" s="224">
        <v>22.672</v>
      </c>
      <c r="I114" s="225"/>
      <c r="J114" s="226">
        <f>ROUND(I114*H114,2)</f>
        <v>0</v>
      </c>
      <c r="K114" s="222" t="s">
        <v>32</v>
      </c>
      <c r="L114" s="227"/>
      <c r="M114" s="228" t="s">
        <v>32</v>
      </c>
      <c r="N114" s="229" t="s">
        <v>48</v>
      </c>
      <c r="O114" s="86"/>
      <c r="P114" s="230">
        <f>O114*H114</f>
        <v>0</v>
      </c>
      <c r="Q114" s="230">
        <v>0</v>
      </c>
      <c r="R114" s="230">
        <f>Q114*H114</f>
        <v>0</v>
      </c>
      <c r="S114" s="230">
        <v>0</v>
      </c>
      <c r="T114" s="231">
        <f>S114*H114</f>
        <v>0</v>
      </c>
      <c r="U114" s="40"/>
      <c r="V114" s="40"/>
      <c r="W114" s="40"/>
      <c r="X114" s="40"/>
      <c r="Y114" s="40"/>
      <c r="Z114" s="40"/>
      <c r="AA114" s="40"/>
      <c r="AB114" s="40"/>
      <c r="AC114" s="40"/>
      <c r="AD114" s="40"/>
      <c r="AE114" s="40"/>
      <c r="AR114" s="232" t="s">
        <v>208</v>
      </c>
      <c r="AT114" s="232" t="s">
        <v>203</v>
      </c>
      <c r="AU114" s="232" t="s">
        <v>86</v>
      </c>
      <c r="AY114" s="18" t="s">
        <v>199</v>
      </c>
      <c r="BE114" s="233">
        <f>IF(N114="základní",J114,0)</f>
        <v>0</v>
      </c>
      <c r="BF114" s="233">
        <f>IF(N114="snížená",J114,0)</f>
        <v>0</v>
      </c>
      <c r="BG114" s="233">
        <f>IF(N114="zákl. přenesená",J114,0)</f>
        <v>0</v>
      </c>
      <c r="BH114" s="233">
        <f>IF(N114="sníž. přenesená",J114,0)</f>
        <v>0</v>
      </c>
      <c r="BI114" s="233">
        <f>IF(N114="nulová",J114,0)</f>
        <v>0</v>
      </c>
      <c r="BJ114" s="18" t="s">
        <v>84</v>
      </c>
      <c r="BK114" s="233">
        <f>ROUND(I114*H114,2)</f>
        <v>0</v>
      </c>
      <c r="BL114" s="18" t="s">
        <v>209</v>
      </c>
      <c r="BM114" s="232" t="s">
        <v>268</v>
      </c>
    </row>
    <row r="115" spans="1:47" s="2" customFormat="1" ht="12">
      <c r="A115" s="40"/>
      <c r="B115" s="41"/>
      <c r="C115" s="42"/>
      <c r="D115" s="234" t="s">
        <v>210</v>
      </c>
      <c r="E115" s="42"/>
      <c r="F115" s="235" t="s">
        <v>751</v>
      </c>
      <c r="G115" s="42"/>
      <c r="H115" s="42"/>
      <c r="I115" s="138"/>
      <c r="J115" s="42"/>
      <c r="K115" s="42"/>
      <c r="L115" s="46"/>
      <c r="M115" s="236"/>
      <c r="N115" s="237"/>
      <c r="O115" s="86"/>
      <c r="P115" s="86"/>
      <c r="Q115" s="86"/>
      <c r="R115" s="86"/>
      <c r="S115" s="86"/>
      <c r="T115" s="87"/>
      <c r="U115" s="40"/>
      <c r="V115" s="40"/>
      <c r="W115" s="40"/>
      <c r="X115" s="40"/>
      <c r="Y115" s="40"/>
      <c r="Z115" s="40"/>
      <c r="AA115" s="40"/>
      <c r="AB115" s="40"/>
      <c r="AC115" s="40"/>
      <c r="AD115" s="40"/>
      <c r="AE115" s="40"/>
      <c r="AT115" s="18" t="s">
        <v>210</v>
      </c>
      <c r="AU115" s="18" t="s">
        <v>86</v>
      </c>
    </row>
    <row r="116" spans="1:51" s="13" customFormat="1" ht="12">
      <c r="A116" s="13"/>
      <c r="B116" s="238"/>
      <c r="C116" s="239"/>
      <c r="D116" s="234" t="s">
        <v>213</v>
      </c>
      <c r="E116" s="240" t="s">
        <v>32</v>
      </c>
      <c r="F116" s="241" t="s">
        <v>752</v>
      </c>
      <c r="G116" s="239"/>
      <c r="H116" s="242">
        <v>22.672</v>
      </c>
      <c r="I116" s="243"/>
      <c r="J116" s="239"/>
      <c r="K116" s="239"/>
      <c r="L116" s="244"/>
      <c r="M116" s="245"/>
      <c r="N116" s="246"/>
      <c r="O116" s="246"/>
      <c r="P116" s="246"/>
      <c r="Q116" s="246"/>
      <c r="R116" s="246"/>
      <c r="S116" s="246"/>
      <c r="T116" s="247"/>
      <c r="U116" s="13"/>
      <c r="V116" s="13"/>
      <c r="W116" s="13"/>
      <c r="X116" s="13"/>
      <c r="Y116" s="13"/>
      <c r="Z116" s="13"/>
      <c r="AA116" s="13"/>
      <c r="AB116" s="13"/>
      <c r="AC116" s="13"/>
      <c r="AD116" s="13"/>
      <c r="AE116" s="13"/>
      <c r="AT116" s="248" t="s">
        <v>213</v>
      </c>
      <c r="AU116" s="248" t="s">
        <v>86</v>
      </c>
      <c r="AV116" s="13" t="s">
        <v>86</v>
      </c>
      <c r="AW116" s="13" t="s">
        <v>39</v>
      </c>
      <c r="AX116" s="13" t="s">
        <v>6</v>
      </c>
      <c r="AY116" s="248" t="s">
        <v>199</v>
      </c>
    </row>
    <row r="117" spans="1:51" s="14" customFormat="1" ht="12">
      <c r="A117" s="14"/>
      <c r="B117" s="249"/>
      <c r="C117" s="250"/>
      <c r="D117" s="234" t="s">
        <v>213</v>
      </c>
      <c r="E117" s="251" t="s">
        <v>32</v>
      </c>
      <c r="F117" s="252" t="s">
        <v>215</v>
      </c>
      <c r="G117" s="250"/>
      <c r="H117" s="253">
        <v>22.672</v>
      </c>
      <c r="I117" s="254"/>
      <c r="J117" s="250"/>
      <c r="K117" s="250"/>
      <c r="L117" s="255"/>
      <c r="M117" s="269"/>
      <c r="N117" s="270"/>
      <c r="O117" s="270"/>
      <c r="P117" s="270"/>
      <c r="Q117" s="270"/>
      <c r="R117" s="270"/>
      <c r="S117" s="270"/>
      <c r="T117" s="271"/>
      <c r="U117" s="14"/>
      <c r="V117" s="14"/>
      <c r="W117" s="14"/>
      <c r="X117" s="14"/>
      <c r="Y117" s="14"/>
      <c r="Z117" s="14"/>
      <c r="AA117" s="14"/>
      <c r="AB117" s="14"/>
      <c r="AC117" s="14"/>
      <c r="AD117" s="14"/>
      <c r="AE117" s="14"/>
      <c r="AT117" s="259" t="s">
        <v>213</v>
      </c>
      <c r="AU117" s="259" t="s">
        <v>86</v>
      </c>
      <c r="AV117" s="14" t="s">
        <v>209</v>
      </c>
      <c r="AW117" s="14" t="s">
        <v>39</v>
      </c>
      <c r="AX117" s="14" t="s">
        <v>84</v>
      </c>
      <c r="AY117" s="259" t="s">
        <v>199</v>
      </c>
    </row>
    <row r="118" spans="1:65" s="2" customFormat="1" ht="19.8" customHeight="1">
      <c r="A118" s="40"/>
      <c r="B118" s="41"/>
      <c r="C118" s="220" t="s">
        <v>242</v>
      </c>
      <c r="D118" s="220" t="s">
        <v>203</v>
      </c>
      <c r="E118" s="221" t="s">
        <v>538</v>
      </c>
      <c r="F118" s="222" t="s">
        <v>539</v>
      </c>
      <c r="G118" s="223" t="s">
        <v>324</v>
      </c>
      <c r="H118" s="224">
        <v>17</v>
      </c>
      <c r="I118" s="225"/>
      <c r="J118" s="226">
        <f>ROUND(I118*H118,2)</f>
        <v>0</v>
      </c>
      <c r="K118" s="222" t="s">
        <v>207</v>
      </c>
      <c r="L118" s="227"/>
      <c r="M118" s="228" t="s">
        <v>32</v>
      </c>
      <c r="N118" s="229"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208</v>
      </c>
      <c r="AT118" s="232" t="s">
        <v>203</v>
      </c>
      <c r="AU118" s="232" t="s">
        <v>86</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271</v>
      </c>
    </row>
    <row r="119" spans="1:47" s="2" customFormat="1" ht="12">
      <c r="A119" s="40"/>
      <c r="B119" s="41"/>
      <c r="C119" s="42"/>
      <c r="D119" s="234" t="s">
        <v>210</v>
      </c>
      <c r="E119" s="42"/>
      <c r="F119" s="235" t="s">
        <v>539</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86</v>
      </c>
    </row>
    <row r="120" spans="1:65" s="2" customFormat="1" ht="19.8" customHeight="1">
      <c r="A120" s="40"/>
      <c r="B120" s="41"/>
      <c r="C120" s="220" t="s">
        <v>9</v>
      </c>
      <c r="D120" s="220" t="s">
        <v>203</v>
      </c>
      <c r="E120" s="221" t="s">
        <v>556</v>
      </c>
      <c r="F120" s="222" t="s">
        <v>557</v>
      </c>
      <c r="G120" s="223" t="s">
        <v>296</v>
      </c>
      <c r="H120" s="224">
        <v>54.228</v>
      </c>
      <c r="I120" s="225"/>
      <c r="J120" s="226">
        <f>ROUND(I120*H120,2)</f>
        <v>0</v>
      </c>
      <c r="K120" s="222" t="s">
        <v>207</v>
      </c>
      <c r="L120" s="227"/>
      <c r="M120" s="228" t="s">
        <v>32</v>
      </c>
      <c r="N120" s="229"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208</v>
      </c>
      <c r="AT120" s="232" t="s">
        <v>203</v>
      </c>
      <c r="AU120" s="232" t="s">
        <v>86</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209</v>
      </c>
      <c r="BM120" s="232" t="s">
        <v>274</v>
      </c>
    </row>
    <row r="121" spans="1:47" s="2" customFormat="1" ht="12">
      <c r="A121" s="40"/>
      <c r="B121" s="41"/>
      <c r="C121" s="42"/>
      <c r="D121" s="234" t="s">
        <v>210</v>
      </c>
      <c r="E121" s="42"/>
      <c r="F121" s="235" t="s">
        <v>557</v>
      </c>
      <c r="G121" s="42"/>
      <c r="H121" s="42"/>
      <c r="I121" s="138"/>
      <c r="J121" s="42"/>
      <c r="K121" s="42"/>
      <c r="L121" s="46"/>
      <c r="M121" s="236"/>
      <c r="N121" s="237"/>
      <c r="O121" s="86"/>
      <c r="P121" s="86"/>
      <c r="Q121" s="86"/>
      <c r="R121" s="86"/>
      <c r="S121" s="86"/>
      <c r="T121" s="87"/>
      <c r="U121" s="40"/>
      <c r="V121" s="40"/>
      <c r="W121" s="40"/>
      <c r="X121" s="40"/>
      <c r="Y121" s="40"/>
      <c r="Z121" s="40"/>
      <c r="AA121" s="40"/>
      <c r="AB121" s="40"/>
      <c r="AC121" s="40"/>
      <c r="AD121" s="40"/>
      <c r="AE121" s="40"/>
      <c r="AT121" s="18" t="s">
        <v>210</v>
      </c>
      <c r="AU121" s="18" t="s">
        <v>86</v>
      </c>
    </row>
    <row r="122" spans="1:65" s="2" customFormat="1" ht="19.8" customHeight="1">
      <c r="A122" s="40"/>
      <c r="B122" s="41"/>
      <c r="C122" s="260" t="s">
        <v>245</v>
      </c>
      <c r="D122" s="260" t="s">
        <v>222</v>
      </c>
      <c r="E122" s="261" t="s">
        <v>534</v>
      </c>
      <c r="F122" s="262" t="s">
        <v>535</v>
      </c>
      <c r="G122" s="263" t="s">
        <v>324</v>
      </c>
      <c r="H122" s="264">
        <v>1</v>
      </c>
      <c r="I122" s="265"/>
      <c r="J122" s="266">
        <f>ROUND(I122*H122,2)</f>
        <v>0</v>
      </c>
      <c r="K122" s="262" t="s">
        <v>207</v>
      </c>
      <c r="L122" s="46"/>
      <c r="M122" s="267" t="s">
        <v>32</v>
      </c>
      <c r="N122" s="268" t="s">
        <v>48</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209</v>
      </c>
      <c r="AT122" s="232" t="s">
        <v>222</v>
      </c>
      <c r="AU122" s="232" t="s">
        <v>86</v>
      </c>
      <c r="AY122" s="18" t="s">
        <v>199</v>
      </c>
      <c r="BE122" s="233">
        <f>IF(N122="základní",J122,0)</f>
        <v>0</v>
      </c>
      <c r="BF122" s="233">
        <f>IF(N122="snížená",J122,0)</f>
        <v>0</v>
      </c>
      <c r="BG122" s="233">
        <f>IF(N122="zákl. přenesená",J122,0)</f>
        <v>0</v>
      </c>
      <c r="BH122" s="233">
        <f>IF(N122="sníž. přenesená",J122,0)</f>
        <v>0</v>
      </c>
      <c r="BI122" s="233">
        <f>IF(N122="nulová",J122,0)</f>
        <v>0</v>
      </c>
      <c r="BJ122" s="18" t="s">
        <v>84</v>
      </c>
      <c r="BK122" s="233">
        <f>ROUND(I122*H122,2)</f>
        <v>0</v>
      </c>
      <c r="BL122" s="18" t="s">
        <v>209</v>
      </c>
      <c r="BM122" s="232" t="s">
        <v>278</v>
      </c>
    </row>
    <row r="123" spans="1:47" s="2" customFormat="1" ht="12">
      <c r="A123" s="40"/>
      <c r="B123" s="41"/>
      <c r="C123" s="42"/>
      <c r="D123" s="234" t="s">
        <v>210</v>
      </c>
      <c r="E123" s="42"/>
      <c r="F123" s="235" t="s">
        <v>535</v>
      </c>
      <c r="G123" s="42"/>
      <c r="H123" s="42"/>
      <c r="I123" s="138"/>
      <c r="J123" s="42"/>
      <c r="K123" s="42"/>
      <c r="L123" s="46"/>
      <c r="M123" s="236"/>
      <c r="N123" s="237"/>
      <c r="O123" s="86"/>
      <c r="P123" s="86"/>
      <c r="Q123" s="86"/>
      <c r="R123" s="86"/>
      <c r="S123" s="86"/>
      <c r="T123" s="87"/>
      <c r="U123" s="40"/>
      <c r="V123" s="40"/>
      <c r="W123" s="40"/>
      <c r="X123" s="40"/>
      <c r="Y123" s="40"/>
      <c r="Z123" s="40"/>
      <c r="AA123" s="40"/>
      <c r="AB123" s="40"/>
      <c r="AC123" s="40"/>
      <c r="AD123" s="40"/>
      <c r="AE123" s="40"/>
      <c r="AT123" s="18" t="s">
        <v>210</v>
      </c>
      <c r="AU123" s="18" t="s">
        <v>86</v>
      </c>
    </row>
    <row r="124" spans="1:65" s="2" customFormat="1" ht="19.8" customHeight="1">
      <c r="A124" s="40"/>
      <c r="B124" s="41"/>
      <c r="C124" s="260" t="s">
        <v>279</v>
      </c>
      <c r="D124" s="260" t="s">
        <v>222</v>
      </c>
      <c r="E124" s="261" t="s">
        <v>704</v>
      </c>
      <c r="F124" s="262" t="s">
        <v>705</v>
      </c>
      <c r="G124" s="263" t="s">
        <v>324</v>
      </c>
      <c r="H124" s="264">
        <v>10</v>
      </c>
      <c r="I124" s="265"/>
      <c r="J124" s="266">
        <f>ROUND(I124*H124,2)</f>
        <v>0</v>
      </c>
      <c r="K124" s="262" t="s">
        <v>207</v>
      </c>
      <c r="L124" s="46"/>
      <c r="M124" s="267" t="s">
        <v>32</v>
      </c>
      <c r="N124" s="268" t="s">
        <v>48</v>
      </c>
      <c r="O124" s="86"/>
      <c r="P124" s="230">
        <f>O124*H124</f>
        <v>0</v>
      </c>
      <c r="Q124" s="230">
        <v>0</v>
      </c>
      <c r="R124" s="230">
        <f>Q124*H124</f>
        <v>0</v>
      </c>
      <c r="S124" s="230">
        <v>0</v>
      </c>
      <c r="T124" s="231">
        <f>S124*H124</f>
        <v>0</v>
      </c>
      <c r="U124" s="40"/>
      <c r="V124" s="40"/>
      <c r="W124" s="40"/>
      <c r="X124" s="40"/>
      <c r="Y124" s="40"/>
      <c r="Z124" s="40"/>
      <c r="AA124" s="40"/>
      <c r="AB124" s="40"/>
      <c r="AC124" s="40"/>
      <c r="AD124" s="40"/>
      <c r="AE124" s="40"/>
      <c r="AR124" s="232" t="s">
        <v>209</v>
      </c>
      <c r="AT124" s="232" t="s">
        <v>222</v>
      </c>
      <c r="AU124" s="232" t="s">
        <v>86</v>
      </c>
      <c r="AY124" s="18" t="s">
        <v>199</v>
      </c>
      <c r="BE124" s="233">
        <f>IF(N124="základní",J124,0)</f>
        <v>0</v>
      </c>
      <c r="BF124" s="233">
        <f>IF(N124="snížená",J124,0)</f>
        <v>0</v>
      </c>
      <c r="BG124" s="233">
        <f>IF(N124="zákl. přenesená",J124,0)</f>
        <v>0</v>
      </c>
      <c r="BH124" s="233">
        <f>IF(N124="sníž. přenesená",J124,0)</f>
        <v>0</v>
      </c>
      <c r="BI124" s="233">
        <f>IF(N124="nulová",J124,0)</f>
        <v>0</v>
      </c>
      <c r="BJ124" s="18" t="s">
        <v>84</v>
      </c>
      <c r="BK124" s="233">
        <f>ROUND(I124*H124,2)</f>
        <v>0</v>
      </c>
      <c r="BL124" s="18" t="s">
        <v>209</v>
      </c>
      <c r="BM124" s="232" t="s">
        <v>282</v>
      </c>
    </row>
    <row r="125" spans="1:47" s="2" customFormat="1" ht="12">
      <c r="A125" s="40"/>
      <c r="B125" s="41"/>
      <c r="C125" s="42"/>
      <c r="D125" s="234" t="s">
        <v>210</v>
      </c>
      <c r="E125" s="42"/>
      <c r="F125" s="235" t="s">
        <v>705</v>
      </c>
      <c r="G125" s="42"/>
      <c r="H125" s="42"/>
      <c r="I125" s="138"/>
      <c r="J125" s="42"/>
      <c r="K125" s="42"/>
      <c r="L125" s="46"/>
      <c r="M125" s="236"/>
      <c r="N125" s="237"/>
      <c r="O125" s="86"/>
      <c r="P125" s="86"/>
      <c r="Q125" s="86"/>
      <c r="R125" s="86"/>
      <c r="S125" s="86"/>
      <c r="T125" s="87"/>
      <c r="U125" s="40"/>
      <c r="V125" s="40"/>
      <c r="W125" s="40"/>
      <c r="X125" s="40"/>
      <c r="Y125" s="40"/>
      <c r="Z125" s="40"/>
      <c r="AA125" s="40"/>
      <c r="AB125" s="40"/>
      <c r="AC125" s="40"/>
      <c r="AD125" s="40"/>
      <c r="AE125" s="40"/>
      <c r="AT125" s="18" t="s">
        <v>210</v>
      </c>
      <c r="AU125" s="18" t="s">
        <v>86</v>
      </c>
    </row>
    <row r="126" spans="1:65" s="2" customFormat="1" ht="19.8" customHeight="1">
      <c r="A126" s="40"/>
      <c r="B126" s="41"/>
      <c r="C126" s="260" t="s">
        <v>254</v>
      </c>
      <c r="D126" s="260" t="s">
        <v>222</v>
      </c>
      <c r="E126" s="261" t="s">
        <v>540</v>
      </c>
      <c r="F126" s="262" t="s">
        <v>541</v>
      </c>
      <c r="G126" s="263" t="s">
        <v>324</v>
      </c>
      <c r="H126" s="264">
        <v>2</v>
      </c>
      <c r="I126" s="265"/>
      <c r="J126" s="266">
        <f>ROUND(I126*H126,2)</f>
        <v>0</v>
      </c>
      <c r="K126" s="262" t="s">
        <v>207</v>
      </c>
      <c r="L126" s="46"/>
      <c r="M126" s="267" t="s">
        <v>32</v>
      </c>
      <c r="N126" s="268" t="s">
        <v>48</v>
      </c>
      <c r="O126" s="86"/>
      <c r="P126" s="230">
        <f>O126*H126</f>
        <v>0</v>
      </c>
      <c r="Q126" s="230">
        <v>0</v>
      </c>
      <c r="R126" s="230">
        <f>Q126*H126</f>
        <v>0</v>
      </c>
      <c r="S126" s="230">
        <v>0</v>
      </c>
      <c r="T126" s="231">
        <f>S126*H126</f>
        <v>0</v>
      </c>
      <c r="U126" s="40"/>
      <c r="V126" s="40"/>
      <c r="W126" s="40"/>
      <c r="X126" s="40"/>
      <c r="Y126" s="40"/>
      <c r="Z126" s="40"/>
      <c r="AA126" s="40"/>
      <c r="AB126" s="40"/>
      <c r="AC126" s="40"/>
      <c r="AD126" s="40"/>
      <c r="AE126" s="40"/>
      <c r="AR126" s="232" t="s">
        <v>209</v>
      </c>
      <c r="AT126" s="232" t="s">
        <v>222</v>
      </c>
      <c r="AU126" s="232" t="s">
        <v>86</v>
      </c>
      <c r="AY126" s="18" t="s">
        <v>199</v>
      </c>
      <c r="BE126" s="233">
        <f>IF(N126="základní",J126,0)</f>
        <v>0</v>
      </c>
      <c r="BF126" s="233">
        <f>IF(N126="snížená",J126,0)</f>
        <v>0</v>
      </c>
      <c r="BG126" s="233">
        <f>IF(N126="zákl. přenesená",J126,0)</f>
        <v>0</v>
      </c>
      <c r="BH126" s="233">
        <f>IF(N126="sníž. přenesená",J126,0)</f>
        <v>0</v>
      </c>
      <c r="BI126" s="233">
        <f>IF(N126="nulová",J126,0)</f>
        <v>0</v>
      </c>
      <c r="BJ126" s="18" t="s">
        <v>84</v>
      </c>
      <c r="BK126" s="233">
        <f>ROUND(I126*H126,2)</f>
        <v>0</v>
      </c>
      <c r="BL126" s="18" t="s">
        <v>209</v>
      </c>
      <c r="BM126" s="232" t="s">
        <v>341</v>
      </c>
    </row>
    <row r="127" spans="1:47" s="2" customFormat="1" ht="12">
      <c r="A127" s="40"/>
      <c r="B127" s="41"/>
      <c r="C127" s="42"/>
      <c r="D127" s="234" t="s">
        <v>210</v>
      </c>
      <c r="E127" s="42"/>
      <c r="F127" s="235" t="s">
        <v>541</v>
      </c>
      <c r="G127" s="42"/>
      <c r="H127" s="42"/>
      <c r="I127" s="138"/>
      <c r="J127" s="42"/>
      <c r="K127" s="42"/>
      <c r="L127" s="46"/>
      <c r="M127" s="236"/>
      <c r="N127" s="237"/>
      <c r="O127" s="86"/>
      <c r="P127" s="86"/>
      <c r="Q127" s="86"/>
      <c r="R127" s="86"/>
      <c r="S127" s="86"/>
      <c r="T127" s="87"/>
      <c r="U127" s="40"/>
      <c r="V127" s="40"/>
      <c r="W127" s="40"/>
      <c r="X127" s="40"/>
      <c r="Y127" s="40"/>
      <c r="Z127" s="40"/>
      <c r="AA127" s="40"/>
      <c r="AB127" s="40"/>
      <c r="AC127" s="40"/>
      <c r="AD127" s="40"/>
      <c r="AE127" s="40"/>
      <c r="AT127" s="18" t="s">
        <v>210</v>
      </c>
      <c r="AU127" s="18" t="s">
        <v>86</v>
      </c>
    </row>
    <row r="128" spans="1:65" s="2" customFormat="1" ht="19.8" customHeight="1">
      <c r="A128" s="40"/>
      <c r="B128" s="41"/>
      <c r="C128" s="220" t="s">
        <v>342</v>
      </c>
      <c r="D128" s="220" t="s">
        <v>203</v>
      </c>
      <c r="E128" s="221" t="s">
        <v>546</v>
      </c>
      <c r="F128" s="222" t="s">
        <v>547</v>
      </c>
      <c r="G128" s="223" t="s">
        <v>206</v>
      </c>
      <c r="H128" s="224">
        <v>2</v>
      </c>
      <c r="I128" s="225"/>
      <c r="J128" s="226">
        <f>ROUND(I128*H128,2)</f>
        <v>0</v>
      </c>
      <c r="K128" s="222" t="s">
        <v>207</v>
      </c>
      <c r="L128" s="227"/>
      <c r="M128" s="228" t="s">
        <v>32</v>
      </c>
      <c r="N128" s="229" t="s">
        <v>48</v>
      </c>
      <c r="O128" s="86"/>
      <c r="P128" s="230">
        <f>O128*H128</f>
        <v>0</v>
      </c>
      <c r="Q128" s="230">
        <v>0</v>
      </c>
      <c r="R128" s="230">
        <f>Q128*H128</f>
        <v>0</v>
      </c>
      <c r="S128" s="230">
        <v>0</v>
      </c>
      <c r="T128" s="231">
        <f>S128*H128</f>
        <v>0</v>
      </c>
      <c r="U128" s="40"/>
      <c r="V128" s="40"/>
      <c r="W128" s="40"/>
      <c r="X128" s="40"/>
      <c r="Y128" s="40"/>
      <c r="Z128" s="40"/>
      <c r="AA128" s="40"/>
      <c r="AB128" s="40"/>
      <c r="AC128" s="40"/>
      <c r="AD128" s="40"/>
      <c r="AE128" s="40"/>
      <c r="AR128" s="232" t="s">
        <v>208</v>
      </c>
      <c r="AT128" s="232" t="s">
        <v>203</v>
      </c>
      <c r="AU128" s="232" t="s">
        <v>86</v>
      </c>
      <c r="AY128" s="18" t="s">
        <v>199</v>
      </c>
      <c r="BE128" s="233">
        <f>IF(N128="základní",J128,0)</f>
        <v>0</v>
      </c>
      <c r="BF128" s="233">
        <f>IF(N128="snížená",J128,0)</f>
        <v>0</v>
      </c>
      <c r="BG128" s="233">
        <f>IF(N128="zákl. přenesená",J128,0)</f>
        <v>0</v>
      </c>
      <c r="BH128" s="233">
        <f>IF(N128="sníž. přenesená",J128,0)</f>
        <v>0</v>
      </c>
      <c r="BI128" s="233">
        <f>IF(N128="nulová",J128,0)</f>
        <v>0</v>
      </c>
      <c r="BJ128" s="18" t="s">
        <v>84</v>
      </c>
      <c r="BK128" s="233">
        <f>ROUND(I128*H128,2)</f>
        <v>0</v>
      </c>
      <c r="BL128" s="18" t="s">
        <v>209</v>
      </c>
      <c r="BM128" s="232" t="s">
        <v>345</v>
      </c>
    </row>
    <row r="129" spans="1:47" s="2" customFormat="1" ht="12">
      <c r="A129" s="40"/>
      <c r="B129" s="41"/>
      <c r="C129" s="42"/>
      <c r="D129" s="234" t="s">
        <v>210</v>
      </c>
      <c r="E129" s="42"/>
      <c r="F129" s="235" t="s">
        <v>547</v>
      </c>
      <c r="G129" s="42"/>
      <c r="H129" s="42"/>
      <c r="I129" s="138"/>
      <c r="J129" s="42"/>
      <c r="K129" s="42"/>
      <c r="L129" s="46"/>
      <c r="M129" s="236"/>
      <c r="N129" s="237"/>
      <c r="O129" s="86"/>
      <c r="P129" s="86"/>
      <c r="Q129" s="86"/>
      <c r="R129" s="86"/>
      <c r="S129" s="86"/>
      <c r="T129" s="87"/>
      <c r="U129" s="40"/>
      <c r="V129" s="40"/>
      <c r="W129" s="40"/>
      <c r="X129" s="40"/>
      <c r="Y129" s="40"/>
      <c r="Z129" s="40"/>
      <c r="AA129" s="40"/>
      <c r="AB129" s="40"/>
      <c r="AC129" s="40"/>
      <c r="AD129" s="40"/>
      <c r="AE129" s="40"/>
      <c r="AT129" s="18" t="s">
        <v>210</v>
      </c>
      <c r="AU129" s="18" t="s">
        <v>86</v>
      </c>
    </row>
    <row r="130" spans="1:65" s="2" customFormat="1" ht="19.8" customHeight="1">
      <c r="A130" s="40"/>
      <c r="B130" s="41"/>
      <c r="C130" s="220" t="s">
        <v>257</v>
      </c>
      <c r="D130" s="220" t="s">
        <v>203</v>
      </c>
      <c r="E130" s="221" t="s">
        <v>548</v>
      </c>
      <c r="F130" s="222" t="s">
        <v>549</v>
      </c>
      <c r="G130" s="223" t="s">
        <v>206</v>
      </c>
      <c r="H130" s="224">
        <v>2</v>
      </c>
      <c r="I130" s="225"/>
      <c r="J130" s="226">
        <f>ROUND(I130*H130,2)</f>
        <v>0</v>
      </c>
      <c r="K130" s="222" t="s">
        <v>207</v>
      </c>
      <c r="L130" s="227"/>
      <c r="M130" s="228" t="s">
        <v>32</v>
      </c>
      <c r="N130" s="229" t="s">
        <v>48</v>
      </c>
      <c r="O130" s="86"/>
      <c r="P130" s="230">
        <f>O130*H130</f>
        <v>0</v>
      </c>
      <c r="Q130" s="230">
        <v>0</v>
      </c>
      <c r="R130" s="230">
        <f>Q130*H130</f>
        <v>0</v>
      </c>
      <c r="S130" s="230">
        <v>0</v>
      </c>
      <c r="T130" s="231">
        <f>S130*H130</f>
        <v>0</v>
      </c>
      <c r="U130" s="40"/>
      <c r="V130" s="40"/>
      <c r="W130" s="40"/>
      <c r="X130" s="40"/>
      <c r="Y130" s="40"/>
      <c r="Z130" s="40"/>
      <c r="AA130" s="40"/>
      <c r="AB130" s="40"/>
      <c r="AC130" s="40"/>
      <c r="AD130" s="40"/>
      <c r="AE130" s="40"/>
      <c r="AR130" s="232" t="s">
        <v>208</v>
      </c>
      <c r="AT130" s="232" t="s">
        <v>203</v>
      </c>
      <c r="AU130" s="232" t="s">
        <v>86</v>
      </c>
      <c r="AY130" s="18" t="s">
        <v>199</v>
      </c>
      <c r="BE130" s="233">
        <f>IF(N130="základní",J130,0)</f>
        <v>0</v>
      </c>
      <c r="BF130" s="233">
        <f>IF(N130="snížená",J130,0)</f>
        <v>0</v>
      </c>
      <c r="BG130" s="233">
        <f>IF(N130="zákl. přenesená",J130,0)</f>
        <v>0</v>
      </c>
      <c r="BH130" s="233">
        <f>IF(N130="sníž. přenesená",J130,0)</f>
        <v>0</v>
      </c>
      <c r="BI130" s="233">
        <f>IF(N130="nulová",J130,0)</f>
        <v>0</v>
      </c>
      <c r="BJ130" s="18" t="s">
        <v>84</v>
      </c>
      <c r="BK130" s="233">
        <f>ROUND(I130*H130,2)</f>
        <v>0</v>
      </c>
      <c r="BL130" s="18" t="s">
        <v>209</v>
      </c>
      <c r="BM130" s="232" t="s">
        <v>348</v>
      </c>
    </row>
    <row r="131" spans="1:47" s="2" customFormat="1" ht="12">
      <c r="A131" s="40"/>
      <c r="B131" s="41"/>
      <c r="C131" s="42"/>
      <c r="D131" s="234" t="s">
        <v>210</v>
      </c>
      <c r="E131" s="42"/>
      <c r="F131" s="235" t="s">
        <v>549</v>
      </c>
      <c r="G131" s="42"/>
      <c r="H131" s="42"/>
      <c r="I131" s="138"/>
      <c r="J131" s="42"/>
      <c r="K131" s="42"/>
      <c r="L131" s="46"/>
      <c r="M131" s="236"/>
      <c r="N131" s="237"/>
      <c r="O131" s="86"/>
      <c r="P131" s="86"/>
      <c r="Q131" s="86"/>
      <c r="R131" s="86"/>
      <c r="S131" s="86"/>
      <c r="T131" s="87"/>
      <c r="U131" s="40"/>
      <c r="V131" s="40"/>
      <c r="W131" s="40"/>
      <c r="X131" s="40"/>
      <c r="Y131" s="40"/>
      <c r="Z131" s="40"/>
      <c r="AA131" s="40"/>
      <c r="AB131" s="40"/>
      <c r="AC131" s="40"/>
      <c r="AD131" s="40"/>
      <c r="AE131" s="40"/>
      <c r="AT131" s="18" t="s">
        <v>210</v>
      </c>
      <c r="AU131" s="18" t="s">
        <v>86</v>
      </c>
    </row>
    <row r="132" spans="1:65" s="2" customFormat="1" ht="19.8" customHeight="1">
      <c r="A132" s="40"/>
      <c r="B132" s="41"/>
      <c r="C132" s="220" t="s">
        <v>7</v>
      </c>
      <c r="D132" s="220" t="s">
        <v>203</v>
      </c>
      <c r="E132" s="221" t="s">
        <v>550</v>
      </c>
      <c r="F132" s="222" t="s">
        <v>551</v>
      </c>
      <c r="G132" s="223" t="s">
        <v>206</v>
      </c>
      <c r="H132" s="224">
        <v>2</v>
      </c>
      <c r="I132" s="225"/>
      <c r="J132" s="226">
        <f>ROUND(I132*H132,2)</f>
        <v>0</v>
      </c>
      <c r="K132" s="222" t="s">
        <v>207</v>
      </c>
      <c r="L132" s="227"/>
      <c r="M132" s="228" t="s">
        <v>32</v>
      </c>
      <c r="N132" s="229" t="s">
        <v>48</v>
      </c>
      <c r="O132" s="86"/>
      <c r="P132" s="230">
        <f>O132*H132</f>
        <v>0</v>
      </c>
      <c r="Q132" s="230">
        <v>0</v>
      </c>
      <c r="R132" s="230">
        <f>Q132*H132</f>
        <v>0</v>
      </c>
      <c r="S132" s="230">
        <v>0</v>
      </c>
      <c r="T132" s="231">
        <f>S132*H132</f>
        <v>0</v>
      </c>
      <c r="U132" s="40"/>
      <c r="V132" s="40"/>
      <c r="W132" s="40"/>
      <c r="X132" s="40"/>
      <c r="Y132" s="40"/>
      <c r="Z132" s="40"/>
      <c r="AA132" s="40"/>
      <c r="AB132" s="40"/>
      <c r="AC132" s="40"/>
      <c r="AD132" s="40"/>
      <c r="AE132" s="40"/>
      <c r="AR132" s="232" t="s">
        <v>208</v>
      </c>
      <c r="AT132" s="232" t="s">
        <v>203</v>
      </c>
      <c r="AU132" s="232" t="s">
        <v>86</v>
      </c>
      <c r="AY132" s="18" t="s">
        <v>199</v>
      </c>
      <c r="BE132" s="233">
        <f>IF(N132="základní",J132,0)</f>
        <v>0</v>
      </c>
      <c r="BF132" s="233">
        <f>IF(N132="snížená",J132,0)</f>
        <v>0</v>
      </c>
      <c r="BG132" s="233">
        <f>IF(N132="zákl. přenesená",J132,0)</f>
        <v>0</v>
      </c>
      <c r="BH132" s="233">
        <f>IF(N132="sníž. přenesená",J132,0)</f>
        <v>0</v>
      </c>
      <c r="BI132" s="233">
        <f>IF(N132="nulová",J132,0)</f>
        <v>0</v>
      </c>
      <c r="BJ132" s="18" t="s">
        <v>84</v>
      </c>
      <c r="BK132" s="233">
        <f>ROUND(I132*H132,2)</f>
        <v>0</v>
      </c>
      <c r="BL132" s="18" t="s">
        <v>209</v>
      </c>
      <c r="BM132" s="232" t="s">
        <v>351</v>
      </c>
    </row>
    <row r="133" spans="1:47" s="2" customFormat="1" ht="12">
      <c r="A133" s="40"/>
      <c r="B133" s="41"/>
      <c r="C133" s="42"/>
      <c r="D133" s="234" t="s">
        <v>210</v>
      </c>
      <c r="E133" s="42"/>
      <c r="F133" s="235" t="s">
        <v>551</v>
      </c>
      <c r="G133" s="42"/>
      <c r="H133" s="42"/>
      <c r="I133" s="138"/>
      <c r="J133" s="42"/>
      <c r="K133" s="42"/>
      <c r="L133" s="46"/>
      <c r="M133" s="236"/>
      <c r="N133" s="237"/>
      <c r="O133" s="86"/>
      <c r="P133" s="86"/>
      <c r="Q133" s="86"/>
      <c r="R133" s="86"/>
      <c r="S133" s="86"/>
      <c r="T133" s="87"/>
      <c r="U133" s="40"/>
      <c r="V133" s="40"/>
      <c r="W133" s="40"/>
      <c r="X133" s="40"/>
      <c r="Y133" s="40"/>
      <c r="Z133" s="40"/>
      <c r="AA133" s="40"/>
      <c r="AB133" s="40"/>
      <c r="AC133" s="40"/>
      <c r="AD133" s="40"/>
      <c r="AE133" s="40"/>
      <c r="AT133" s="18" t="s">
        <v>210</v>
      </c>
      <c r="AU133" s="18" t="s">
        <v>86</v>
      </c>
    </row>
    <row r="134" spans="1:65" s="2" customFormat="1" ht="19.8" customHeight="1">
      <c r="A134" s="40"/>
      <c r="B134" s="41"/>
      <c r="C134" s="260" t="s">
        <v>261</v>
      </c>
      <c r="D134" s="260" t="s">
        <v>222</v>
      </c>
      <c r="E134" s="261" t="s">
        <v>676</v>
      </c>
      <c r="F134" s="262" t="s">
        <v>677</v>
      </c>
      <c r="G134" s="263" t="s">
        <v>324</v>
      </c>
      <c r="H134" s="264">
        <v>20</v>
      </c>
      <c r="I134" s="265"/>
      <c r="J134" s="266">
        <f>ROUND(I134*H134,2)</f>
        <v>0</v>
      </c>
      <c r="K134" s="262" t="s">
        <v>207</v>
      </c>
      <c r="L134" s="46"/>
      <c r="M134" s="267" t="s">
        <v>32</v>
      </c>
      <c r="N134" s="268" t="s">
        <v>48</v>
      </c>
      <c r="O134" s="86"/>
      <c r="P134" s="230">
        <f>O134*H134</f>
        <v>0</v>
      </c>
      <c r="Q134" s="230">
        <v>0</v>
      </c>
      <c r="R134" s="230">
        <f>Q134*H134</f>
        <v>0</v>
      </c>
      <c r="S134" s="230">
        <v>0</v>
      </c>
      <c r="T134" s="231">
        <f>S134*H134</f>
        <v>0</v>
      </c>
      <c r="U134" s="40"/>
      <c r="V134" s="40"/>
      <c r="W134" s="40"/>
      <c r="X134" s="40"/>
      <c r="Y134" s="40"/>
      <c r="Z134" s="40"/>
      <c r="AA134" s="40"/>
      <c r="AB134" s="40"/>
      <c r="AC134" s="40"/>
      <c r="AD134" s="40"/>
      <c r="AE134" s="40"/>
      <c r="AR134" s="232" t="s">
        <v>209</v>
      </c>
      <c r="AT134" s="232" t="s">
        <v>222</v>
      </c>
      <c r="AU134" s="232" t="s">
        <v>86</v>
      </c>
      <c r="AY134" s="18" t="s">
        <v>199</v>
      </c>
      <c r="BE134" s="233">
        <f>IF(N134="základní",J134,0)</f>
        <v>0</v>
      </c>
      <c r="BF134" s="233">
        <f>IF(N134="snížená",J134,0)</f>
        <v>0</v>
      </c>
      <c r="BG134" s="233">
        <f>IF(N134="zákl. přenesená",J134,0)</f>
        <v>0</v>
      </c>
      <c r="BH134" s="233">
        <f>IF(N134="sníž. přenesená",J134,0)</f>
        <v>0</v>
      </c>
      <c r="BI134" s="233">
        <f>IF(N134="nulová",J134,0)</f>
        <v>0</v>
      </c>
      <c r="BJ134" s="18" t="s">
        <v>84</v>
      </c>
      <c r="BK134" s="233">
        <f>ROUND(I134*H134,2)</f>
        <v>0</v>
      </c>
      <c r="BL134" s="18" t="s">
        <v>209</v>
      </c>
      <c r="BM134" s="232" t="s">
        <v>354</v>
      </c>
    </row>
    <row r="135" spans="1:47" s="2" customFormat="1" ht="12">
      <c r="A135" s="40"/>
      <c r="B135" s="41"/>
      <c r="C135" s="42"/>
      <c r="D135" s="234" t="s">
        <v>210</v>
      </c>
      <c r="E135" s="42"/>
      <c r="F135" s="235" t="s">
        <v>677</v>
      </c>
      <c r="G135" s="42"/>
      <c r="H135" s="42"/>
      <c r="I135" s="138"/>
      <c r="J135" s="42"/>
      <c r="K135" s="42"/>
      <c r="L135" s="46"/>
      <c r="M135" s="236"/>
      <c r="N135" s="237"/>
      <c r="O135" s="86"/>
      <c r="P135" s="86"/>
      <c r="Q135" s="86"/>
      <c r="R135" s="86"/>
      <c r="S135" s="86"/>
      <c r="T135" s="87"/>
      <c r="U135" s="40"/>
      <c r="V135" s="40"/>
      <c r="W135" s="40"/>
      <c r="X135" s="40"/>
      <c r="Y135" s="40"/>
      <c r="Z135" s="40"/>
      <c r="AA135" s="40"/>
      <c r="AB135" s="40"/>
      <c r="AC135" s="40"/>
      <c r="AD135" s="40"/>
      <c r="AE135" s="40"/>
      <c r="AT135" s="18" t="s">
        <v>210</v>
      </c>
      <c r="AU135" s="18" t="s">
        <v>86</v>
      </c>
    </row>
    <row r="136" spans="1:65" s="2" customFormat="1" ht="19.8" customHeight="1">
      <c r="A136" s="40"/>
      <c r="B136" s="41"/>
      <c r="C136" s="220" t="s">
        <v>355</v>
      </c>
      <c r="D136" s="220" t="s">
        <v>203</v>
      </c>
      <c r="E136" s="221" t="s">
        <v>517</v>
      </c>
      <c r="F136" s="222" t="s">
        <v>518</v>
      </c>
      <c r="G136" s="223" t="s">
        <v>303</v>
      </c>
      <c r="H136" s="224">
        <v>3.285</v>
      </c>
      <c r="I136" s="225"/>
      <c r="J136" s="226">
        <f>ROUND(I136*H136,2)</f>
        <v>0</v>
      </c>
      <c r="K136" s="222" t="s">
        <v>207</v>
      </c>
      <c r="L136" s="227"/>
      <c r="M136" s="228" t="s">
        <v>32</v>
      </c>
      <c r="N136" s="229" t="s">
        <v>48</v>
      </c>
      <c r="O136" s="86"/>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208</v>
      </c>
      <c r="AT136" s="232" t="s">
        <v>203</v>
      </c>
      <c r="AU136" s="232" t="s">
        <v>86</v>
      </c>
      <c r="AY136" s="18" t="s">
        <v>199</v>
      </c>
      <c r="BE136" s="233">
        <f>IF(N136="základní",J136,0)</f>
        <v>0</v>
      </c>
      <c r="BF136" s="233">
        <f>IF(N136="snížená",J136,0)</f>
        <v>0</v>
      </c>
      <c r="BG136" s="233">
        <f>IF(N136="zákl. přenesená",J136,0)</f>
        <v>0</v>
      </c>
      <c r="BH136" s="233">
        <f>IF(N136="sníž. přenesená",J136,0)</f>
        <v>0</v>
      </c>
      <c r="BI136" s="233">
        <f>IF(N136="nulová",J136,0)</f>
        <v>0</v>
      </c>
      <c r="BJ136" s="18" t="s">
        <v>84</v>
      </c>
      <c r="BK136" s="233">
        <f>ROUND(I136*H136,2)</f>
        <v>0</v>
      </c>
      <c r="BL136" s="18" t="s">
        <v>209</v>
      </c>
      <c r="BM136" s="232" t="s">
        <v>358</v>
      </c>
    </row>
    <row r="137" spans="1:47" s="2" customFormat="1" ht="12">
      <c r="A137" s="40"/>
      <c r="B137" s="41"/>
      <c r="C137" s="42"/>
      <c r="D137" s="234" t="s">
        <v>210</v>
      </c>
      <c r="E137" s="42"/>
      <c r="F137" s="235" t="s">
        <v>518</v>
      </c>
      <c r="G137" s="42"/>
      <c r="H137" s="42"/>
      <c r="I137" s="138"/>
      <c r="J137" s="42"/>
      <c r="K137" s="42"/>
      <c r="L137" s="46"/>
      <c r="M137" s="236"/>
      <c r="N137" s="237"/>
      <c r="O137" s="86"/>
      <c r="P137" s="86"/>
      <c r="Q137" s="86"/>
      <c r="R137" s="86"/>
      <c r="S137" s="86"/>
      <c r="T137" s="87"/>
      <c r="U137" s="40"/>
      <c r="V137" s="40"/>
      <c r="W137" s="40"/>
      <c r="X137" s="40"/>
      <c r="Y137" s="40"/>
      <c r="Z137" s="40"/>
      <c r="AA137" s="40"/>
      <c r="AB137" s="40"/>
      <c r="AC137" s="40"/>
      <c r="AD137" s="40"/>
      <c r="AE137" s="40"/>
      <c r="AT137" s="18" t="s">
        <v>210</v>
      </c>
      <c r="AU137" s="18" t="s">
        <v>86</v>
      </c>
    </row>
    <row r="138" spans="1:51" s="13" customFormat="1" ht="12">
      <c r="A138" s="13"/>
      <c r="B138" s="238"/>
      <c r="C138" s="239"/>
      <c r="D138" s="234" t="s">
        <v>213</v>
      </c>
      <c r="E138" s="240" t="s">
        <v>32</v>
      </c>
      <c r="F138" s="241" t="s">
        <v>753</v>
      </c>
      <c r="G138" s="239"/>
      <c r="H138" s="242">
        <v>3.285</v>
      </c>
      <c r="I138" s="243"/>
      <c r="J138" s="239"/>
      <c r="K138" s="239"/>
      <c r="L138" s="244"/>
      <c r="M138" s="245"/>
      <c r="N138" s="246"/>
      <c r="O138" s="246"/>
      <c r="P138" s="246"/>
      <c r="Q138" s="246"/>
      <c r="R138" s="246"/>
      <c r="S138" s="246"/>
      <c r="T138" s="247"/>
      <c r="U138" s="13"/>
      <c r="V138" s="13"/>
      <c r="W138" s="13"/>
      <c r="X138" s="13"/>
      <c r="Y138" s="13"/>
      <c r="Z138" s="13"/>
      <c r="AA138" s="13"/>
      <c r="AB138" s="13"/>
      <c r="AC138" s="13"/>
      <c r="AD138" s="13"/>
      <c r="AE138" s="13"/>
      <c r="AT138" s="248" t="s">
        <v>213</v>
      </c>
      <c r="AU138" s="248" t="s">
        <v>86</v>
      </c>
      <c r="AV138" s="13" t="s">
        <v>86</v>
      </c>
      <c r="AW138" s="13" t="s">
        <v>39</v>
      </c>
      <c r="AX138" s="13" t="s">
        <v>6</v>
      </c>
      <c r="AY138" s="248" t="s">
        <v>199</v>
      </c>
    </row>
    <row r="139" spans="1:51" s="14" customFormat="1" ht="12">
      <c r="A139" s="14"/>
      <c r="B139" s="249"/>
      <c r="C139" s="250"/>
      <c r="D139" s="234" t="s">
        <v>213</v>
      </c>
      <c r="E139" s="251" t="s">
        <v>32</v>
      </c>
      <c r="F139" s="252" t="s">
        <v>215</v>
      </c>
      <c r="G139" s="250"/>
      <c r="H139" s="253">
        <v>3.285</v>
      </c>
      <c r="I139" s="254"/>
      <c r="J139" s="250"/>
      <c r="K139" s="250"/>
      <c r="L139" s="255"/>
      <c r="M139" s="269"/>
      <c r="N139" s="270"/>
      <c r="O139" s="270"/>
      <c r="P139" s="270"/>
      <c r="Q139" s="270"/>
      <c r="R139" s="270"/>
      <c r="S139" s="270"/>
      <c r="T139" s="271"/>
      <c r="U139" s="14"/>
      <c r="V139" s="14"/>
      <c r="W139" s="14"/>
      <c r="X139" s="14"/>
      <c r="Y139" s="14"/>
      <c r="Z139" s="14"/>
      <c r="AA139" s="14"/>
      <c r="AB139" s="14"/>
      <c r="AC139" s="14"/>
      <c r="AD139" s="14"/>
      <c r="AE139" s="14"/>
      <c r="AT139" s="259" t="s">
        <v>213</v>
      </c>
      <c r="AU139" s="259" t="s">
        <v>86</v>
      </c>
      <c r="AV139" s="14" t="s">
        <v>209</v>
      </c>
      <c r="AW139" s="14" t="s">
        <v>39</v>
      </c>
      <c r="AX139" s="14" t="s">
        <v>84</v>
      </c>
      <c r="AY139" s="259" t="s">
        <v>199</v>
      </c>
    </row>
    <row r="140" spans="1:65" s="2" customFormat="1" ht="19.8" customHeight="1">
      <c r="A140" s="40"/>
      <c r="B140" s="41"/>
      <c r="C140" s="220" t="s">
        <v>264</v>
      </c>
      <c r="D140" s="220" t="s">
        <v>203</v>
      </c>
      <c r="E140" s="221" t="s">
        <v>679</v>
      </c>
      <c r="F140" s="222" t="s">
        <v>680</v>
      </c>
      <c r="G140" s="223" t="s">
        <v>296</v>
      </c>
      <c r="H140" s="224">
        <v>25.74</v>
      </c>
      <c r="I140" s="225"/>
      <c r="J140" s="226">
        <f>ROUND(I140*H140,2)</f>
        <v>0</v>
      </c>
      <c r="K140" s="222" t="s">
        <v>207</v>
      </c>
      <c r="L140" s="227"/>
      <c r="M140" s="228" t="s">
        <v>32</v>
      </c>
      <c r="N140" s="229" t="s">
        <v>48</v>
      </c>
      <c r="O140" s="86"/>
      <c r="P140" s="230">
        <f>O140*H140</f>
        <v>0</v>
      </c>
      <c r="Q140" s="230">
        <v>1</v>
      </c>
      <c r="R140" s="230">
        <f>Q140*H140</f>
        <v>25.74</v>
      </c>
      <c r="S140" s="230">
        <v>0</v>
      </c>
      <c r="T140" s="231">
        <f>S140*H140</f>
        <v>0</v>
      </c>
      <c r="U140" s="40"/>
      <c r="V140" s="40"/>
      <c r="W140" s="40"/>
      <c r="X140" s="40"/>
      <c r="Y140" s="40"/>
      <c r="Z140" s="40"/>
      <c r="AA140" s="40"/>
      <c r="AB140" s="40"/>
      <c r="AC140" s="40"/>
      <c r="AD140" s="40"/>
      <c r="AE140" s="40"/>
      <c r="AR140" s="232" t="s">
        <v>208</v>
      </c>
      <c r="AT140" s="232" t="s">
        <v>203</v>
      </c>
      <c r="AU140" s="232" t="s">
        <v>86</v>
      </c>
      <c r="AY140" s="18" t="s">
        <v>199</v>
      </c>
      <c r="BE140" s="233">
        <f>IF(N140="základní",J140,0)</f>
        <v>0</v>
      </c>
      <c r="BF140" s="233">
        <f>IF(N140="snížená",J140,0)</f>
        <v>0</v>
      </c>
      <c r="BG140" s="233">
        <f>IF(N140="zákl. přenesená",J140,0)</f>
        <v>0</v>
      </c>
      <c r="BH140" s="233">
        <f>IF(N140="sníž. přenesená",J140,0)</f>
        <v>0</v>
      </c>
      <c r="BI140" s="233">
        <f>IF(N140="nulová",J140,0)</f>
        <v>0</v>
      </c>
      <c r="BJ140" s="18" t="s">
        <v>84</v>
      </c>
      <c r="BK140" s="233">
        <f>ROUND(I140*H140,2)</f>
        <v>0</v>
      </c>
      <c r="BL140" s="18" t="s">
        <v>209</v>
      </c>
      <c r="BM140" s="232" t="s">
        <v>363</v>
      </c>
    </row>
    <row r="141" spans="1:47" s="2" customFormat="1" ht="12">
      <c r="A141" s="40"/>
      <c r="B141" s="41"/>
      <c r="C141" s="42"/>
      <c r="D141" s="234" t="s">
        <v>210</v>
      </c>
      <c r="E141" s="42"/>
      <c r="F141" s="235" t="s">
        <v>680</v>
      </c>
      <c r="G141" s="42"/>
      <c r="H141" s="42"/>
      <c r="I141" s="138"/>
      <c r="J141" s="42"/>
      <c r="K141" s="42"/>
      <c r="L141" s="46"/>
      <c r="M141" s="236"/>
      <c r="N141" s="237"/>
      <c r="O141" s="86"/>
      <c r="P141" s="86"/>
      <c r="Q141" s="86"/>
      <c r="R141" s="86"/>
      <c r="S141" s="86"/>
      <c r="T141" s="87"/>
      <c r="U141" s="40"/>
      <c r="V141" s="40"/>
      <c r="W141" s="40"/>
      <c r="X141" s="40"/>
      <c r="Y141" s="40"/>
      <c r="Z141" s="40"/>
      <c r="AA141" s="40"/>
      <c r="AB141" s="40"/>
      <c r="AC141" s="40"/>
      <c r="AD141" s="40"/>
      <c r="AE141" s="40"/>
      <c r="AT141" s="18" t="s">
        <v>210</v>
      </c>
      <c r="AU141" s="18" t="s">
        <v>86</v>
      </c>
    </row>
    <row r="142" spans="1:51" s="13" customFormat="1" ht="12">
      <c r="A142" s="13"/>
      <c r="B142" s="238"/>
      <c r="C142" s="239"/>
      <c r="D142" s="234" t="s">
        <v>213</v>
      </c>
      <c r="E142" s="240" t="s">
        <v>32</v>
      </c>
      <c r="F142" s="241" t="s">
        <v>754</v>
      </c>
      <c r="G142" s="239"/>
      <c r="H142" s="242">
        <v>25.74</v>
      </c>
      <c r="I142" s="243"/>
      <c r="J142" s="239"/>
      <c r="K142" s="239"/>
      <c r="L142" s="244"/>
      <c r="M142" s="245"/>
      <c r="N142" s="246"/>
      <c r="O142" s="246"/>
      <c r="P142" s="246"/>
      <c r="Q142" s="246"/>
      <c r="R142" s="246"/>
      <c r="S142" s="246"/>
      <c r="T142" s="247"/>
      <c r="U142" s="13"/>
      <c r="V142" s="13"/>
      <c r="W142" s="13"/>
      <c r="X142" s="13"/>
      <c r="Y142" s="13"/>
      <c r="Z142" s="13"/>
      <c r="AA142" s="13"/>
      <c r="AB142" s="13"/>
      <c r="AC142" s="13"/>
      <c r="AD142" s="13"/>
      <c r="AE142" s="13"/>
      <c r="AT142" s="248" t="s">
        <v>213</v>
      </c>
      <c r="AU142" s="248" t="s">
        <v>86</v>
      </c>
      <c r="AV142" s="13" t="s">
        <v>86</v>
      </c>
      <c r="AW142" s="13" t="s">
        <v>39</v>
      </c>
      <c r="AX142" s="13" t="s">
        <v>6</v>
      </c>
      <c r="AY142" s="248" t="s">
        <v>199</v>
      </c>
    </row>
    <row r="143" spans="1:51" s="14" customFormat="1" ht="12">
      <c r="A143" s="14"/>
      <c r="B143" s="249"/>
      <c r="C143" s="250"/>
      <c r="D143" s="234" t="s">
        <v>213</v>
      </c>
      <c r="E143" s="251" t="s">
        <v>32</v>
      </c>
      <c r="F143" s="252" t="s">
        <v>215</v>
      </c>
      <c r="G143" s="250"/>
      <c r="H143" s="253">
        <v>25.74</v>
      </c>
      <c r="I143" s="254"/>
      <c r="J143" s="250"/>
      <c r="K143" s="250"/>
      <c r="L143" s="255"/>
      <c r="M143" s="269"/>
      <c r="N143" s="270"/>
      <c r="O143" s="270"/>
      <c r="P143" s="270"/>
      <c r="Q143" s="270"/>
      <c r="R143" s="270"/>
      <c r="S143" s="270"/>
      <c r="T143" s="271"/>
      <c r="U143" s="14"/>
      <c r="V143" s="14"/>
      <c r="W143" s="14"/>
      <c r="X143" s="14"/>
      <c r="Y143" s="14"/>
      <c r="Z143" s="14"/>
      <c r="AA143" s="14"/>
      <c r="AB143" s="14"/>
      <c r="AC143" s="14"/>
      <c r="AD143" s="14"/>
      <c r="AE143" s="14"/>
      <c r="AT143" s="259" t="s">
        <v>213</v>
      </c>
      <c r="AU143" s="259" t="s">
        <v>86</v>
      </c>
      <c r="AV143" s="14" t="s">
        <v>209</v>
      </c>
      <c r="AW143" s="14" t="s">
        <v>39</v>
      </c>
      <c r="AX143" s="14" t="s">
        <v>84</v>
      </c>
      <c r="AY143" s="259" t="s">
        <v>199</v>
      </c>
    </row>
    <row r="144" spans="1:65" s="2" customFormat="1" ht="19.8" customHeight="1">
      <c r="A144" s="40"/>
      <c r="B144" s="41"/>
      <c r="C144" s="220" t="s">
        <v>364</v>
      </c>
      <c r="D144" s="220" t="s">
        <v>203</v>
      </c>
      <c r="E144" s="221" t="s">
        <v>542</v>
      </c>
      <c r="F144" s="222" t="s">
        <v>543</v>
      </c>
      <c r="G144" s="223" t="s">
        <v>296</v>
      </c>
      <c r="H144" s="224">
        <v>3.238</v>
      </c>
      <c r="I144" s="225"/>
      <c r="J144" s="226">
        <f>ROUND(I144*H144,2)</f>
        <v>0</v>
      </c>
      <c r="K144" s="222" t="s">
        <v>207</v>
      </c>
      <c r="L144" s="227"/>
      <c r="M144" s="228" t="s">
        <v>32</v>
      </c>
      <c r="N144" s="229" t="s">
        <v>48</v>
      </c>
      <c r="O144" s="86"/>
      <c r="P144" s="230">
        <f>O144*H144</f>
        <v>0</v>
      </c>
      <c r="Q144" s="230">
        <v>0</v>
      </c>
      <c r="R144" s="230">
        <f>Q144*H144</f>
        <v>0</v>
      </c>
      <c r="S144" s="230">
        <v>0</v>
      </c>
      <c r="T144" s="231">
        <f>S144*H144</f>
        <v>0</v>
      </c>
      <c r="U144" s="40"/>
      <c r="V144" s="40"/>
      <c r="W144" s="40"/>
      <c r="X144" s="40"/>
      <c r="Y144" s="40"/>
      <c r="Z144" s="40"/>
      <c r="AA144" s="40"/>
      <c r="AB144" s="40"/>
      <c r="AC144" s="40"/>
      <c r="AD144" s="40"/>
      <c r="AE144" s="40"/>
      <c r="AR144" s="232" t="s">
        <v>208</v>
      </c>
      <c r="AT144" s="232" t="s">
        <v>203</v>
      </c>
      <c r="AU144" s="232" t="s">
        <v>86</v>
      </c>
      <c r="AY144" s="18" t="s">
        <v>199</v>
      </c>
      <c r="BE144" s="233">
        <f>IF(N144="základní",J144,0)</f>
        <v>0</v>
      </c>
      <c r="BF144" s="233">
        <f>IF(N144="snížená",J144,0)</f>
        <v>0</v>
      </c>
      <c r="BG144" s="233">
        <f>IF(N144="zákl. přenesená",J144,0)</f>
        <v>0</v>
      </c>
      <c r="BH144" s="233">
        <f>IF(N144="sníž. přenesená",J144,0)</f>
        <v>0</v>
      </c>
      <c r="BI144" s="233">
        <f>IF(N144="nulová",J144,0)</f>
        <v>0</v>
      </c>
      <c r="BJ144" s="18" t="s">
        <v>84</v>
      </c>
      <c r="BK144" s="233">
        <f>ROUND(I144*H144,2)</f>
        <v>0</v>
      </c>
      <c r="BL144" s="18" t="s">
        <v>209</v>
      </c>
      <c r="BM144" s="232" t="s">
        <v>367</v>
      </c>
    </row>
    <row r="145" spans="1:47" s="2" customFormat="1" ht="12">
      <c r="A145" s="40"/>
      <c r="B145" s="41"/>
      <c r="C145" s="42"/>
      <c r="D145" s="234" t="s">
        <v>210</v>
      </c>
      <c r="E145" s="42"/>
      <c r="F145" s="235" t="s">
        <v>543</v>
      </c>
      <c r="G145" s="42"/>
      <c r="H145" s="42"/>
      <c r="I145" s="138"/>
      <c r="J145" s="42"/>
      <c r="K145" s="42"/>
      <c r="L145" s="46"/>
      <c r="M145" s="236"/>
      <c r="N145" s="237"/>
      <c r="O145" s="86"/>
      <c r="P145" s="86"/>
      <c r="Q145" s="86"/>
      <c r="R145" s="86"/>
      <c r="S145" s="86"/>
      <c r="T145" s="87"/>
      <c r="U145" s="40"/>
      <c r="V145" s="40"/>
      <c r="W145" s="40"/>
      <c r="X145" s="40"/>
      <c r="Y145" s="40"/>
      <c r="Z145" s="40"/>
      <c r="AA145" s="40"/>
      <c r="AB145" s="40"/>
      <c r="AC145" s="40"/>
      <c r="AD145" s="40"/>
      <c r="AE145" s="40"/>
      <c r="AT145" s="18" t="s">
        <v>210</v>
      </c>
      <c r="AU145" s="18" t="s">
        <v>86</v>
      </c>
    </row>
    <row r="146" spans="1:65" s="2" customFormat="1" ht="19.8" customHeight="1">
      <c r="A146" s="40"/>
      <c r="B146" s="41"/>
      <c r="C146" s="260" t="s">
        <v>268</v>
      </c>
      <c r="D146" s="260" t="s">
        <v>222</v>
      </c>
      <c r="E146" s="261" t="s">
        <v>624</v>
      </c>
      <c r="F146" s="262" t="s">
        <v>625</v>
      </c>
      <c r="G146" s="263" t="s">
        <v>303</v>
      </c>
      <c r="H146" s="264">
        <v>7.8</v>
      </c>
      <c r="I146" s="265"/>
      <c r="J146" s="266">
        <f>ROUND(I146*H146,2)</f>
        <v>0</v>
      </c>
      <c r="K146" s="262" t="s">
        <v>207</v>
      </c>
      <c r="L146" s="46"/>
      <c r="M146" s="267" t="s">
        <v>32</v>
      </c>
      <c r="N146" s="268" t="s">
        <v>48</v>
      </c>
      <c r="O146" s="86"/>
      <c r="P146" s="230">
        <f>O146*H146</f>
        <v>0</v>
      </c>
      <c r="Q146" s="230">
        <v>0</v>
      </c>
      <c r="R146" s="230">
        <f>Q146*H146</f>
        <v>0</v>
      </c>
      <c r="S146" s="230">
        <v>0</v>
      </c>
      <c r="T146" s="231">
        <f>S146*H146</f>
        <v>0</v>
      </c>
      <c r="U146" s="40"/>
      <c r="V146" s="40"/>
      <c r="W146" s="40"/>
      <c r="X146" s="40"/>
      <c r="Y146" s="40"/>
      <c r="Z146" s="40"/>
      <c r="AA146" s="40"/>
      <c r="AB146" s="40"/>
      <c r="AC146" s="40"/>
      <c r="AD146" s="40"/>
      <c r="AE146" s="40"/>
      <c r="AR146" s="232" t="s">
        <v>209</v>
      </c>
      <c r="AT146" s="232" t="s">
        <v>222</v>
      </c>
      <c r="AU146" s="232" t="s">
        <v>86</v>
      </c>
      <c r="AY146" s="18" t="s">
        <v>199</v>
      </c>
      <c r="BE146" s="233">
        <f>IF(N146="základní",J146,0)</f>
        <v>0</v>
      </c>
      <c r="BF146" s="233">
        <f>IF(N146="snížená",J146,0)</f>
        <v>0</v>
      </c>
      <c r="BG146" s="233">
        <f>IF(N146="zákl. přenesená",J146,0)</f>
        <v>0</v>
      </c>
      <c r="BH146" s="233">
        <f>IF(N146="sníž. přenesená",J146,0)</f>
        <v>0</v>
      </c>
      <c r="BI146" s="233">
        <f>IF(N146="nulová",J146,0)</f>
        <v>0</v>
      </c>
      <c r="BJ146" s="18" t="s">
        <v>84</v>
      </c>
      <c r="BK146" s="233">
        <f>ROUND(I146*H146,2)</f>
        <v>0</v>
      </c>
      <c r="BL146" s="18" t="s">
        <v>209</v>
      </c>
      <c r="BM146" s="232" t="s">
        <v>371</v>
      </c>
    </row>
    <row r="147" spans="1:47" s="2" customFormat="1" ht="12">
      <c r="A147" s="40"/>
      <c r="B147" s="41"/>
      <c r="C147" s="42"/>
      <c r="D147" s="234" t="s">
        <v>210</v>
      </c>
      <c r="E147" s="42"/>
      <c r="F147" s="235" t="s">
        <v>625</v>
      </c>
      <c r="G147" s="42"/>
      <c r="H147" s="42"/>
      <c r="I147" s="138"/>
      <c r="J147" s="42"/>
      <c r="K147" s="42"/>
      <c r="L147" s="46"/>
      <c r="M147" s="236"/>
      <c r="N147" s="237"/>
      <c r="O147" s="86"/>
      <c r="P147" s="86"/>
      <c r="Q147" s="86"/>
      <c r="R147" s="86"/>
      <c r="S147" s="86"/>
      <c r="T147" s="87"/>
      <c r="U147" s="40"/>
      <c r="V147" s="40"/>
      <c r="W147" s="40"/>
      <c r="X147" s="40"/>
      <c r="Y147" s="40"/>
      <c r="Z147" s="40"/>
      <c r="AA147" s="40"/>
      <c r="AB147" s="40"/>
      <c r="AC147" s="40"/>
      <c r="AD147" s="40"/>
      <c r="AE147" s="40"/>
      <c r="AT147" s="18" t="s">
        <v>210</v>
      </c>
      <c r="AU147" s="18" t="s">
        <v>86</v>
      </c>
    </row>
    <row r="148" spans="1:65" s="2" customFormat="1" ht="19.8" customHeight="1">
      <c r="A148" s="40"/>
      <c r="B148" s="41"/>
      <c r="C148" s="260" t="s">
        <v>372</v>
      </c>
      <c r="D148" s="260" t="s">
        <v>222</v>
      </c>
      <c r="E148" s="261" t="s">
        <v>683</v>
      </c>
      <c r="F148" s="262" t="s">
        <v>684</v>
      </c>
      <c r="G148" s="263" t="s">
        <v>303</v>
      </c>
      <c r="H148" s="264">
        <v>26.5</v>
      </c>
      <c r="I148" s="265"/>
      <c r="J148" s="266">
        <f>ROUND(I148*H148,2)</f>
        <v>0</v>
      </c>
      <c r="K148" s="262" t="s">
        <v>207</v>
      </c>
      <c r="L148" s="46"/>
      <c r="M148" s="267" t="s">
        <v>32</v>
      </c>
      <c r="N148" s="268" t="s">
        <v>48</v>
      </c>
      <c r="O148" s="86"/>
      <c r="P148" s="230">
        <f>O148*H148</f>
        <v>0</v>
      </c>
      <c r="Q148" s="230">
        <v>0</v>
      </c>
      <c r="R148" s="230">
        <f>Q148*H148</f>
        <v>0</v>
      </c>
      <c r="S148" s="230">
        <v>0</v>
      </c>
      <c r="T148" s="231">
        <f>S148*H148</f>
        <v>0</v>
      </c>
      <c r="U148" s="40"/>
      <c r="V148" s="40"/>
      <c r="W148" s="40"/>
      <c r="X148" s="40"/>
      <c r="Y148" s="40"/>
      <c r="Z148" s="40"/>
      <c r="AA148" s="40"/>
      <c r="AB148" s="40"/>
      <c r="AC148" s="40"/>
      <c r="AD148" s="40"/>
      <c r="AE148" s="40"/>
      <c r="AR148" s="232" t="s">
        <v>209</v>
      </c>
      <c r="AT148" s="232" t="s">
        <v>222</v>
      </c>
      <c r="AU148" s="232" t="s">
        <v>86</v>
      </c>
      <c r="AY148" s="18" t="s">
        <v>199</v>
      </c>
      <c r="BE148" s="233">
        <f>IF(N148="základní",J148,0)</f>
        <v>0</v>
      </c>
      <c r="BF148" s="233">
        <f>IF(N148="snížená",J148,0)</f>
        <v>0</v>
      </c>
      <c r="BG148" s="233">
        <f>IF(N148="zákl. přenesená",J148,0)</f>
        <v>0</v>
      </c>
      <c r="BH148" s="233">
        <f>IF(N148="sníž. přenesená",J148,0)</f>
        <v>0</v>
      </c>
      <c r="BI148" s="233">
        <f>IF(N148="nulová",J148,0)</f>
        <v>0</v>
      </c>
      <c r="BJ148" s="18" t="s">
        <v>84</v>
      </c>
      <c r="BK148" s="233">
        <f>ROUND(I148*H148,2)</f>
        <v>0</v>
      </c>
      <c r="BL148" s="18" t="s">
        <v>209</v>
      </c>
      <c r="BM148" s="232" t="s">
        <v>375</v>
      </c>
    </row>
    <row r="149" spans="1:47" s="2" customFormat="1" ht="12">
      <c r="A149" s="40"/>
      <c r="B149" s="41"/>
      <c r="C149" s="42"/>
      <c r="D149" s="234" t="s">
        <v>210</v>
      </c>
      <c r="E149" s="42"/>
      <c r="F149" s="235" t="s">
        <v>684</v>
      </c>
      <c r="G149" s="42"/>
      <c r="H149" s="42"/>
      <c r="I149" s="138"/>
      <c r="J149" s="42"/>
      <c r="K149" s="42"/>
      <c r="L149" s="46"/>
      <c r="M149" s="236"/>
      <c r="N149" s="237"/>
      <c r="O149" s="86"/>
      <c r="P149" s="86"/>
      <c r="Q149" s="86"/>
      <c r="R149" s="86"/>
      <c r="S149" s="86"/>
      <c r="T149" s="87"/>
      <c r="U149" s="40"/>
      <c r="V149" s="40"/>
      <c r="W149" s="40"/>
      <c r="X149" s="40"/>
      <c r="Y149" s="40"/>
      <c r="Z149" s="40"/>
      <c r="AA149" s="40"/>
      <c r="AB149" s="40"/>
      <c r="AC149" s="40"/>
      <c r="AD149" s="40"/>
      <c r="AE149" s="40"/>
      <c r="AT149" s="18" t="s">
        <v>210</v>
      </c>
      <c r="AU149" s="18" t="s">
        <v>86</v>
      </c>
    </row>
    <row r="150" spans="1:63" s="12" customFormat="1" ht="22.8" customHeight="1">
      <c r="A150" s="12"/>
      <c r="B150" s="204"/>
      <c r="C150" s="205"/>
      <c r="D150" s="206" t="s">
        <v>76</v>
      </c>
      <c r="E150" s="218" t="s">
        <v>593</v>
      </c>
      <c r="F150" s="218" t="s">
        <v>594</v>
      </c>
      <c r="G150" s="205"/>
      <c r="H150" s="205"/>
      <c r="I150" s="208"/>
      <c r="J150" s="219">
        <f>BK150</f>
        <v>0</v>
      </c>
      <c r="K150" s="205"/>
      <c r="L150" s="210"/>
      <c r="M150" s="211"/>
      <c r="N150" s="212"/>
      <c r="O150" s="212"/>
      <c r="P150" s="213">
        <f>SUM(P151:P160)</f>
        <v>0</v>
      </c>
      <c r="Q150" s="212"/>
      <c r="R150" s="213">
        <f>SUM(R151:R160)</f>
        <v>0</v>
      </c>
      <c r="S150" s="212"/>
      <c r="T150" s="214">
        <f>SUM(T151:T160)</f>
        <v>0</v>
      </c>
      <c r="U150" s="12"/>
      <c r="V150" s="12"/>
      <c r="W150" s="12"/>
      <c r="X150" s="12"/>
      <c r="Y150" s="12"/>
      <c r="Z150" s="12"/>
      <c r="AA150" s="12"/>
      <c r="AB150" s="12"/>
      <c r="AC150" s="12"/>
      <c r="AD150" s="12"/>
      <c r="AE150" s="12"/>
      <c r="AR150" s="215" t="s">
        <v>84</v>
      </c>
      <c r="AT150" s="216" t="s">
        <v>76</v>
      </c>
      <c r="AU150" s="216" t="s">
        <v>84</v>
      </c>
      <c r="AY150" s="215" t="s">
        <v>199</v>
      </c>
      <c r="BK150" s="217">
        <f>SUM(BK151:BK160)</f>
        <v>0</v>
      </c>
    </row>
    <row r="151" spans="1:65" s="2" customFormat="1" ht="19.8" customHeight="1">
      <c r="A151" s="40"/>
      <c r="B151" s="41"/>
      <c r="C151" s="260" t="s">
        <v>271</v>
      </c>
      <c r="D151" s="260" t="s">
        <v>222</v>
      </c>
      <c r="E151" s="261" t="s">
        <v>755</v>
      </c>
      <c r="F151" s="262" t="s">
        <v>756</v>
      </c>
      <c r="G151" s="263" t="s">
        <v>288</v>
      </c>
      <c r="H151" s="264">
        <v>20</v>
      </c>
      <c r="I151" s="265"/>
      <c r="J151" s="266">
        <f>ROUND(I151*H151,2)</f>
        <v>0</v>
      </c>
      <c r="K151" s="262" t="s">
        <v>32</v>
      </c>
      <c r="L151" s="46"/>
      <c r="M151" s="267" t="s">
        <v>32</v>
      </c>
      <c r="N151" s="268" t="s">
        <v>48</v>
      </c>
      <c r="O151" s="86"/>
      <c r="P151" s="230">
        <f>O151*H151</f>
        <v>0</v>
      </c>
      <c r="Q151" s="230">
        <v>0</v>
      </c>
      <c r="R151" s="230">
        <f>Q151*H151</f>
        <v>0</v>
      </c>
      <c r="S151" s="230">
        <v>0</v>
      </c>
      <c r="T151" s="231">
        <f>S151*H151</f>
        <v>0</v>
      </c>
      <c r="U151" s="40"/>
      <c r="V151" s="40"/>
      <c r="W151" s="40"/>
      <c r="X151" s="40"/>
      <c r="Y151" s="40"/>
      <c r="Z151" s="40"/>
      <c r="AA151" s="40"/>
      <c r="AB151" s="40"/>
      <c r="AC151" s="40"/>
      <c r="AD151" s="40"/>
      <c r="AE151" s="40"/>
      <c r="AR151" s="232" t="s">
        <v>209</v>
      </c>
      <c r="AT151" s="232" t="s">
        <v>222</v>
      </c>
      <c r="AU151" s="232" t="s">
        <v>86</v>
      </c>
      <c r="AY151" s="18" t="s">
        <v>199</v>
      </c>
      <c r="BE151" s="233">
        <f>IF(N151="základní",J151,0)</f>
        <v>0</v>
      </c>
      <c r="BF151" s="233">
        <f>IF(N151="snížená",J151,0)</f>
        <v>0</v>
      </c>
      <c r="BG151" s="233">
        <f>IF(N151="zákl. přenesená",J151,0)</f>
        <v>0</v>
      </c>
      <c r="BH151" s="233">
        <f>IF(N151="sníž. přenesená",J151,0)</f>
        <v>0</v>
      </c>
      <c r="BI151" s="233">
        <f>IF(N151="nulová",J151,0)</f>
        <v>0</v>
      </c>
      <c r="BJ151" s="18" t="s">
        <v>84</v>
      </c>
      <c r="BK151" s="233">
        <f>ROUND(I151*H151,2)</f>
        <v>0</v>
      </c>
      <c r="BL151" s="18" t="s">
        <v>209</v>
      </c>
      <c r="BM151" s="232" t="s">
        <v>379</v>
      </c>
    </row>
    <row r="152" spans="1:47" s="2" customFormat="1" ht="12">
      <c r="A152" s="40"/>
      <c r="B152" s="41"/>
      <c r="C152" s="42"/>
      <c r="D152" s="234" t="s">
        <v>210</v>
      </c>
      <c r="E152" s="42"/>
      <c r="F152" s="235" t="s">
        <v>756</v>
      </c>
      <c r="G152" s="42"/>
      <c r="H152" s="42"/>
      <c r="I152" s="138"/>
      <c r="J152" s="42"/>
      <c r="K152" s="42"/>
      <c r="L152" s="46"/>
      <c r="M152" s="236"/>
      <c r="N152" s="237"/>
      <c r="O152" s="86"/>
      <c r="P152" s="86"/>
      <c r="Q152" s="86"/>
      <c r="R152" s="86"/>
      <c r="S152" s="86"/>
      <c r="T152" s="87"/>
      <c r="U152" s="40"/>
      <c r="V152" s="40"/>
      <c r="W152" s="40"/>
      <c r="X152" s="40"/>
      <c r="Y152" s="40"/>
      <c r="Z152" s="40"/>
      <c r="AA152" s="40"/>
      <c r="AB152" s="40"/>
      <c r="AC152" s="40"/>
      <c r="AD152" s="40"/>
      <c r="AE152" s="40"/>
      <c r="AT152" s="18" t="s">
        <v>210</v>
      </c>
      <c r="AU152" s="18" t="s">
        <v>86</v>
      </c>
    </row>
    <row r="153" spans="1:65" s="2" customFormat="1" ht="19.8" customHeight="1">
      <c r="A153" s="40"/>
      <c r="B153" s="41"/>
      <c r="C153" s="260" t="s">
        <v>380</v>
      </c>
      <c r="D153" s="260" t="s">
        <v>222</v>
      </c>
      <c r="E153" s="261" t="s">
        <v>757</v>
      </c>
      <c r="F153" s="262" t="s">
        <v>758</v>
      </c>
      <c r="G153" s="263" t="s">
        <v>288</v>
      </c>
      <c r="H153" s="264">
        <v>109</v>
      </c>
      <c r="I153" s="265"/>
      <c r="J153" s="266">
        <f>ROUND(I153*H153,2)</f>
        <v>0</v>
      </c>
      <c r="K153" s="262" t="s">
        <v>32</v>
      </c>
      <c r="L153" s="46"/>
      <c r="M153" s="267" t="s">
        <v>32</v>
      </c>
      <c r="N153" s="268" t="s">
        <v>48</v>
      </c>
      <c r="O153" s="86"/>
      <c r="P153" s="230">
        <f>O153*H153</f>
        <v>0</v>
      </c>
      <c r="Q153" s="230">
        <v>0</v>
      </c>
      <c r="R153" s="230">
        <f>Q153*H153</f>
        <v>0</v>
      </c>
      <c r="S153" s="230">
        <v>0</v>
      </c>
      <c r="T153" s="231">
        <f>S153*H153</f>
        <v>0</v>
      </c>
      <c r="U153" s="40"/>
      <c r="V153" s="40"/>
      <c r="W153" s="40"/>
      <c r="X153" s="40"/>
      <c r="Y153" s="40"/>
      <c r="Z153" s="40"/>
      <c r="AA153" s="40"/>
      <c r="AB153" s="40"/>
      <c r="AC153" s="40"/>
      <c r="AD153" s="40"/>
      <c r="AE153" s="40"/>
      <c r="AR153" s="232" t="s">
        <v>209</v>
      </c>
      <c r="AT153" s="232" t="s">
        <v>222</v>
      </c>
      <c r="AU153" s="232" t="s">
        <v>86</v>
      </c>
      <c r="AY153" s="18" t="s">
        <v>199</v>
      </c>
      <c r="BE153" s="233">
        <f>IF(N153="základní",J153,0)</f>
        <v>0</v>
      </c>
      <c r="BF153" s="233">
        <f>IF(N153="snížená",J153,0)</f>
        <v>0</v>
      </c>
      <c r="BG153" s="233">
        <f>IF(N153="zákl. přenesená",J153,0)</f>
        <v>0</v>
      </c>
      <c r="BH153" s="233">
        <f>IF(N153="sníž. přenesená",J153,0)</f>
        <v>0</v>
      </c>
      <c r="BI153" s="233">
        <f>IF(N153="nulová",J153,0)</f>
        <v>0</v>
      </c>
      <c r="BJ153" s="18" t="s">
        <v>84</v>
      </c>
      <c r="BK153" s="233">
        <f>ROUND(I153*H153,2)</f>
        <v>0</v>
      </c>
      <c r="BL153" s="18" t="s">
        <v>209</v>
      </c>
      <c r="BM153" s="232" t="s">
        <v>383</v>
      </c>
    </row>
    <row r="154" spans="1:47" s="2" customFormat="1" ht="12">
      <c r="A154" s="40"/>
      <c r="B154" s="41"/>
      <c r="C154" s="42"/>
      <c r="D154" s="234" t="s">
        <v>210</v>
      </c>
      <c r="E154" s="42"/>
      <c r="F154" s="235" t="s">
        <v>758</v>
      </c>
      <c r="G154" s="42"/>
      <c r="H154" s="42"/>
      <c r="I154" s="138"/>
      <c r="J154" s="42"/>
      <c r="K154" s="42"/>
      <c r="L154" s="46"/>
      <c r="M154" s="236"/>
      <c r="N154" s="237"/>
      <c r="O154" s="86"/>
      <c r="P154" s="86"/>
      <c r="Q154" s="86"/>
      <c r="R154" s="86"/>
      <c r="S154" s="86"/>
      <c r="T154" s="87"/>
      <c r="U154" s="40"/>
      <c r="V154" s="40"/>
      <c r="W154" s="40"/>
      <c r="X154" s="40"/>
      <c r="Y154" s="40"/>
      <c r="Z154" s="40"/>
      <c r="AA154" s="40"/>
      <c r="AB154" s="40"/>
      <c r="AC154" s="40"/>
      <c r="AD154" s="40"/>
      <c r="AE154" s="40"/>
      <c r="AT154" s="18" t="s">
        <v>210</v>
      </c>
      <c r="AU154" s="18" t="s">
        <v>86</v>
      </c>
    </row>
    <row r="155" spans="1:65" s="2" customFormat="1" ht="19.8" customHeight="1">
      <c r="A155" s="40"/>
      <c r="B155" s="41"/>
      <c r="C155" s="260" t="s">
        <v>274</v>
      </c>
      <c r="D155" s="260" t="s">
        <v>222</v>
      </c>
      <c r="E155" s="261" t="s">
        <v>759</v>
      </c>
      <c r="F155" s="262" t="s">
        <v>760</v>
      </c>
      <c r="G155" s="263" t="s">
        <v>288</v>
      </c>
      <c r="H155" s="264">
        <v>109</v>
      </c>
      <c r="I155" s="265"/>
      <c r="J155" s="266">
        <f>ROUND(I155*H155,2)</f>
        <v>0</v>
      </c>
      <c r="K155" s="262" t="s">
        <v>32</v>
      </c>
      <c r="L155" s="46"/>
      <c r="M155" s="267" t="s">
        <v>32</v>
      </c>
      <c r="N155" s="268" t="s">
        <v>48</v>
      </c>
      <c r="O155" s="86"/>
      <c r="P155" s="230">
        <f>O155*H155</f>
        <v>0</v>
      </c>
      <c r="Q155" s="230">
        <v>0</v>
      </c>
      <c r="R155" s="230">
        <f>Q155*H155</f>
        <v>0</v>
      </c>
      <c r="S155" s="230">
        <v>0</v>
      </c>
      <c r="T155" s="231">
        <f>S155*H155</f>
        <v>0</v>
      </c>
      <c r="U155" s="40"/>
      <c r="V155" s="40"/>
      <c r="W155" s="40"/>
      <c r="X155" s="40"/>
      <c r="Y155" s="40"/>
      <c r="Z155" s="40"/>
      <c r="AA155" s="40"/>
      <c r="AB155" s="40"/>
      <c r="AC155" s="40"/>
      <c r="AD155" s="40"/>
      <c r="AE155" s="40"/>
      <c r="AR155" s="232" t="s">
        <v>209</v>
      </c>
      <c r="AT155" s="232" t="s">
        <v>222</v>
      </c>
      <c r="AU155" s="232" t="s">
        <v>86</v>
      </c>
      <c r="AY155" s="18" t="s">
        <v>199</v>
      </c>
      <c r="BE155" s="233">
        <f>IF(N155="základní",J155,0)</f>
        <v>0</v>
      </c>
      <c r="BF155" s="233">
        <f>IF(N155="snížená",J155,0)</f>
        <v>0</v>
      </c>
      <c r="BG155" s="233">
        <f>IF(N155="zákl. přenesená",J155,0)</f>
        <v>0</v>
      </c>
      <c r="BH155" s="233">
        <f>IF(N155="sníž. přenesená",J155,0)</f>
        <v>0</v>
      </c>
      <c r="BI155" s="233">
        <f>IF(N155="nulová",J155,0)</f>
        <v>0</v>
      </c>
      <c r="BJ155" s="18" t="s">
        <v>84</v>
      </c>
      <c r="BK155" s="233">
        <f>ROUND(I155*H155,2)</f>
        <v>0</v>
      </c>
      <c r="BL155" s="18" t="s">
        <v>209</v>
      </c>
      <c r="BM155" s="232" t="s">
        <v>386</v>
      </c>
    </row>
    <row r="156" spans="1:47" s="2" customFormat="1" ht="12">
      <c r="A156" s="40"/>
      <c r="B156" s="41"/>
      <c r="C156" s="42"/>
      <c r="D156" s="234" t="s">
        <v>210</v>
      </c>
      <c r="E156" s="42"/>
      <c r="F156" s="235" t="s">
        <v>760</v>
      </c>
      <c r="G156" s="42"/>
      <c r="H156" s="42"/>
      <c r="I156" s="138"/>
      <c r="J156" s="42"/>
      <c r="K156" s="42"/>
      <c r="L156" s="46"/>
      <c r="M156" s="236"/>
      <c r="N156" s="237"/>
      <c r="O156" s="86"/>
      <c r="P156" s="86"/>
      <c r="Q156" s="86"/>
      <c r="R156" s="86"/>
      <c r="S156" s="86"/>
      <c r="T156" s="87"/>
      <c r="U156" s="40"/>
      <c r="V156" s="40"/>
      <c r="W156" s="40"/>
      <c r="X156" s="40"/>
      <c r="Y156" s="40"/>
      <c r="Z156" s="40"/>
      <c r="AA156" s="40"/>
      <c r="AB156" s="40"/>
      <c r="AC156" s="40"/>
      <c r="AD156" s="40"/>
      <c r="AE156" s="40"/>
      <c r="AT156" s="18" t="s">
        <v>210</v>
      </c>
      <c r="AU156" s="18" t="s">
        <v>86</v>
      </c>
    </row>
    <row r="157" spans="1:65" s="2" customFormat="1" ht="19.8" customHeight="1">
      <c r="A157" s="40"/>
      <c r="B157" s="41"/>
      <c r="C157" s="220" t="s">
        <v>387</v>
      </c>
      <c r="D157" s="220" t="s">
        <v>203</v>
      </c>
      <c r="E157" s="221" t="s">
        <v>710</v>
      </c>
      <c r="F157" s="222" t="s">
        <v>711</v>
      </c>
      <c r="G157" s="223" t="s">
        <v>324</v>
      </c>
      <c r="H157" s="224">
        <v>10</v>
      </c>
      <c r="I157" s="225"/>
      <c r="J157" s="226">
        <f>ROUND(I157*H157,2)</f>
        <v>0</v>
      </c>
      <c r="K157" s="222" t="s">
        <v>32</v>
      </c>
      <c r="L157" s="227"/>
      <c r="M157" s="228" t="s">
        <v>32</v>
      </c>
      <c r="N157" s="229" t="s">
        <v>48</v>
      </c>
      <c r="O157" s="86"/>
      <c r="P157" s="230">
        <f>O157*H157</f>
        <v>0</v>
      </c>
      <c r="Q157" s="230">
        <v>0</v>
      </c>
      <c r="R157" s="230">
        <f>Q157*H157</f>
        <v>0</v>
      </c>
      <c r="S157" s="230">
        <v>0</v>
      </c>
      <c r="T157" s="231">
        <f>S157*H157</f>
        <v>0</v>
      </c>
      <c r="U157" s="40"/>
      <c r="V157" s="40"/>
      <c r="W157" s="40"/>
      <c r="X157" s="40"/>
      <c r="Y157" s="40"/>
      <c r="Z157" s="40"/>
      <c r="AA157" s="40"/>
      <c r="AB157" s="40"/>
      <c r="AC157" s="40"/>
      <c r="AD157" s="40"/>
      <c r="AE157" s="40"/>
      <c r="AR157" s="232" t="s">
        <v>208</v>
      </c>
      <c r="AT157" s="232" t="s">
        <v>203</v>
      </c>
      <c r="AU157" s="232" t="s">
        <v>86</v>
      </c>
      <c r="AY157" s="18" t="s">
        <v>199</v>
      </c>
      <c r="BE157" s="233">
        <f>IF(N157="základní",J157,0)</f>
        <v>0</v>
      </c>
      <c r="BF157" s="233">
        <f>IF(N157="snížená",J157,0)</f>
        <v>0</v>
      </c>
      <c r="BG157" s="233">
        <f>IF(N157="zákl. přenesená",J157,0)</f>
        <v>0</v>
      </c>
      <c r="BH157" s="233">
        <f>IF(N157="sníž. přenesená",J157,0)</f>
        <v>0</v>
      </c>
      <c r="BI157" s="233">
        <f>IF(N157="nulová",J157,0)</f>
        <v>0</v>
      </c>
      <c r="BJ157" s="18" t="s">
        <v>84</v>
      </c>
      <c r="BK157" s="233">
        <f>ROUND(I157*H157,2)</f>
        <v>0</v>
      </c>
      <c r="BL157" s="18" t="s">
        <v>209</v>
      </c>
      <c r="BM157" s="232" t="s">
        <v>390</v>
      </c>
    </row>
    <row r="158" spans="1:47" s="2" customFormat="1" ht="12">
      <c r="A158" s="40"/>
      <c r="B158" s="41"/>
      <c r="C158" s="42"/>
      <c r="D158" s="234" t="s">
        <v>210</v>
      </c>
      <c r="E158" s="42"/>
      <c r="F158" s="235" t="s">
        <v>711</v>
      </c>
      <c r="G158" s="42"/>
      <c r="H158" s="42"/>
      <c r="I158" s="138"/>
      <c r="J158" s="42"/>
      <c r="K158" s="42"/>
      <c r="L158" s="46"/>
      <c r="M158" s="236"/>
      <c r="N158" s="237"/>
      <c r="O158" s="86"/>
      <c r="P158" s="86"/>
      <c r="Q158" s="86"/>
      <c r="R158" s="86"/>
      <c r="S158" s="86"/>
      <c r="T158" s="87"/>
      <c r="U158" s="40"/>
      <c r="V158" s="40"/>
      <c r="W158" s="40"/>
      <c r="X158" s="40"/>
      <c r="Y158" s="40"/>
      <c r="Z158" s="40"/>
      <c r="AA158" s="40"/>
      <c r="AB158" s="40"/>
      <c r="AC158" s="40"/>
      <c r="AD158" s="40"/>
      <c r="AE158" s="40"/>
      <c r="AT158" s="18" t="s">
        <v>210</v>
      </c>
      <c r="AU158" s="18" t="s">
        <v>86</v>
      </c>
    </row>
    <row r="159" spans="1:65" s="2" customFormat="1" ht="19.8" customHeight="1">
      <c r="A159" s="40"/>
      <c r="B159" s="41"/>
      <c r="C159" s="260" t="s">
        <v>278</v>
      </c>
      <c r="D159" s="260" t="s">
        <v>222</v>
      </c>
      <c r="E159" s="261" t="s">
        <v>620</v>
      </c>
      <c r="F159" s="262" t="s">
        <v>621</v>
      </c>
      <c r="G159" s="263" t="s">
        <v>296</v>
      </c>
      <c r="H159" s="264">
        <v>4.119</v>
      </c>
      <c r="I159" s="265"/>
      <c r="J159" s="266">
        <f>ROUND(I159*H159,2)</f>
        <v>0</v>
      </c>
      <c r="K159" s="262" t="s">
        <v>32</v>
      </c>
      <c r="L159" s="46"/>
      <c r="M159" s="267" t="s">
        <v>32</v>
      </c>
      <c r="N159" s="268" t="s">
        <v>48</v>
      </c>
      <c r="O159" s="86"/>
      <c r="P159" s="230">
        <f>O159*H159</f>
        <v>0</v>
      </c>
      <c r="Q159" s="230">
        <v>0</v>
      </c>
      <c r="R159" s="230">
        <f>Q159*H159</f>
        <v>0</v>
      </c>
      <c r="S159" s="230">
        <v>0</v>
      </c>
      <c r="T159" s="231">
        <f>S159*H159</f>
        <v>0</v>
      </c>
      <c r="U159" s="40"/>
      <c r="V159" s="40"/>
      <c r="W159" s="40"/>
      <c r="X159" s="40"/>
      <c r="Y159" s="40"/>
      <c r="Z159" s="40"/>
      <c r="AA159" s="40"/>
      <c r="AB159" s="40"/>
      <c r="AC159" s="40"/>
      <c r="AD159" s="40"/>
      <c r="AE159" s="40"/>
      <c r="AR159" s="232" t="s">
        <v>209</v>
      </c>
      <c r="AT159" s="232" t="s">
        <v>222</v>
      </c>
      <c r="AU159" s="232" t="s">
        <v>86</v>
      </c>
      <c r="AY159" s="18" t="s">
        <v>199</v>
      </c>
      <c r="BE159" s="233">
        <f>IF(N159="základní",J159,0)</f>
        <v>0</v>
      </c>
      <c r="BF159" s="233">
        <f>IF(N159="snížená",J159,0)</f>
        <v>0</v>
      </c>
      <c r="BG159" s="233">
        <f>IF(N159="zákl. přenesená",J159,0)</f>
        <v>0</v>
      </c>
      <c r="BH159" s="233">
        <f>IF(N159="sníž. přenesená",J159,0)</f>
        <v>0</v>
      </c>
      <c r="BI159" s="233">
        <f>IF(N159="nulová",J159,0)</f>
        <v>0</v>
      </c>
      <c r="BJ159" s="18" t="s">
        <v>84</v>
      </c>
      <c r="BK159" s="233">
        <f>ROUND(I159*H159,2)</f>
        <v>0</v>
      </c>
      <c r="BL159" s="18" t="s">
        <v>209</v>
      </c>
      <c r="BM159" s="232" t="s">
        <v>225</v>
      </c>
    </row>
    <row r="160" spans="1:47" s="2" customFormat="1" ht="12">
      <c r="A160" s="40"/>
      <c r="B160" s="41"/>
      <c r="C160" s="42"/>
      <c r="D160" s="234" t="s">
        <v>210</v>
      </c>
      <c r="E160" s="42"/>
      <c r="F160" s="235" t="s">
        <v>621</v>
      </c>
      <c r="G160" s="42"/>
      <c r="H160" s="42"/>
      <c r="I160" s="138"/>
      <c r="J160" s="42"/>
      <c r="K160" s="42"/>
      <c r="L160" s="46"/>
      <c r="M160" s="236"/>
      <c r="N160" s="237"/>
      <c r="O160" s="86"/>
      <c r="P160" s="86"/>
      <c r="Q160" s="86"/>
      <c r="R160" s="86"/>
      <c r="S160" s="86"/>
      <c r="T160" s="87"/>
      <c r="U160" s="40"/>
      <c r="V160" s="40"/>
      <c r="W160" s="40"/>
      <c r="X160" s="40"/>
      <c r="Y160" s="40"/>
      <c r="Z160" s="40"/>
      <c r="AA160" s="40"/>
      <c r="AB160" s="40"/>
      <c r="AC160" s="40"/>
      <c r="AD160" s="40"/>
      <c r="AE160" s="40"/>
      <c r="AT160" s="18" t="s">
        <v>210</v>
      </c>
      <c r="AU160" s="18" t="s">
        <v>86</v>
      </c>
    </row>
    <row r="161" spans="1:63" s="12" customFormat="1" ht="22.8" customHeight="1">
      <c r="A161" s="12"/>
      <c r="B161" s="204"/>
      <c r="C161" s="205"/>
      <c r="D161" s="206" t="s">
        <v>76</v>
      </c>
      <c r="E161" s="218" t="s">
        <v>247</v>
      </c>
      <c r="F161" s="218" t="s">
        <v>248</v>
      </c>
      <c r="G161" s="205"/>
      <c r="H161" s="205"/>
      <c r="I161" s="208"/>
      <c r="J161" s="219">
        <f>BK161</f>
        <v>0</v>
      </c>
      <c r="K161" s="205"/>
      <c r="L161" s="210"/>
      <c r="M161" s="211"/>
      <c r="N161" s="212"/>
      <c r="O161" s="212"/>
      <c r="P161" s="213">
        <f>SUM(P162:P182)</f>
        <v>0</v>
      </c>
      <c r="Q161" s="212"/>
      <c r="R161" s="213">
        <f>SUM(R162:R182)</f>
        <v>0</v>
      </c>
      <c r="S161" s="212"/>
      <c r="T161" s="214">
        <f>SUM(T162:T182)</f>
        <v>0</v>
      </c>
      <c r="U161" s="12"/>
      <c r="V161" s="12"/>
      <c r="W161" s="12"/>
      <c r="X161" s="12"/>
      <c r="Y161" s="12"/>
      <c r="Z161" s="12"/>
      <c r="AA161" s="12"/>
      <c r="AB161" s="12"/>
      <c r="AC161" s="12"/>
      <c r="AD161" s="12"/>
      <c r="AE161" s="12"/>
      <c r="AR161" s="215" t="s">
        <v>209</v>
      </c>
      <c r="AT161" s="216" t="s">
        <v>76</v>
      </c>
      <c r="AU161" s="216" t="s">
        <v>84</v>
      </c>
      <c r="AY161" s="215" t="s">
        <v>199</v>
      </c>
      <c r="BK161" s="217">
        <f>SUM(BK162:BK182)</f>
        <v>0</v>
      </c>
    </row>
    <row r="162" spans="1:65" s="2" customFormat="1" ht="50.4" customHeight="1">
      <c r="A162" s="40"/>
      <c r="B162" s="41"/>
      <c r="C162" s="260" t="s">
        <v>393</v>
      </c>
      <c r="D162" s="260" t="s">
        <v>222</v>
      </c>
      <c r="E162" s="261" t="s">
        <v>426</v>
      </c>
      <c r="F162" s="262" t="s">
        <v>427</v>
      </c>
      <c r="G162" s="263" t="s">
        <v>296</v>
      </c>
      <c r="H162" s="264">
        <v>7.339</v>
      </c>
      <c r="I162" s="265"/>
      <c r="J162" s="266">
        <f>ROUND(I162*H162,2)</f>
        <v>0</v>
      </c>
      <c r="K162" s="262" t="s">
        <v>207</v>
      </c>
      <c r="L162" s="46"/>
      <c r="M162" s="267" t="s">
        <v>32</v>
      </c>
      <c r="N162" s="268" t="s">
        <v>48</v>
      </c>
      <c r="O162" s="86"/>
      <c r="P162" s="230">
        <f>O162*H162</f>
        <v>0</v>
      </c>
      <c r="Q162" s="230">
        <v>0</v>
      </c>
      <c r="R162" s="230">
        <f>Q162*H162</f>
        <v>0</v>
      </c>
      <c r="S162" s="230">
        <v>0</v>
      </c>
      <c r="T162" s="231">
        <f>S162*H162</f>
        <v>0</v>
      </c>
      <c r="U162" s="40"/>
      <c r="V162" s="40"/>
      <c r="W162" s="40"/>
      <c r="X162" s="40"/>
      <c r="Y162" s="40"/>
      <c r="Z162" s="40"/>
      <c r="AA162" s="40"/>
      <c r="AB162" s="40"/>
      <c r="AC162" s="40"/>
      <c r="AD162" s="40"/>
      <c r="AE162" s="40"/>
      <c r="AR162" s="232" t="s">
        <v>253</v>
      </c>
      <c r="AT162" s="232" t="s">
        <v>222</v>
      </c>
      <c r="AU162" s="232" t="s">
        <v>86</v>
      </c>
      <c r="AY162" s="18" t="s">
        <v>199</v>
      </c>
      <c r="BE162" s="233">
        <f>IF(N162="základní",J162,0)</f>
        <v>0</v>
      </c>
      <c r="BF162" s="233">
        <f>IF(N162="snížená",J162,0)</f>
        <v>0</v>
      </c>
      <c r="BG162" s="233">
        <f>IF(N162="zákl. přenesená",J162,0)</f>
        <v>0</v>
      </c>
      <c r="BH162" s="233">
        <f>IF(N162="sníž. přenesená",J162,0)</f>
        <v>0</v>
      </c>
      <c r="BI162" s="233">
        <f>IF(N162="nulová",J162,0)</f>
        <v>0</v>
      </c>
      <c r="BJ162" s="18" t="s">
        <v>84</v>
      </c>
      <c r="BK162" s="233">
        <f>ROUND(I162*H162,2)</f>
        <v>0</v>
      </c>
      <c r="BL162" s="18" t="s">
        <v>253</v>
      </c>
      <c r="BM162" s="232" t="s">
        <v>396</v>
      </c>
    </row>
    <row r="163" spans="1:47" s="2" customFormat="1" ht="12">
      <c r="A163" s="40"/>
      <c r="B163" s="41"/>
      <c r="C163" s="42"/>
      <c r="D163" s="234" t="s">
        <v>210</v>
      </c>
      <c r="E163" s="42"/>
      <c r="F163" s="235" t="s">
        <v>427</v>
      </c>
      <c r="G163" s="42"/>
      <c r="H163" s="42"/>
      <c r="I163" s="138"/>
      <c r="J163" s="42"/>
      <c r="K163" s="42"/>
      <c r="L163" s="46"/>
      <c r="M163" s="236"/>
      <c r="N163" s="237"/>
      <c r="O163" s="86"/>
      <c r="P163" s="86"/>
      <c r="Q163" s="86"/>
      <c r="R163" s="86"/>
      <c r="S163" s="86"/>
      <c r="T163" s="87"/>
      <c r="U163" s="40"/>
      <c r="V163" s="40"/>
      <c r="W163" s="40"/>
      <c r="X163" s="40"/>
      <c r="Y163" s="40"/>
      <c r="Z163" s="40"/>
      <c r="AA163" s="40"/>
      <c r="AB163" s="40"/>
      <c r="AC163" s="40"/>
      <c r="AD163" s="40"/>
      <c r="AE163" s="40"/>
      <c r="AT163" s="18" t="s">
        <v>210</v>
      </c>
      <c r="AU163" s="18" t="s">
        <v>86</v>
      </c>
    </row>
    <row r="164" spans="1:51" s="13" customFormat="1" ht="12">
      <c r="A164" s="13"/>
      <c r="B164" s="238"/>
      <c r="C164" s="239"/>
      <c r="D164" s="234" t="s">
        <v>213</v>
      </c>
      <c r="E164" s="240" t="s">
        <v>32</v>
      </c>
      <c r="F164" s="241" t="s">
        <v>761</v>
      </c>
      <c r="G164" s="239"/>
      <c r="H164" s="242">
        <v>7.339</v>
      </c>
      <c r="I164" s="243"/>
      <c r="J164" s="239"/>
      <c r="K164" s="239"/>
      <c r="L164" s="244"/>
      <c r="M164" s="245"/>
      <c r="N164" s="246"/>
      <c r="O164" s="246"/>
      <c r="P164" s="246"/>
      <c r="Q164" s="246"/>
      <c r="R164" s="246"/>
      <c r="S164" s="246"/>
      <c r="T164" s="247"/>
      <c r="U164" s="13"/>
      <c r="V164" s="13"/>
      <c r="W164" s="13"/>
      <c r="X164" s="13"/>
      <c r="Y164" s="13"/>
      <c r="Z164" s="13"/>
      <c r="AA164" s="13"/>
      <c r="AB164" s="13"/>
      <c r="AC164" s="13"/>
      <c r="AD164" s="13"/>
      <c r="AE164" s="13"/>
      <c r="AT164" s="248" t="s">
        <v>213</v>
      </c>
      <c r="AU164" s="248" t="s">
        <v>86</v>
      </c>
      <c r="AV164" s="13" t="s">
        <v>86</v>
      </c>
      <c r="AW164" s="13" t="s">
        <v>39</v>
      </c>
      <c r="AX164" s="13" t="s">
        <v>6</v>
      </c>
      <c r="AY164" s="248" t="s">
        <v>199</v>
      </c>
    </row>
    <row r="165" spans="1:51" s="14" customFormat="1" ht="12">
      <c r="A165" s="14"/>
      <c r="B165" s="249"/>
      <c r="C165" s="250"/>
      <c r="D165" s="234" t="s">
        <v>213</v>
      </c>
      <c r="E165" s="251" t="s">
        <v>32</v>
      </c>
      <c r="F165" s="252" t="s">
        <v>215</v>
      </c>
      <c r="G165" s="250"/>
      <c r="H165" s="253">
        <v>7.339</v>
      </c>
      <c r="I165" s="254"/>
      <c r="J165" s="250"/>
      <c r="K165" s="250"/>
      <c r="L165" s="255"/>
      <c r="M165" s="269"/>
      <c r="N165" s="270"/>
      <c r="O165" s="270"/>
      <c r="P165" s="270"/>
      <c r="Q165" s="270"/>
      <c r="R165" s="270"/>
      <c r="S165" s="270"/>
      <c r="T165" s="271"/>
      <c r="U165" s="14"/>
      <c r="V165" s="14"/>
      <c r="W165" s="14"/>
      <c r="X165" s="14"/>
      <c r="Y165" s="14"/>
      <c r="Z165" s="14"/>
      <c r="AA165" s="14"/>
      <c r="AB165" s="14"/>
      <c r="AC165" s="14"/>
      <c r="AD165" s="14"/>
      <c r="AE165" s="14"/>
      <c r="AT165" s="259" t="s">
        <v>213</v>
      </c>
      <c r="AU165" s="259" t="s">
        <v>86</v>
      </c>
      <c r="AV165" s="14" t="s">
        <v>209</v>
      </c>
      <c r="AW165" s="14" t="s">
        <v>39</v>
      </c>
      <c r="AX165" s="14" t="s">
        <v>84</v>
      </c>
      <c r="AY165" s="259" t="s">
        <v>199</v>
      </c>
    </row>
    <row r="166" spans="1:65" s="2" customFormat="1" ht="50.4" customHeight="1">
      <c r="A166" s="40"/>
      <c r="B166" s="41"/>
      <c r="C166" s="260" t="s">
        <v>282</v>
      </c>
      <c r="D166" s="260" t="s">
        <v>222</v>
      </c>
      <c r="E166" s="261" t="s">
        <v>429</v>
      </c>
      <c r="F166" s="262" t="s">
        <v>430</v>
      </c>
      <c r="G166" s="263" t="s">
        <v>296</v>
      </c>
      <c r="H166" s="264">
        <v>217.568</v>
      </c>
      <c r="I166" s="265"/>
      <c r="J166" s="266">
        <f>ROUND(I166*H166,2)</f>
        <v>0</v>
      </c>
      <c r="K166" s="262" t="s">
        <v>207</v>
      </c>
      <c r="L166" s="46"/>
      <c r="M166" s="267" t="s">
        <v>32</v>
      </c>
      <c r="N166" s="268" t="s">
        <v>48</v>
      </c>
      <c r="O166" s="86"/>
      <c r="P166" s="230">
        <f>O166*H166</f>
        <v>0</v>
      </c>
      <c r="Q166" s="230">
        <v>0</v>
      </c>
      <c r="R166" s="230">
        <f>Q166*H166</f>
        <v>0</v>
      </c>
      <c r="S166" s="230">
        <v>0</v>
      </c>
      <c r="T166" s="231">
        <f>S166*H166</f>
        <v>0</v>
      </c>
      <c r="U166" s="40"/>
      <c r="V166" s="40"/>
      <c r="W166" s="40"/>
      <c r="X166" s="40"/>
      <c r="Y166" s="40"/>
      <c r="Z166" s="40"/>
      <c r="AA166" s="40"/>
      <c r="AB166" s="40"/>
      <c r="AC166" s="40"/>
      <c r="AD166" s="40"/>
      <c r="AE166" s="40"/>
      <c r="AR166" s="232" t="s">
        <v>253</v>
      </c>
      <c r="AT166" s="232" t="s">
        <v>222</v>
      </c>
      <c r="AU166" s="232" t="s">
        <v>86</v>
      </c>
      <c r="AY166" s="18" t="s">
        <v>199</v>
      </c>
      <c r="BE166" s="233">
        <f>IF(N166="základní",J166,0)</f>
        <v>0</v>
      </c>
      <c r="BF166" s="233">
        <f>IF(N166="snížená",J166,0)</f>
        <v>0</v>
      </c>
      <c r="BG166" s="233">
        <f>IF(N166="zákl. přenesená",J166,0)</f>
        <v>0</v>
      </c>
      <c r="BH166" s="233">
        <f>IF(N166="sníž. přenesená",J166,0)</f>
        <v>0</v>
      </c>
      <c r="BI166" s="233">
        <f>IF(N166="nulová",J166,0)</f>
        <v>0</v>
      </c>
      <c r="BJ166" s="18" t="s">
        <v>84</v>
      </c>
      <c r="BK166" s="233">
        <f>ROUND(I166*H166,2)</f>
        <v>0</v>
      </c>
      <c r="BL166" s="18" t="s">
        <v>253</v>
      </c>
      <c r="BM166" s="232" t="s">
        <v>399</v>
      </c>
    </row>
    <row r="167" spans="1:47" s="2" customFormat="1" ht="12">
      <c r="A167" s="40"/>
      <c r="B167" s="41"/>
      <c r="C167" s="42"/>
      <c r="D167" s="234" t="s">
        <v>210</v>
      </c>
      <c r="E167" s="42"/>
      <c r="F167" s="235" t="s">
        <v>430</v>
      </c>
      <c r="G167" s="42"/>
      <c r="H167" s="42"/>
      <c r="I167" s="138"/>
      <c r="J167" s="42"/>
      <c r="K167" s="42"/>
      <c r="L167" s="46"/>
      <c r="M167" s="236"/>
      <c r="N167" s="237"/>
      <c r="O167" s="86"/>
      <c r="P167" s="86"/>
      <c r="Q167" s="86"/>
      <c r="R167" s="86"/>
      <c r="S167" s="86"/>
      <c r="T167" s="87"/>
      <c r="U167" s="40"/>
      <c r="V167" s="40"/>
      <c r="W167" s="40"/>
      <c r="X167" s="40"/>
      <c r="Y167" s="40"/>
      <c r="Z167" s="40"/>
      <c r="AA167" s="40"/>
      <c r="AB167" s="40"/>
      <c r="AC167" s="40"/>
      <c r="AD167" s="40"/>
      <c r="AE167" s="40"/>
      <c r="AT167" s="18" t="s">
        <v>210</v>
      </c>
      <c r="AU167" s="18" t="s">
        <v>86</v>
      </c>
    </row>
    <row r="168" spans="1:51" s="13" customFormat="1" ht="12">
      <c r="A168" s="13"/>
      <c r="B168" s="238"/>
      <c r="C168" s="239"/>
      <c r="D168" s="234" t="s">
        <v>213</v>
      </c>
      <c r="E168" s="240" t="s">
        <v>32</v>
      </c>
      <c r="F168" s="241" t="s">
        <v>762</v>
      </c>
      <c r="G168" s="239"/>
      <c r="H168" s="242">
        <v>100.354</v>
      </c>
      <c r="I168" s="243"/>
      <c r="J168" s="239"/>
      <c r="K168" s="239"/>
      <c r="L168" s="244"/>
      <c r="M168" s="245"/>
      <c r="N168" s="246"/>
      <c r="O168" s="246"/>
      <c r="P168" s="246"/>
      <c r="Q168" s="246"/>
      <c r="R168" s="246"/>
      <c r="S168" s="246"/>
      <c r="T168" s="247"/>
      <c r="U168" s="13"/>
      <c r="V168" s="13"/>
      <c r="W168" s="13"/>
      <c r="X168" s="13"/>
      <c r="Y168" s="13"/>
      <c r="Z168" s="13"/>
      <c r="AA168" s="13"/>
      <c r="AB168" s="13"/>
      <c r="AC168" s="13"/>
      <c r="AD168" s="13"/>
      <c r="AE168" s="13"/>
      <c r="AT168" s="248" t="s">
        <v>213</v>
      </c>
      <c r="AU168" s="248" t="s">
        <v>86</v>
      </c>
      <c r="AV168" s="13" t="s">
        <v>86</v>
      </c>
      <c r="AW168" s="13" t="s">
        <v>39</v>
      </c>
      <c r="AX168" s="13" t="s">
        <v>6</v>
      </c>
      <c r="AY168" s="248" t="s">
        <v>199</v>
      </c>
    </row>
    <row r="169" spans="1:51" s="13" customFormat="1" ht="12">
      <c r="A169" s="13"/>
      <c r="B169" s="238"/>
      <c r="C169" s="239"/>
      <c r="D169" s="234" t="s">
        <v>213</v>
      </c>
      <c r="E169" s="240" t="s">
        <v>32</v>
      </c>
      <c r="F169" s="241" t="s">
        <v>763</v>
      </c>
      <c r="G169" s="239"/>
      <c r="H169" s="242">
        <v>25.74</v>
      </c>
      <c r="I169" s="243"/>
      <c r="J169" s="239"/>
      <c r="K169" s="239"/>
      <c r="L169" s="244"/>
      <c r="M169" s="245"/>
      <c r="N169" s="246"/>
      <c r="O169" s="246"/>
      <c r="P169" s="246"/>
      <c r="Q169" s="246"/>
      <c r="R169" s="246"/>
      <c r="S169" s="246"/>
      <c r="T169" s="247"/>
      <c r="U169" s="13"/>
      <c r="V169" s="13"/>
      <c r="W169" s="13"/>
      <c r="X169" s="13"/>
      <c r="Y169" s="13"/>
      <c r="Z169" s="13"/>
      <c r="AA169" s="13"/>
      <c r="AB169" s="13"/>
      <c r="AC169" s="13"/>
      <c r="AD169" s="13"/>
      <c r="AE169" s="13"/>
      <c r="AT169" s="248" t="s">
        <v>213</v>
      </c>
      <c r="AU169" s="248" t="s">
        <v>86</v>
      </c>
      <c r="AV169" s="13" t="s">
        <v>86</v>
      </c>
      <c r="AW169" s="13" t="s">
        <v>39</v>
      </c>
      <c r="AX169" s="13" t="s">
        <v>6</v>
      </c>
      <c r="AY169" s="248" t="s">
        <v>199</v>
      </c>
    </row>
    <row r="170" spans="1:51" s="13" customFormat="1" ht="12">
      <c r="A170" s="13"/>
      <c r="B170" s="238"/>
      <c r="C170" s="239"/>
      <c r="D170" s="234" t="s">
        <v>213</v>
      </c>
      <c r="E170" s="240" t="s">
        <v>32</v>
      </c>
      <c r="F170" s="241" t="s">
        <v>764</v>
      </c>
      <c r="G170" s="239"/>
      <c r="H170" s="242">
        <v>3.238</v>
      </c>
      <c r="I170" s="243"/>
      <c r="J170" s="239"/>
      <c r="K170" s="239"/>
      <c r="L170" s="244"/>
      <c r="M170" s="245"/>
      <c r="N170" s="246"/>
      <c r="O170" s="246"/>
      <c r="P170" s="246"/>
      <c r="Q170" s="246"/>
      <c r="R170" s="246"/>
      <c r="S170" s="246"/>
      <c r="T170" s="247"/>
      <c r="U170" s="13"/>
      <c r="V170" s="13"/>
      <c r="W170" s="13"/>
      <c r="X170" s="13"/>
      <c r="Y170" s="13"/>
      <c r="Z170" s="13"/>
      <c r="AA170" s="13"/>
      <c r="AB170" s="13"/>
      <c r="AC170" s="13"/>
      <c r="AD170" s="13"/>
      <c r="AE170" s="13"/>
      <c r="AT170" s="248" t="s">
        <v>213</v>
      </c>
      <c r="AU170" s="248" t="s">
        <v>86</v>
      </c>
      <c r="AV170" s="13" t="s">
        <v>86</v>
      </c>
      <c r="AW170" s="13" t="s">
        <v>39</v>
      </c>
      <c r="AX170" s="13" t="s">
        <v>6</v>
      </c>
      <c r="AY170" s="248" t="s">
        <v>199</v>
      </c>
    </row>
    <row r="171" spans="1:51" s="13" customFormat="1" ht="12">
      <c r="A171" s="13"/>
      <c r="B171" s="238"/>
      <c r="C171" s="239"/>
      <c r="D171" s="234" t="s">
        <v>213</v>
      </c>
      <c r="E171" s="240" t="s">
        <v>32</v>
      </c>
      <c r="F171" s="241" t="s">
        <v>765</v>
      </c>
      <c r="G171" s="239"/>
      <c r="H171" s="242">
        <v>88.236</v>
      </c>
      <c r="I171" s="243"/>
      <c r="J171" s="239"/>
      <c r="K171" s="239"/>
      <c r="L171" s="244"/>
      <c r="M171" s="245"/>
      <c r="N171" s="246"/>
      <c r="O171" s="246"/>
      <c r="P171" s="246"/>
      <c r="Q171" s="246"/>
      <c r="R171" s="246"/>
      <c r="S171" s="246"/>
      <c r="T171" s="247"/>
      <c r="U171" s="13"/>
      <c r="V171" s="13"/>
      <c r="W171" s="13"/>
      <c r="X171" s="13"/>
      <c r="Y171" s="13"/>
      <c r="Z171" s="13"/>
      <c r="AA171" s="13"/>
      <c r="AB171" s="13"/>
      <c r="AC171" s="13"/>
      <c r="AD171" s="13"/>
      <c r="AE171" s="13"/>
      <c r="AT171" s="248" t="s">
        <v>213</v>
      </c>
      <c r="AU171" s="248" t="s">
        <v>86</v>
      </c>
      <c r="AV171" s="13" t="s">
        <v>86</v>
      </c>
      <c r="AW171" s="13" t="s">
        <v>39</v>
      </c>
      <c r="AX171" s="13" t="s">
        <v>6</v>
      </c>
      <c r="AY171" s="248" t="s">
        <v>199</v>
      </c>
    </row>
    <row r="172" spans="1:51" s="14" customFormat="1" ht="12">
      <c r="A172" s="14"/>
      <c r="B172" s="249"/>
      <c r="C172" s="250"/>
      <c r="D172" s="234" t="s">
        <v>213</v>
      </c>
      <c r="E172" s="251" t="s">
        <v>32</v>
      </c>
      <c r="F172" s="252" t="s">
        <v>215</v>
      </c>
      <c r="G172" s="250"/>
      <c r="H172" s="253">
        <v>217.56799999999998</v>
      </c>
      <c r="I172" s="254"/>
      <c r="J172" s="250"/>
      <c r="K172" s="250"/>
      <c r="L172" s="255"/>
      <c r="M172" s="269"/>
      <c r="N172" s="270"/>
      <c r="O172" s="270"/>
      <c r="P172" s="270"/>
      <c r="Q172" s="270"/>
      <c r="R172" s="270"/>
      <c r="S172" s="270"/>
      <c r="T172" s="271"/>
      <c r="U172" s="14"/>
      <c r="V172" s="14"/>
      <c r="W172" s="14"/>
      <c r="X172" s="14"/>
      <c r="Y172" s="14"/>
      <c r="Z172" s="14"/>
      <c r="AA172" s="14"/>
      <c r="AB172" s="14"/>
      <c r="AC172" s="14"/>
      <c r="AD172" s="14"/>
      <c r="AE172" s="14"/>
      <c r="AT172" s="259" t="s">
        <v>213</v>
      </c>
      <c r="AU172" s="259" t="s">
        <v>86</v>
      </c>
      <c r="AV172" s="14" t="s">
        <v>209</v>
      </c>
      <c r="AW172" s="14" t="s">
        <v>39</v>
      </c>
      <c r="AX172" s="14" t="s">
        <v>84</v>
      </c>
      <c r="AY172" s="259" t="s">
        <v>199</v>
      </c>
    </row>
    <row r="173" spans="1:65" s="2" customFormat="1" ht="60.6" customHeight="1">
      <c r="A173" s="40"/>
      <c r="B173" s="41"/>
      <c r="C173" s="260" t="s">
        <v>400</v>
      </c>
      <c r="D173" s="260" t="s">
        <v>222</v>
      </c>
      <c r="E173" s="261" t="s">
        <v>445</v>
      </c>
      <c r="F173" s="262" t="s">
        <v>446</v>
      </c>
      <c r="G173" s="263" t="s">
        <v>296</v>
      </c>
      <c r="H173" s="264">
        <v>0.086</v>
      </c>
      <c r="I173" s="265"/>
      <c r="J173" s="266">
        <f>ROUND(I173*H173,2)</f>
        <v>0</v>
      </c>
      <c r="K173" s="262" t="s">
        <v>207</v>
      </c>
      <c r="L173" s="46"/>
      <c r="M173" s="267" t="s">
        <v>32</v>
      </c>
      <c r="N173" s="268" t="s">
        <v>48</v>
      </c>
      <c r="O173" s="86"/>
      <c r="P173" s="230">
        <f>O173*H173</f>
        <v>0</v>
      </c>
      <c r="Q173" s="230">
        <v>0</v>
      </c>
      <c r="R173" s="230">
        <f>Q173*H173</f>
        <v>0</v>
      </c>
      <c r="S173" s="230">
        <v>0</v>
      </c>
      <c r="T173" s="231">
        <f>S173*H173</f>
        <v>0</v>
      </c>
      <c r="U173" s="40"/>
      <c r="V173" s="40"/>
      <c r="W173" s="40"/>
      <c r="X173" s="40"/>
      <c r="Y173" s="40"/>
      <c r="Z173" s="40"/>
      <c r="AA173" s="40"/>
      <c r="AB173" s="40"/>
      <c r="AC173" s="40"/>
      <c r="AD173" s="40"/>
      <c r="AE173" s="40"/>
      <c r="AR173" s="232" t="s">
        <v>253</v>
      </c>
      <c r="AT173" s="232" t="s">
        <v>222</v>
      </c>
      <c r="AU173" s="232" t="s">
        <v>86</v>
      </c>
      <c r="AY173" s="18" t="s">
        <v>199</v>
      </c>
      <c r="BE173" s="233">
        <f>IF(N173="základní",J173,0)</f>
        <v>0</v>
      </c>
      <c r="BF173" s="233">
        <f>IF(N173="snížená",J173,0)</f>
        <v>0</v>
      </c>
      <c r="BG173" s="233">
        <f>IF(N173="zákl. přenesená",J173,0)</f>
        <v>0</v>
      </c>
      <c r="BH173" s="233">
        <f>IF(N173="sníž. přenesená",J173,0)</f>
        <v>0</v>
      </c>
      <c r="BI173" s="233">
        <f>IF(N173="nulová",J173,0)</f>
        <v>0</v>
      </c>
      <c r="BJ173" s="18" t="s">
        <v>84</v>
      </c>
      <c r="BK173" s="233">
        <f>ROUND(I173*H173,2)</f>
        <v>0</v>
      </c>
      <c r="BL173" s="18" t="s">
        <v>253</v>
      </c>
      <c r="BM173" s="232" t="s">
        <v>403</v>
      </c>
    </row>
    <row r="174" spans="1:47" s="2" customFormat="1" ht="12">
      <c r="A174" s="40"/>
      <c r="B174" s="41"/>
      <c r="C174" s="42"/>
      <c r="D174" s="234" t="s">
        <v>210</v>
      </c>
      <c r="E174" s="42"/>
      <c r="F174" s="235" t="s">
        <v>446</v>
      </c>
      <c r="G174" s="42"/>
      <c r="H174" s="42"/>
      <c r="I174" s="138"/>
      <c r="J174" s="42"/>
      <c r="K174" s="42"/>
      <c r="L174" s="46"/>
      <c r="M174" s="236"/>
      <c r="N174" s="237"/>
      <c r="O174" s="86"/>
      <c r="P174" s="86"/>
      <c r="Q174" s="86"/>
      <c r="R174" s="86"/>
      <c r="S174" s="86"/>
      <c r="T174" s="87"/>
      <c r="U174" s="40"/>
      <c r="V174" s="40"/>
      <c r="W174" s="40"/>
      <c r="X174" s="40"/>
      <c r="Y174" s="40"/>
      <c r="Z174" s="40"/>
      <c r="AA174" s="40"/>
      <c r="AB174" s="40"/>
      <c r="AC174" s="40"/>
      <c r="AD174" s="40"/>
      <c r="AE174" s="40"/>
      <c r="AT174" s="18" t="s">
        <v>210</v>
      </c>
      <c r="AU174" s="18" t="s">
        <v>86</v>
      </c>
    </row>
    <row r="175" spans="1:65" s="2" customFormat="1" ht="19.8" customHeight="1">
      <c r="A175" s="40"/>
      <c r="B175" s="41"/>
      <c r="C175" s="260" t="s">
        <v>341</v>
      </c>
      <c r="D175" s="260" t="s">
        <v>222</v>
      </c>
      <c r="E175" s="261" t="s">
        <v>466</v>
      </c>
      <c r="F175" s="262" t="s">
        <v>467</v>
      </c>
      <c r="G175" s="263" t="s">
        <v>296</v>
      </c>
      <c r="H175" s="264">
        <v>68.6</v>
      </c>
      <c r="I175" s="265"/>
      <c r="J175" s="266">
        <f>ROUND(I175*H175,2)</f>
        <v>0</v>
      </c>
      <c r="K175" s="262" t="s">
        <v>207</v>
      </c>
      <c r="L175" s="46"/>
      <c r="M175" s="267" t="s">
        <v>32</v>
      </c>
      <c r="N175" s="268" t="s">
        <v>48</v>
      </c>
      <c r="O175" s="86"/>
      <c r="P175" s="230">
        <f>O175*H175</f>
        <v>0</v>
      </c>
      <c r="Q175" s="230">
        <v>0</v>
      </c>
      <c r="R175" s="230">
        <f>Q175*H175</f>
        <v>0</v>
      </c>
      <c r="S175" s="230">
        <v>0</v>
      </c>
      <c r="T175" s="231">
        <f>S175*H175</f>
        <v>0</v>
      </c>
      <c r="U175" s="40"/>
      <c r="V175" s="40"/>
      <c r="W175" s="40"/>
      <c r="X175" s="40"/>
      <c r="Y175" s="40"/>
      <c r="Z175" s="40"/>
      <c r="AA175" s="40"/>
      <c r="AB175" s="40"/>
      <c r="AC175" s="40"/>
      <c r="AD175" s="40"/>
      <c r="AE175" s="40"/>
      <c r="AR175" s="232" t="s">
        <v>253</v>
      </c>
      <c r="AT175" s="232" t="s">
        <v>222</v>
      </c>
      <c r="AU175" s="232" t="s">
        <v>86</v>
      </c>
      <c r="AY175" s="18" t="s">
        <v>199</v>
      </c>
      <c r="BE175" s="233">
        <f>IF(N175="základní",J175,0)</f>
        <v>0</v>
      </c>
      <c r="BF175" s="233">
        <f>IF(N175="snížená",J175,0)</f>
        <v>0</v>
      </c>
      <c r="BG175" s="233">
        <f>IF(N175="zákl. přenesená",J175,0)</f>
        <v>0</v>
      </c>
      <c r="BH175" s="233">
        <f>IF(N175="sníž. přenesená",J175,0)</f>
        <v>0</v>
      </c>
      <c r="BI175" s="233">
        <f>IF(N175="nulová",J175,0)</f>
        <v>0</v>
      </c>
      <c r="BJ175" s="18" t="s">
        <v>84</v>
      </c>
      <c r="BK175" s="233">
        <f>ROUND(I175*H175,2)</f>
        <v>0</v>
      </c>
      <c r="BL175" s="18" t="s">
        <v>253</v>
      </c>
      <c r="BM175" s="232" t="s">
        <v>406</v>
      </c>
    </row>
    <row r="176" spans="1:47" s="2" customFormat="1" ht="12">
      <c r="A176" s="40"/>
      <c r="B176" s="41"/>
      <c r="C176" s="42"/>
      <c r="D176" s="234" t="s">
        <v>210</v>
      </c>
      <c r="E176" s="42"/>
      <c r="F176" s="235" t="s">
        <v>467</v>
      </c>
      <c r="G176" s="42"/>
      <c r="H176" s="42"/>
      <c r="I176" s="138"/>
      <c r="J176" s="42"/>
      <c r="K176" s="42"/>
      <c r="L176" s="46"/>
      <c r="M176" s="236"/>
      <c r="N176" s="237"/>
      <c r="O176" s="86"/>
      <c r="P176" s="86"/>
      <c r="Q176" s="86"/>
      <c r="R176" s="86"/>
      <c r="S176" s="86"/>
      <c r="T176" s="87"/>
      <c r="U176" s="40"/>
      <c r="V176" s="40"/>
      <c r="W176" s="40"/>
      <c r="X176" s="40"/>
      <c r="Y176" s="40"/>
      <c r="Z176" s="40"/>
      <c r="AA176" s="40"/>
      <c r="AB176" s="40"/>
      <c r="AC176" s="40"/>
      <c r="AD176" s="40"/>
      <c r="AE176" s="40"/>
      <c r="AT176" s="18" t="s">
        <v>210</v>
      </c>
      <c r="AU176" s="18" t="s">
        <v>86</v>
      </c>
    </row>
    <row r="177" spans="1:51" s="13" customFormat="1" ht="12">
      <c r="A177" s="13"/>
      <c r="B177" s="238"/>
      <c r="C177" s="239"/>
      <c r="D177" s="234" t="s">
        <v>213</v>
      </c>
      <c r="E177" s="240" t="s">
        <v>32</v>
      </c>
      <c r="F177" s="241" t="s">
        <v>766</v>
      </c>
      <c r="G177" s="239"/>
      <c r="H177" s="242">
        <v>68.6</v>
      </c>
      <c r="I177" s="243"/>
      <c r="J177" s="239"/>
      <c r="K177" s="239"/>
      <c r="L177" s="244"/>
      <c r="M177" s="245"/>
      <c r="N177" s="246"/>
      <c r="O177" s="246"/>
      <c r="P177" s="246"/>
      <c r="Q177" s="246"/>
      <c r="R177" s="246"/>
      <c r="S177" s="246"/>
      <c r="T177" s="247"/>
      <c r="U177" s="13"/>
      <c r="V177" s="13"/>
      <c r="W177" s="13"/>
      <c r="X177" s="13"/>
      <c r="Y177" s="13"/>
      <c r="Z177" s="13"/>
      <c r="AA177" s="13"/>
      <c r="AB177" s="13"/>
      <c r="AC177" s="13"/>
      <c r="AD177" s="13"/>
      <c r="AE177" s="13"/>
      <c r="AT177" s="248" t="s">
        <v>213</v>
      </c>
      <c r="AU177" s="248" t="s">
        <v>86</v>
      </c>
      <c r="AV177" s="13" t="s">
        <v>86</v>
      </c>
      <c r="AW177" s="13" t="s">
        <v>39</v>
      </c>
      <c r="AX177" s="13" t="s">
        <v>6</v>
      </c>
      <c r="AY177" s="248" t="s">
        <v>199</v>
      </c>
    </row>
    <row r="178" spans="1:51" s="14" customFormat="1" ht="12">
      <c r="A178" s="14"/>
      <c r="B178" s="249"/>
      <c r="C178" s="250"/>
      <c r="D178" s="234" t="s">
        <v>213</v>
      </c>
      <c r="E178" s="251" t="s">
        <v>32</v>
      </c>
      <c r="F178" s="252" t="s">
        <v>215</v>
      </c>
      <c r="G178" s="250"/>
      <c r="H178" s="253">
        <v>68.6</v>
      </c>
      <c r="I178" s="254"/>
      <c r="J178" s="250"/>
      <c r="K178" s="250"/>
      <c r="L178" s="255"/>
      <c r="M178" s="269"/>
      <c r="N178" s="270"/>
      <c r="O178" s="270"/>
      <c r="P178" s="270"/>
      <c r="Q178" s="270"/>
      <c r="R178" s="270"/>
      <c r="S178" s="270"/>
      <c r="T178" s="271"/>
      <c r="U178" s="14"/>
      <c r="V178" s="14"/>
      <c r="W178" s="14"/>
      <c r="X178" s="14"/>
      <c r="Y178" s="14"/>
      <c r="Z178" s="14"/>
      <c r="AA178" s="14"/>
      <c r="AB178" s="14"/>
      <c r="AC178" s="14"/>
      <c r="AD178" s="14"/>
      <c r="AE178" s="14"/>
      <c r="AT178" s="259" t="s">
        <v>213</v>
      </c>
      <c r="AU178" s="259" t="s">
        <v>86</v>
      </c>
      <c r="AV178" s="14" t="s">
        <v>209</v>
      </c>
      <c r="AW178" s="14" t="s">
        <v>39</v>
      </c>
      <c r="AX178" s="14" t="s">
        <v>84</v>
      </c>
      <c r="AY178" s="259" t="s">
        <v>199</v>
      </c>
    </row>
    <row r="179" spans="1:65" s="2" customFormat="1" ht="19.8" customHeight="1">
      <c r="A179" s="40"/>
      <c r="B179" s="41"/>
      <c r="C179" s="260" t="s">
        <v>408</v>
      </c>
      <c r="D179" s="260" t="s">
        <v>222</v>
      </c>
      <c r="E179" s="261" t="s">
        <v>737</v>
      </c>
      <c r="F179" s="262" t="s">
        <v>738</v>
      </c>
      <c r="G179" s="263" t="s">
        <v>296</v>
      </c>
      <c r="H179" s="264">
        <v>31.754</v>
      </c>
      <c r="I179" s="265"/>
      <c r="J179" s="266">
        <f>ROUND(I179*H179,2)</f>
        <v>0</v>
      </c>
      <c r="K179" s="262" t="s">
        <v>207</v>
      </c>
      <c r="L179" s="46"/>
      <c r="M179" s="267" t="s">
        <v>32</v>
      </c>
      <c r="N179" s="268" t="s">
        <v>48</v>
      </c>
      <c r="O179" s="86"/>
      <c r="P179" s="230">
        <f>O179*H179</f>
        <v>0</v>
      </c>
      <c r="Q179" s="230">
        <v>0</v>
      </c>
      <c r="R179" s="230">
        <f>Q179*H179</f>
        <v>0</v>
      </c>
      <c r="S179" s="230">
        <v>0</v>
      </c>
      <c r="T179" s="231">
        <f>S179*H179</f>
        <v>0</v>
      </c>
      <c r="U179" s="40"/>
      <c r="V179" s="40"/>
      <c r="W179" s="40"/>
      <c r="X179" s="40"/>
      <c r="Y179" s="40"/>
      <c r="Z179" s="40"/>
      <c r="AA179" s="40"/>
      <c r="AB179" s="40"/>
      <c r="AC179" s="40"/>
      <c r="AD179" s="40"/>
      <c r="AE179" s="40"/>
      <c r="AR179" s="232" t="s">
        <v>253</v>
      </c>
      <c r="AT179" s="232" t="s">
        <v>222</v>
      </c>
      <c r="AU179" s="232" t="s">
        <v>86</v>
      </c>
      <c r="AY179" s="18" t="s">
        <v>199</v>
      </c>
      <c r="BE179" s="233">
        <f>IF(N179="základní",J179,0)</f>
        <v>0</v>
      </c>
      <c r="BF179" s="233">
        <f>IF(N179="snížená",J179,0)</f>
        <v>0</v>
      </c>
      <c r="BG179" s="233">
        <f>IF(N179="zákl. přenesená",J179,0)</f>
        <v>0</v>
      </c>
      <c r="BH179" s="233">
        <f>IF(N179="sníž. přenesená",J179,0)</f>
        <v>0</v>
      </c>
      <c r="BI179" s="233">
        <f>IF(N179="nulová",J179,0)</f>
        <v>0</v>
      </c>
      <c r="BJ179" s="18" t="s">
        <v>84</v>
      </c>
      <c r="BK179" s="233">
        <f>ROUND(I179*H179,2)</f>
        <v>0</v>
      </c>
      <c r="BL179" s="18" t="s">
        <v>253</v>
      </c>
      <c r="BM179" s="232" t="s">
        <v>411</v>
      </c>
    </row>
    <row r="180" spans="1:47" s="2" customFormat="1" ht="12">
      <c r="A180" s="40"/>
      <c r="B180" s="41"/>
      <c r="C180" s="42"/>
      <c r="D180" s="234" t="s">
        <v>210</v>
      </c>
      <c r="E180" s="42"/>
      <c r="F180" s="235" t="s">
        <v>738</v>
      </c>
      <c r="G180" s="42"/>
      <c r="H180" s="42"/>
      <c r="I180" s="138"/>
      <c r="J180" s="42"/>
      <c r="K180" s="42"/>
      <c r="L180" s="46"/>
      <c r="M180" s="236"/>
      <c r="N180" s="237"/>
      <c r="O180" s="86"/>
      <c r="P180" s="86"/>
      <c r="Q180" s="86"/>
      <c r="R180" s="86"/>
      <c r="S180" s="86"/>
      <c r="T180" s="87"/>
      <c r="U180" s="40"/>
      <c r="V180" s="40"/>
      <c r="W180" s="40"/>
      <c r="X180" s="40"/>
      <c r="Y180" s="40"/>
      <c r="Z180" s="40"/>
      <c r="AA180" s="40"/>
      <c r="AB180" s="40"/>
      <c r="AC180" s="40"/>
      <c r="AD180" s="40"/>
      <c r="AE180" s="40"/>
      <c r="AT180" s="18" t="s">
        <v>210</v>
      </c>
      <c r="AU180" s="18" t="s">
        <v>86</v>
      </c>
    </row>
    <row r="181" spans="1:65" s="2" customFormat="1" ht="19.8" customHeight="1">
      <c r="A181" s="40"/>
      <c r="B181" s="41"/>
      <c r="C181" s="260" t="s">
        <v>345</v>
      </c>
      <c r="D181" s="260" t="s">
        <v>222</v>
      </c>
      <c r="E181" s="261" t="s">
        <v>469</v>
      </c>
      <c r="F181" s="262" t="s">
        <v>470</v>
      </c>
      <c r="G181" s="263" t="s">
        <v>296</v>
      </c>
      <c r="H181" s="264">
        <v>0.086</v>
      </c>
      <c r="I181" s="265"/>
      <c r="J181" s="266">
        <f>ROUND(I181*H181,2)</f>
        <v>0</v>
      </c>
      <c r="K181" s="262" t="s">
        <v>207</v>
      </c>
      <c r="L181" s="46"/>
      <c r="M181" s="267" t="s">
        <v>32</v>
      </c>
      <c r="N181" s="268" t="s">
        <v>48</v>
      </c>
      <c r="O181" s="86"/>
      <c r="P181" s="230">
        <f>O181*H181</f>
        <v>0</v>
      </c>
      <c r="Q181" s="230">
        <v>0</v>
      </c>
      <c r="R181" s="230">
        <f>Q181*H181</f>
        <v>0</v>
      </c>
      <c r="S181" s="230">
        <v>0</v>
      </c>
      <c r="T181" s="231">
        <f>S181*H181</f>
        <v>0</v>
      </c>
      <c r="U181" s="40"/>
      <c r="V181" s="40"/>
      <c r="W181" s="40"/>
      <c r="X181" s="40"/>
      <c r="Y181" s="40"/>
      <c r="Z181" s="40"/>
      <c r="AA181" s="40"/>
      <c r="AB181" s="40"/>
      <c r="AC181" s="40"/>
      <c r="AD181" s="40"/>
      <c r="AE181" s="40"/>
      <c r="AR181" s="232" t="s">
        <v>253</v>
      </c>
      <c r="AT181" s="232" t="s">
        <v>222</v>
      </c>
      <c r="AU181" s="232" t="s">
        <v>86</v>
      </c>
      <c r="AY181" s="18" t="s">
        <v>199</v>
      </c>
      <c r="BE181" s="233">
        <f>IF(N181="základní",J181,0)</f>
        <v>0</v>
      </c>
      <c r="BF181" s="233">
        <f>IF(N181="snížená",J181,0)</f>
        <v>0</v>
      </c>
      <c r="BG181" s="233">
        <f>IF(N181="zákl. přenesená",J181,0)</f>
        <v>0</v>
      </c>
      <c r="BH181" s="233">
        <f>IF(N181="sníž. přenesená",J181,0)</f>
        <v>0</v>
      </c>
      <c r="BI181" s="233">
        <f>IF(N181="nulová",J181,0)</f>
        <v>0</v>
      </c>
      <c r="BJ181" s="18" t="s">
        <v>84</v>
      </c>
      <c r="BK181" s="233">
        <f>ROUND(I181*H181,2)</f>
        <v>0</v>
      </c>
      <c r="BL181" s="18" t="s">
        <v>253</v>
      </c>
      <c r="BM181" s="232" t="s">
        <v>414</v>
      </c>
    </row>
    <row r="182" spans="1:47" s="2" customFormat="1" ht="12">
      <c r="A182" s="40"/>
      <c r="B182" s="41"/>
      <c r="C182" s="42"/>
      <c r="D182" s="234" t="s">
        <v>210</v>
      </c>
      <c r="E182" s="42"/>
      <c r="F182" s="235" t="s">
        <v>470</v>
      </c>
      <c r="G182" s="42"/>
      <c r="H182" s="42"/>
      <c r="I182" s="138"/>
      <c r="J182" s="42"/>
      <c r="K182" s="42"/>
      <c r="L182" s="46"/>
      <c r="M182" s="272"/>
      <c r="N182" s="273"/>
      <c r="O182" s="274"/>
      <c r="P182" s="274"/>
      <c r="Q182" s="274"/>
      <c r="R182" s="274"/>
      <c r="S182" s="274"/>
      <c r="T182" s="275"/>
      <c r="U182" s="40"/>
      <c r="V182" s="40"/>
      <c r="W182" s="40"/>
      <c r="X182" s="40"/>
      <c r="Y182" s="40"/>
      <c r="Z182" s="40"/>
      <c r="AA182" s="40"/>
      <c r="AB182" s="40"/>
      <c r="AC182" s="40"/>
      <c r="AD182" s="40"/>
      <c r="AE182" s="40"/>
      <c r="AT182" s="18" t="s">
        <v>210</v>
      </c>
      <c r="AU182" s="18" t="s">
        <v>86</v>
      </c>
    </row>
    <row r="183" spans="1:31" s="2" customFormat="1" ht="6.95" customHeight="1">
      <c r="A183" s="40"/>
      <c r="B183" s="61"/>
      <c r="C183" s="62"/>
      <c r="D183" s="62"/>
      <c r="E183" s="62"/>
      <c r="F183" s="62"/>
      <c r="G183" s="62"/>
      <c r="H183" s="62"/>
      <c r="I183" s="168"/>
      <c r="J183" s="62"/>
      <c r="K183" s="62"/>
      <c r="L183" s="46"/>
      <c r="M183" s="40"/>
      <c r="O183" s="40"/>
      <c r="P183" s="40"/>
      <c r="Q183" s="40"/>
      <c r="R183" s="40"/>
      <c r="S183" s="40"/>
      <c r="T183" s="40"/>
      <c r="U183" s="40"/>
      <c r="V183" s="40"/>
      <c r="W183" s="40"/>
      <c r="X183" s="40"/>
      <c r="Y183" s="40"/>
      <c r="Z183" s="40"/>
      <c r="AA183" s="40"/>
      <c r="AB183" s="40"/>
      <c r="AC183" s="40"/>
      <c r="AD183" s="40"/>
      <c r="AE183" s="40"/>
    </row>
  </sheetData>
  <sheetProtection password="CC35" sheet="1" objects="1" scenarios="1" formatColumns="0" formatRows="0" autoFilter="0"/>
  <autoFilter ref="C82:K182"/>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18"/>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119</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767</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ROUND((SUM(BE83:BE117)),15)</f>
        <v>0</v>
      </c>
      <c r="G33" s="40"/>
      <c r="H33" s="40"/>
      <c r="I33" s="157">
        <v>0.21</v>
      </c>
      <c r="J33" s="156">
        <f>ROUND(((SUM(BE83:BE117))*I33),15)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ROUND((SUM(BF83:BF117)),15)</f>
        <v>0</v>
      </c>
      <c r="G34" s="40"/>
      <c r="H34" s="40"/>
      <c r="I34" s="157">
        <v>0.15</v>
      </c>
      <c r="J34" s="156">
        <f>ROUND(((SUM(BF83:BF117))*I34),15)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ROUND((SUM(BG83:BG117)),15)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ROUND((SUM(BH83:BH117)),15)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ROUND((SUM(BI83:BI117)),15)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01-13-05 - Železniční přejezd P5249, ev.km 73,977</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J84</f>
        <v>0</v>
      </c>
      <c r="K60" s="179"/>
      <c r="L60" s="184"/>
      <c r="S60" s="9"/>
      <c r="T60" s="9"/>
      <c r="U60" s="9"/>
      <c r="V60" s="9"/>
      <c r="W60" s="9"/>
      <c r="X60" s="9"/>
      <c r="Y60" s="9"/>
      <c r="Z60" s="9"/>
      <c r="AA60" s="9"/>
      <c r="AB60" s="9"/>
      <c r="AC60" s="9"/>
      <c r="AD60" s="9"/>
      <c r="AE60" s="9"/>
    </row>
    <row r="61" spans="1:31" s="10" customFormat="1" ht="19.9" customHeight="1">
      <c r="A61" s="10"/>
      <c r="B61" s="185"/>
      <c r="C61" s="186"/>
      <c r="D61" s="187" t="s">
        <v>182</v>
      </c>
      <c r="E61" s="188"/>
      <c r="F61" s="188"/>
      <c r="G61" s="188"/>
      <c r="H61" s="188"/>
      <c r="I61" s="189"/>
      <c r="J61" s="190">
        <f>J85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502</v>
      </c>
      <c r="E62" s="188"/>
      <c r="F62" s="188"/>
      <c r="G62" s="188"/>
      <c r="H62" s="188"/>
      <c r="I62" s="189"/>
      <c r="J62" s="190">
        <f>J96</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284</v>
      </c>
      <c r="E63" s="188"/>
      <c r="F63" s="188"/>
      <c r="G63" s="188"/>
      <c r="H63" s="188"/>
      <c r="I63" s="189"/>
      <c r="J63" s="190">
        <f>J105</f>
        <v>0</v>
      </c>
      <c r="K63" s="186"/>
      <c r="L63" s="191"/>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138"/>
      <c r="J64" s="42"/>
      <c r="K64" s="42"/>
      <c r="L64" s="139"/>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168"/>
      <c r="J65" s="62"/>
      <c r="K65" s="62"/>
      <c r="L65" s="139"/>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171"/>
      <c r="J69" s="64"/>
      <c r="K69" s="64"/>
      <c r="L69" s="139"/>
      <c r="S69" s="40"/>
      <c r="T69" s="40"/>
      <c r="U69" s="40"/>
      <c r="V69" s="40"/>
      <c r="W69" s="40"/>
      <c r="X69" s="40"/>
      <c r="Y69" s="40"/>
      <c r="Z69" s="40"/>
      <c r="AA69" s="40"/>
      <c r="AB69" s="40"/>
      <c r="AC69" s="40"/>
      <c r="AD69" s="40"/>
      <c r="AE69" s="40"/>
    </row>
    <row r="70" spans="1:31" s="2" customFormat="1" ht="24.95" customHeight="1">
      <c r="A70" s="40"/>
      <c r="B70" s="41"/>
      <c r="C70" s="24" t="s">
        <v>184</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4" customHeight="1">
      <c r="A73" s="40"/>
      <c r="B73" s="41"/>
      <c r="C73" s="42"/>
      <c r="D73" s="42"/>
      <c r="E73" s="172" t="str">
        <f>E7</f>
        <v>Oprava trati v úseku Mostek – Horka u Staré Paky</v>
      </c>
      <c r="F73" s="33"/>
      <c r="G73" s="33"/>
      <c r="H73" s="33"/>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3" t="s">
        <v>175</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4.4" customHeight="1">
      <c r="A75" s="40"/>
      <c r="B75" s="41"/>
      <c r="C75" s="42"/>
      <c r="D75" s="42"/>
      <c r="E75" s="71" t="str">
        <f>E9</f>
        <v>SO 01-13-05 - Železniční přejezd P5249, ev.km 73,977</v>
      </c>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3" t="s">
        <v>22</v>
      </c>
      <c r="D77" s="42"/>
      <c r="E77" s="42"/>
      <c r="F77" s="28" t="str">
        <f>F12</f>
        <v>Mostek - Horka u St. Paky</v>
      </c>
      <c r="G77" s="42"/>
      <c r="H77" s="42"/>
      <c r="I77" s="142" t="s">
        <v>24</v>
      </c>
      <c r="J77" s="74" t="str">
        <f>IF(J12="","",J12)</f>
        <v>12. 3. 2020</v>
      </c>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5.6" customHeight="1">
      <c r="A79" s="40"/>
      <c r="B79" s="41"/>
      <c r="C79" s="33" t="s">
        <v>30</v>
      </c>
      <c r="D79" s="42"/>
      <c r="E79" s="42"/>
      <c r="F79" s="28" t="str">
        <f>E15</f>
        <v>Správa železnic, státní organizace</v>
      </c>
      <c r="G79" s="42"/>
      <c r="H79" s="42"/>
      <c r="I79" s="142" t="s">
        <v>37</v>
      </c>
      <c r="J79" s="38" t="str">
        <f>E21</f>
        <v>Prodin, a.s.</v>
      </c>
      <c r="K79" s="42"/>
      <c r="L79" s="139"/>
      <c r="S79" s="40"/>
      <c r="T79" s="40"/>
      <c r="U79" s="40"/>
      <c r="V79" s="40"/>
      <c r="W79" s="40"/>
      <c r="X79" s="40"/>
      <c r="Y79" s="40"/>
      <c r="Z79" s="40"/>
      <c r="AA79" s="40"/>
      <c r="AB79" s="40"/>
      <c r="AC79" s="40"/>
      <c r="AD79" s="40"/>
      <c r="AE79" s="40"/>
    </row>
    <row r="80" spans="1:31" s="2" customFormat="1" ht="15.6" customHeight="1">
      <c r="A80" s="40"/>
      <c r="B80" s="41"/>
      <c r="C80" s="33" t="s">
        <v>35</v>
      </c>
      <c r="D80" s="42"/>
      <c r="E80" s="42"/>
      <c r="F80" s="28" t="str">
        <f>IF(E18="","",E18)</f>
        <v>Vyplň údaj</v>
      </c>
      <c r="G80" s="42"/>
      <c r="H80" s="42"/>
      <c r="I80" s="142" t="s">
        <v>40</v>
      </c>
      <c r="J80" s="38" t="str">
        <f>E24</f>
        <v>Prodin, a.s.</v>
      </c>
      <c r="K80" s="42"/>
      <c r="L80" s="139"/>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11" customFormat="1" ht="29.25" customHeight="1">
      <c r="A82" s="192"/>
      <c r="B82" s="193"/>
      <c r="C82" s="194" t="s">
        <v>185</v>
      </c>
      <c r="D82" s="195" t="s">
        <v>62</v>
      </c>
      <c r="E82" s="195" t="s">
        <v>58</v>
      </c>
      <c r="F82" s="195" t="s">
        <v>59</v>
      </c>
      <c r="G82" s="195" t="s">
        <v>186</v>
      </c>
      <c r="H82" s="195" t="s">
        <v>187</v>
      </c>
      <c r="I82" s="196" t="s">
        <v>188</v>
      </c>
      <c r="J82" s="195" t="s">
        <v>179</v>
      </c>
      <c r="K82" s="197" t="s">
        <v>189</v>
      </c>
      <c r="L82" s="198"/>
      <c r="M82" s="94" t="s">
        <v>32</v>
      </c>
      <c r="N82" s="95" t="s">
        <v>47</v>
      </c>
      <c r="O82" s="95" t="s">
        <v>190</v>
      </c>
      <c r="P82" s="95" t="s">
        <v>191</v>
      </c>
      <c r="Q82" s="95" t="s">
        <v>192</v>
      </c>
      <c r="R82" s="95" t="s">
        <v>193</v>
      </c>
      <c r="S82" s="95" t="s">
        <v>194</v>
      </c>
      <c r="T82" s="96" t="s">
        <v>195</v>
      </c>
      <c r="U82" s="192"/>
      <c r="V82" s="192"/>
      <c r="W82" s="192"/>
      <c r="X82" s="192"/>
      <c r="Y82" s="192"/>
      <c r="Z82" s="192"/>
      <c r="AA82" s="192"/>
      <c r="AB82" s="192"/>
      <c r="AC82" s="192"/>
      <c r="AD82" s="192"/>
      <c r="AE82" s="192"/>
    </row>
    <row r="83" spans="1:63" s="2" customFormat="1" ht="22.8" customHeight="1">
      <c r="A83" s="40"/>
      <c r="B83" s="41"/>
      <c r="C83" s="101" t="s">
        <v>196</v>
      </c>
      <c r="D83" s="42"/>
      <c r="E83" s="42"/>
      <c r="F83" s="42"/>
      <c r="G83" s="42"/>
      <c r="H83" s="42"/>
      <c r="I83" s="138"/>
      <c r="J83" s="199">
        <f>BK83</f>
        <v>0</v>
      </c>
      <c r="K83" s="42"/>
      <c r="L83" s="46"/>
      <c r="M83" s="97"/>
      <c r="N83" s="200"/>
      <c r="O83" s="98"/>
      <c r="P83" s="201">
        <f>P84</f>
        <v>0</v>
      </c>
      <c r="Q83" s="98"/>
      <c r="R83" s="201">
        <f>R84</f>
        <v>0</v>
      </c>
      <c r="S83" s="98"/>
      <c r="T83" s="202">
        <f>T84</f>
        <v>0</v>
      </c>
      <c r="U83" s="40"/>
      <c r="V83" s="40"/>
      <c r="W83" s="40"/>
      <c r="X83" s="40"/>
      <c r="Y83" s="40"/>
      <c r="Z83" s="40"/>
      <c r="AA83" s="40"/>
      <c r="AB83" s="40"/>
      <c r="AC83" s="40"/>
      <c r="AD83" s="40"/>
      <c r="AE83" s="40"/>
      <c r="AT83" s="18" t="s">
        <v>76</v>
      </c>
      <c r="AU83" s="18" t="s">
        <v>180</v>
      </c>
      <c r="BK83" s="203">
        <f>BK84</f>
        <v>0</v>
      </c>
    </row>
    <row r="84" spans="1:63" s="12" customFormat="1" ht="25.9" customHeight="1">
      <c r="A84" s="12"/>
      <c r="B84" s="204"/>
      <c r="C84" s="205"/>
      <c r="D84" s="206" t="s">
        <v>76</v>
      </c>
      <c r="E84" s="207" t="s">
        <v>197</v>
      </c>
      <c r="F84" s="207" t="s">
        <v>198</v>
      </c>
      <c r="G84" s="205"/>
      <c r="H84" s="205"/>
      <c r="I84" s="208"/>
      <c r="J84" s="209">
        <f>BK84</f>
        <v>0</v>
      </c>
      <c r="K84" s="205"/>
      <c r="L84" s="210"/>
      <c r="M84" s="211"/>
      <c r="N84" s="212"/>
      <c r="O84" s="212"/>
      <c r="P84" s="213">
        <f>P85+P96+P105</f>
        <v>0</v>
      </c>
      <c r="Q84" s="212"/>
      <c r="R84" s="213">
        <f>R85+R96+R105</f>
        <v>0</v>
      </c>
      <c r="S84" s="212"/>
      <c r="T84" s="214">
        <f>T85+T96+T105</f>
        <v>0</v>
      </c>
      <c r="U84" s="12"/>
      <c r="V84" s="12"/>
      <c r="W84" s="12"/>
      <c r="X84" s="12"/>
      <c r="Y84" s="12"/>
      <c r="Z84" s="12"/>
      <c r="AA84" s="12"/>
      <c r="AB84" s="12"/>
      <c r="AC84" s="12"/>
      <c r="AD84" s="12"/>
      <c r="AE84" s="12"/>
      <c r="AR84" s="215" t="s">
        <v>84</v>
      </c>
      <c r="AT84" s="216" t="s">
        <v>76</v>
      </c>
      <c r="AU84" s="216" t="s">
        <v>6</v>
      </c>
      <c r="AY84" s="215" t="s">
        <v>199</v>
      </c>
      <c r="BK84" s="217">
        <f>BK85+BK96+BK105</f>
        <v>0</v>
      </c>
    </row>
    <row r="85" spans="1:63" s="12" customFormat="1" ht="22.8" customHeight="1">
      <c r="A85" s="12"/>
      <c r="B85" s="204"/>
      <c r="C85" s="205"/>
      <c r="D85" s="206" t="s">
        <v>76</v>
      </c>
      <c r="E85" s="218" t="s">
        <v>200</v>
      </c>
      <c r="F85" s="218" t="s">
        <v>201</v>
      </c>
      <c r="G85" s="205"/>
      <c r="H85" s="205"/>
      <c r="I85" s="208"/>
      <c r="J85" s="219">
        <f>BK85</f>
        <v>0</v>
      </c>
      <c r="K85" s="205"/>
      <c r="L85" s="210"/>
      <c r="M85" s="211"/>
      <c r="N85" s="212"/>
      <c r="O85" s="212"/>
      <c r="P85" s="213">
        <f>SUM(P86:P95)</f>
        <v>0</v>
      </c>
      <c r="Q85" s="212"/>
      <c r="R85" s="213">
        <f>SUM(R86:R95)</f>
        <v>0</v>
      </c>
      <c r="S85" s="212"/>
      <c r="T85" s="214">
        <f>SUM(T86:T95)</f>
        <v>0</v>
      </c>
      <c r="U85" s="12"/>
      <c r="V85" s="12"/>
      <c r="W85" s="12"/>
      <c r="X85" s="12"/>
      <c r="Y85" s="12"/>
      <c r="Z85" s="12"/>
      <c r="AA85" s="12"/>
      <c r="AB85" s="12"/>
      <c r="AC85" s="12"/>
      <c r="AD85" s="12"/>
      <c r="AE85" s="12"/>
      <c r="AR85" s="215" t="s">
        <v>84</v>
      </c>
      <c r="AT85" s="216" t="s">
        <v>76</v>
      </c>
      <c r="AU85" s="216" t="s">
        <v>84</v>
      </c>
      <c r="AY85" s="215" t="s">
        <v>199</v>
      </c>
      <c r="BK85" s="217">
        <f>SUM(BK86:BK95)</f>
        <v>0</v>
      </c>
    </row>
    <row r="86" spans="1:65" s="2" customFormat="1" ht="19.8" customHeight="1">
      <c r="A86" s="40"/>
      <c r="B86" s="41"/>
      <c r="C86" s="260" t="s">
        <v>84</v>
      </c>
      <c r="D86" s="260" t="s">
        <v>222</v>
      </c>
      <c r="E86" s="261" t="s">
        <v>661</v>
      </c>
      <c r="F86" s="262" t="s">
        <v>662</v>
      </c>
      <c r="G86" s="263" t="s">
        <v>324</v>
      </c>
      <c r="H86" s="264">
        <v>2.8</v>
      </c>
      <c r="I86" s="265"/>
      <c r="J86" s="266">
        <f>ROUND(I86*H86,2)</f>
        <v>0</v>
      </c>
      <c r="K86" s="262" t="s">
        <v>207</v>
      </c>
      <c r="L86" s="46"/>
      <c r="M86" s="267" t="s">
        <v>32</v>
      </c>
      <c r="N86" s="268" t="s">
        <v>48</v>
      </c>
      <c r="O86" s="86"/>
      <c r="P86" s="230">
        <f>O86*H86</f>
        <v>0</v>
      </c>
      <c r="Q86" s="230">
        <v>0</v>
      </c>
      <c r="R86" s="230">
        <f>Q86*H86</f>
        <v>0</v>
      </c>
      <c r="S86" s="230">
        <v>0</v>
      </c>
      <c r="T86" s="231">
        <f>S86*H86</f>
        <v>0</v>
      </c>
      <c r="U86" s="40"/>
      <c r="V86" s="40"/>
      <c r="W86" s="40"/>
      <c r="X86" s="40"/>
      <c r="Y86" s="40"/>
      <c r="Z86" s="40"/>
      <c r="AA86" s="40"/>
      <c r="AB86" s="40"/>
      <c r="AC86" s="40"/>
      <c r="AD86" s="40"/>
      <c r="AE86" s="40"/>
      <c r="AR86" s="232" t="s">
        <v>209</v>
      </c>
      <c r="AT86" s="232" t="s">
        <v>222</v>
      </c>
      <c r="AU86" s="232" t="s">
        <v>86</v>
      </c>
      <c r="AY86" s="18" t="s">
        <v>199</v>
      </c>
      <c r="BE86" s="233">
        <f>IF(N86="základní",J86,0)</f>
        <v>0</v>
      </c>
      <c r="BF86" s="233">
        <f>IF(N86="snížená",J86,0)</f>
        <v>0</v>
      </c>
      <c r="BG86" s="233">
        <f>IF(N86="zákl. přenesená",J86,0)</f>
        <v>0</v>
      </c>
      <c r="BH86" s="233">
        <f>IF(N86="sníž. přenesená",J86,0)</f>
        <v>0</v>
      </c>
      <c r="BI86" s="233">
        <f>IF(N86="nulová",J86,0)</f>
        <v>0</v>
      </c>
      <c r="BJ86" s="18" t="s">
        <v>84</v>
      </c>
      <c r="BK86" s="233">
        <f>ROUND(I86*H86,2)</f>
        <v>0</v>
      </c>
      <c r="BL86" s="18" t="s">
        <v>209</v>
      </c>
      <c r="BM86" s="232" t="s">
        <v>86</v>
      </c>
    </row>
    <row r="87" spans="1:47" s="2" customFormat="1" ht="12">
      <c r="A87" s="40"/>
      <c r="B87" s="41"/>
      <c r="C87" s="42"/>
      <c r="D87" s="234" t="s">
        <v>210</v>
      </c>
      <c r="E87" s="42"/>
      <c r="F87" s="235" t="s">
        <v>662</v>
      </c>
      <c r="G87" s="42"/>
      <c r="H87" s="42"/>
      <c r="I87" s="138"/>
      <c r="J87" s="42"/>
      <c r="K87" s="42"/>
      <c r="L87" s="46"/>
      <c r="M87" s="236"/>
      <c r="N87" s="237"/>
      <c r="O87" s="86"/>
      <c r="P87" s="86"/>
      <c r="Q87" s="86"/>
      <c r="R87" s="86"/>
      <c r="S87" s="86"/>
      <c r="T87" s="87"/>
      <c r="U87" s="40"/>
      <c r="V87" s="40"/>
      <c r="W87" s="40"/>
      <c r="X87" s="40"/>
      <c r="Y87" s="40"/>
      <c r="Z87" s="40"/>
      <c r="AA87" s="40"/>
      <c r="AB87" s="40"/>
      <c r="AC87" s="40"/>
      <c r="AD87" s="40"/>
      <c r="AE87" s="40"/>
      <c r="AT87" s="18" t="s">
        <v>210</v>
      </c>
      <c r="AU87" s="18" t="s">
        <v>86</v>
      </c>
    </row>
    <row r="88" spans="1:65" s="2" customFormat="1" ht="19.8" customHeight="1">
      <c r="A88" s="40"/>
      <c r="B88" s="41"/>
      <c r="C88" s="260" t="s">
        <v>86</v>
      </c>
      <c r="D88" s="260" t="s">
        <v>222</v>
      </c>
      <c r="E88" s="261" t="s">
        <v>663</v>
      </c>
      <c r="F88" s="262" t="s">
        <v>664</v>
      </c>
      <c r="G88" s="263" t="s">
        <v>324</v>
      </c>
      <c r="H88" s="264">
        <v>4.2</v>
      </c>
      <c r="I88" s="265"/>
      <c r="J88" s="266">
        <f>ROUND(I88*H88,2)</f>
        <v>0</v>
      </c>
      <c r="K88" s="262" t="s">
        <v>207</v>
      </c>
      <c r="L88" s="46"/>
      <c r="M88" s="267" t="s">
        <v>32</v>
      </c>
      <c r="N88" s="268" t="s">
        <v>48</v>
      </c>
      <c r="O88" s="86"/>
      <c r="P88" s="230">
        <f>O88*H88</f>
        <v>0</v>
      </c>
      <c r="Q88" s="230">
        <v>0</v>
      </c>
      <c r="R88" s="230">
        <f>Q88*H88</f>
        <v>0</v>
      </c>
      <c r="S88" s="230">
        <v>0</v>
      </c>
      <c r="T88" s="231">
        <f>S88*H88</f>
        <v>0</v>
      </c>
      <c r="U88" s="40"/>
      <c r="V88" s="40"/>
      <c r="W88" s="40"/>
      <c r="X88" s="40"/>
      <c r="Y88" s="40"/>
      <c r="Z88" s="40"/>
      <c r="AA88" s="40"/>
      <c r="AB88" s="40"/>
      <c r="AC88" s="40"/>
      <c r="AD88" s="40"/>
      <c r="AE88" s="40"/>
      <c r="AR88" s="232" t="s">
        <v>209</v>
      </c>
      <c r="AT88" s="232" t="s">
        <v>222</v>
      </c>
      <c r="AU88" s="232" t="s">
        <v>86</v>
      </c>
      <c r="AY88" s="18" t="s">
        <v>199</v>
      </c>
      <c r="BE88" s="233">
        <f>IF(N88="základní",J88,0)</f>
        <v>0</v>
      </c>
      <c r="BF88" s="233">
        <f>IF(N88="snížená",J88,0)</f>
        <v>0</v>
      </c>
      <c r="BG88" s="233">
        <f>IF(N88="zákl. přenesená",J88,0)</f>
        <v>0</v>
      </c>
      <c r="BH88" s="233">
        <f>IF(N88="sníž. přenesená",J88,0)</f>
        <v>0</v>
      </c>
      <c r="BI88" s="233">
        <f>IF(N88="nulová",J88,0)</f>
        <v>0</v>
      </c>
      <c r="BJ88" s="18" t="s">
        <v>84</v>
      </c>
      <c r="BK88" s="233">
        <f>ROUND(I88*H88,2)</f>
        <v>0</v>
      </c>
      <c r="BL88" s="18" t="s">
        <v>209</v>
      </c>
      <c r="BM88" s="232" t="s">
        <v>209</v>
      </c>
    </row>
    <row r="89" spans="1:47" s="2" customFormat="1" ht="12">
      <c r="A89" s="40"/>
      <c r="B89" s="41"/>
      <c r="C89" s="42"/>
      <c r="D89" s="234" t="s">
        <v>210</v>
      </c>
      <c r="E89" s="42"/>
      <c r="F89" s="235" t="s">
        <v>664</v>
      </c>
      <c r="G89" s="42"/>
      <c r="H89" s="42"/>
      <c r="I89" s="138"/>
      <c r="J89" s="42"/>
      <c r="K89" s="42"/>
      <c r="L89" s="46"/>
      <c r="M89" s="236"/>
      <c r="N89" s="237"/>
      <c r="O89" s="86"/>
      <c r="P89" s="86"/>
      <c r="Q89" s="86"/>
      <c r="R89" s="86"/>
      <c r="S89" s="86"/>
      <c r="T89" s="87"/>
      <c r="U89" s="40"/>
      <c r="V89" s="40"/>
      <c r="W89" s="40"/>
      <c r="X89" s="40"/>
      <c r="Y89" s="40"/>
      <c r="Z89" s="40"/>
      <c r="AA89" s="40"/>
      <c r="AB89" s="40"/>
      <c r="AC89" s="40"/>
      <c r="AD89" s="40"/>
      <c r="AE89" s="40"/>
      <c r="AT89" s="18" t="s">
        <v>210</v>
      </c>
      <c r="AU89" s="18" t="s">
        <v>86</v>
      </c>
    </row>
    <row r="90" spans="1:51" s="13" customFormat="1" ht="12">
      <c r="A90" s="13"/>
      <c r="B90" s="238"/>
      <c r="C90" s="239"/>
      <c r="D90" s="234" t="s">
        <v>213</v>
      </c>
      <c r="E90" s="240" t="s">
        <v>32</v>
      </c>
      <c r="F90" s="241" t="s">
        <v>768</v>
      </c>
      <c r="G90" s="239"/>
      <c r="H90" s="242">
        <v>4.2</v>
      </c>
      <c r="I90" s="243"/>
      <c r="J90" s="239"/>
      <c r="K90" s="239"/>
      <c r="L90" s="244"/>
      <c r="M90" s="245"/>
      <c r="N90" s="246"/>
      <c r="O90" s="246"/>
      <c r="P90" s="246"/>
      <c r="Q90" s="246"/>
      <c r="R90" s="246"/>
      <c r="S90" s="246"/>
      <c r="T90" s="247"/>
      <c r="U90" s="13"/>
      <c r="V90" s="13"/>
      <c r="W90" s="13"/>
      <c r="X90" s="13"/>
      <c r="Y90" s="13"/>
      <c r="Z90" s="13"/>
      <c r="AA90" s="13"/>
      <c r="AB90" s="13"/>
      <c r="AC90" s="13"/>
      <c r="AD90" s="13"/>
      <c r="AE90" s="13"/>
      <c r="AT90" s="248" t="s">
        <v>213</v>
      </c>
      <c r="AU90" s="248" t="s">
        <v>86</v>
      </c>
      <c r="AV90" s="13" t="s">
        <v>86</v>
      </c>
      <c r="AW90" s="13" t="s">
        <v>39</v>
      </c>
      <c r="AX90" s="13" t="s">
        <v>6</v>
      </c>
      <c r="AY90" s="248" t="s">
        <v>199</v>
      </c>
    </row>
    <row r="91" spans="1:51" s="14" customFormat="1" ht="12">
      <c r="A91" s="14"/>
      <c r="B91" s="249"/>
      <c r="C91" s="250"/>
      <c r="D91" s="234" t="s">
        <v>213</v>
      </c>
      <c r="E91" s="251" t="s">
        <v>32</v>
      </c>
      <c r="F91" s="252" t="s">
        <v>215</v>
      </c>
      <c r="G91" s="250"/>
      <c r="H91" s="253">
        <v>4.2</v>
      </c>
      <c r="I91" s="254"/>
      <c r="J91" s="250"/>
      <c r="K91" s="250"/>
      <c r="L91" s="255"/>
      <c r="M91" s="269"/>
      <c r="N91" s="270"/>
      <c r="O91" s="270"/>
      <c r="P91" s="270"/>
      <c r="Q91" s="270"/>
      <c r="R91" s="270"/>
      <c r="S91" s="270"/>
      <c r="T91" s="271"/>
      <c r="U91" s="14"/>
      <c r="V91" s="14"/>
      <c r="W91" s="14"/>
      <c r="X91" s="14"/>
      <c r="Y91" s="14"/>
      <c r="Z91" s="14"/>
      <c r="AA91" s="14"/>
      <c r="AB91" s="14"/>
      <c r="AC91" s="14"/>
      <c r="AD91" s="14"/>
      <c r="AE91" s="14"/>
      <c r="AT91" s="259" t="s">
        <v>213</v>
      </c>
      <c r="AU91" s="259" t="s">
        <v>86</v>
      </c>
      <c r="AV91" s="14" t="s">
        <v>209</v>
      </c>
      <c r="AW91" s="14" t="s">
        <v>39</v>
      </c>
      <c r="AX91" s="14" t="s">
        <v>84</v>
      </c>
      <c r="AY91" s="259" t="s">
        <v>199</v>
      </c>
    </row>
    <row r="92" spans="1:65" s="2" customFormat="1" ht="19.8" customHeight="1">
      <c r="A92" s="40"/>
      <c r="B92" s="41"/>
      <c r="C92" s="260" t="s">
        <v>221</v>
      </c>
      <c r="D92" s="260" t="s">
        <v>222</v>
      </c>
      <c r="E92" s="261" t="s">
        <v>683</v>
      </c>
      <c r="F92" s="262" t="s">
        <v>684</v>
      </c>
      <c r="G92" s="263" t="s">
        <v>303</v>
      </c>
      <c r="H92" s="264">
        <v>7.214</v>
      </c>
      <c r="I92" s="265"/>
      <c r="J92" s="266">
        <f>ROUND(I92*H92,2)</f>
        <v>0</v>
      </c>
      <c r="K92" s="262" t="s">
        <v>207</v>
      </c>
      <c r="L92" s="46"/>
      <c r="M92" s="267" t="s">
        <v>32</v>
      </c>
      <c r="N92" s="268" t="s">
        <v>48</v>
      </c>
      <c r="O92" s="86"/>
      <c r="P92" s="230">
        <f>O92*H92</f>
        <v>0</v>
      </c>
      <c r="Q92" s="230">
        <v>0</v>
      </c>
      <c r="R92" s="230">
        <f>Q92*H92</f>
        <v>0</v>
      </c>
      <c r="S92" s="230">
        <v>0</v>
      </c>
      <c r="T92" s="231">
        <f>S92*H92</f>
        <v>0</v>
      </c>
      <c r="U92" s="40"/>
      <c r="V92" s="40"/>
      <c r="W92" s="40"/>
      <c r="X92" s="40"/>
      <c r="Y92" s="40"/>
      <c r="Z92" s="40"/>
      <c r="AA92" s="40"/>
      <c r="AB92" s="40"/>
      <c r="AC92" s="40"/>
      <c r="AD92" s="40"/>
      <c r="AE92" s="40"/>
      <c r="AR92" s="232" t="s">
        <v>209</v>
      </c>
      <c r="AT92" s="232" t="s">
        <v>222</v>
      </c>
      <c r="AU92" s="232" t="s">
        <v>86</v>
      </c>
      <c r="AY92" s="18" t="s">
        <v>199</v>
      </c>
      <c r="BE92" s="233">
        <f>IF(N92="základní",J92,0)</f>
        <v>0</v>
      </c>
      <c r="BF92" s="233">
        <f>IF(N92="snížená",J92,0)</f>
        <v>0</v>
      </c>
      <c r="BG92" s="233">
        <f>IF(N92="zákl. přenesená",J92,0)</f>
        <v>0</v>
      </c>
      <c r="BH92" s="233">
        <f>IF(N92="sníž. přenesená",J92,0)</f>
        <v>0</v>
      </c>
      <c r="BI92" s="233">
        <f>IF(N92="nulová",J92,0)</f>
        <v>0</v>
      </c>
      <c r="BJ92" s="18" t="s">
        <v>84</v>
      </c>
      <c r="BK92" s="233">
        <f>ROUND(I92*H92,2)</f>
        <v>0</v>
      </c>
      <c r="BL92" s="18" t="s">
        <v>209</v>
      </c>
      <c r="BM92" s="232" t="s">
        <v>230</v>
      </c>
    </row>
    <row r="93" spans="1:47" s="2" customFormat="1" ht="12">
      <c r="A93" s="40"/>
      <c r="B93" s="41"/>
      <c r="C93" s="42"/>
      <c r="D93" s="234" t="s">
        <v>210</v>
      </c>
      <c r="E93" s="42"/>
      <c r="F93" s="235" t="s">
        <v>684</v>
      </c>
      <c r="G93" s="42"/>
      <c r="H93" s="42"/>
      <c r="I93" s="138"/>
      <c r="J93" s="42"/>
      <c r="K93" s="42"/>
      <c r="L93" s="46"/>
      <c r="M93" s="236"/>
      <c r="N93" s="237"/>
      <c r="O93" s="86"/>
      <c r="P93" s="86"/>
      <c r="Q93" s="86"/>
      <c r="R93" s="86"/>
      <c r="S93" s="86"/>
      <c r="T93" s="87"/>
      <c r="U93" s="40"/>
      <c r="V93" s="40"/>
      <c r="W93" s="40"/>
      <c r="X93" s="40"/>
      <c r="Y93" s="40"/>
      <c r="Z93" s="40"/>
      <c r="AA93" s="40"/>
      <c r="AB93" s="40"/>
      <c r="AC93" s="40"/>
      <c r="AD93" s="40"/>
      <c r="AE93" s="40"/>
      <c r="AT93" s="18" t="s">
        <v>210</v>
      </c>
      <c r="AU93" s="18" t="s">
        <v>86</v>
      </c>
    </row>
    <row r="94" spans="1:51" s="13" customFormat="1" ht="12">
      <c r="A94" s="13"/>
      <c r="B94" s="238"/>
      <c r="C94" s="239"/>
      <c r="D94" s="234" t="s">
        <v>213</v>
      </c>
      <c r="E94" s="240" t="s">
        <v>32</v>
      </c>
      <c r="F94" s="241" t="s">
        <v>769</v>
      </c>
      <c r="G94" s="239"/>
      <c r="H94" s="242">
        <v>7.214</v>
      </c>
      <c r="I94" s="243"/>
      <c r="J94" s="239"/>
      <c r="K94" s="239"/>
      <c r="L94" s="244"/>
      <c r="M94" s="245"/>
      <c r="N94" s="246"/>
      <c r="O94" s="246"/>
      <c r="P94" s="246"/>
      <c r="Q94" s="246"/>
      <c r="R94" s="246"/>
      <c r="S94" s="246"/>
      <c r="T94" s="247"/>
      <c r="U94" s="13"/>
      <c r="V94" s="13"/>
      <c r="W94" s="13"/>
      <c r="X94" s="13"/>
      <c r="Y94" s="13"/>
      <c r="Z94" s="13"/>
      <c r="AA94" s="13"/>
      <c r="AB94" s="13"/>
      <c r="AC94" s="13"/>
      <c r="AD94" s="13"/>
      <c r="AE94" s="13"/>
      <c r="AT94" s="248" t="s">
        <v>213</v>
      </c>
      <c r="AU94" s="248" t="s">
        <v>86</v>
      </c>
      <c r="AV94" s="13" t="s">
        <v>86</v>
      </c>
      <c r="AW94" s="13" t="s">
        <v>39</v>
      </c>
      <c r="AX94" s="13" t="s">
        <v>6</v>
      </c>
      <c r="AY94" s="248" t="s">
        <v>199</v>
      </c>
    </row>
    <row r="95" spans="1:51" s="14" customFormat="1" ht="12">
      <c r="A95" s="14"/>
      <c r="B95" s="249"/>
      <c r="C95" s="250"/>
      <c r="D95" s="234" t="s">
        <v>213</v>
      </c>
      <c r="E95" s="251" t="s">
        <v>32</v>
      </c>
      <c r="F95" s="252" t="s">
        <v>215</v>
      </c>
      <c r="G95" s="250"/>
      <c r="H95" s="253">
        <v>7.214</v>
      </c>
      <c r="I95" s="254"/>
      <c r="J95" s="250"/>
      <c r="K95" s="250"/>
      <c r="L95" s="255"/>
      <c r="M95" s="269"/>
      <c r="N95" s="270"/>
      <c r="O95" s="270"/>
      <c r="P95" s="270"/>
      <c r="Q95" s="270"/>
      <c r="R95" s="270"/>
      <c r="S95" s="270"/>
      <c r="T95" s="271"/>
      <c r="U95" s="14"/>
      <c r="V95" s="14"/>
      <c r="W95" s="14"/>
      <c r="X95" s="14"/>
      <c r="Y95" s="14"/>
      <c r="Z95" s="14"/>
      <c r="AA95" s="14"/>
      <c r="AB95" s="14"/>
      <c r="AC95" s="14"/>
      <c r="AD95" s="14"/>
      <c r="AE95" s="14"/>
      <c r="AT95" s="259" t="s">
        <v>213</v>
      </c>
      <c r="AU95" s="259" t="s">
        <v>86</v>
      </c>
      <c r="AV95" s="14" t="s">
        <v>209</v>
      </c>
      <c r="AW95" s="14" t="s">
        <v>39</v>
      </c>
      <c r="AX95" s="14" t="s">
        <v>84</v>
      </c>
      <c r="AY95" s="259" t="s">
        <v>199</v>
      </c>
    </row>
    <row r="96" spans="1:63" s="12" customFormat="1" ht="22.8" customHeight="1">
      <c r="A96" s="12"/>
      <c r="B96" s="204"/>
      <c r="C96" s="205"/>
      <c r="D96" s="206" t="s">
        <v>76</v>
      </c>
      <c r="E96" s="218" t="s">
        <v>593</v>
      </c>
      <c r="F96" s="218" t="s">
        <v>594</v>
      </c>
      <c r="G96" s="205"/>
      <c r="H96" s="205"/>
      <c r="I96" s="208"/>
      <c r="J96" s="219">
        <f>BK96</f>
        <v>0</v>
      </c>
      <c r="K96" s="205"/>
      <c r="L96" s="210"/>
      <c r="M96" s="211"/>
      <c r="N96" s="212"/>
      <c r="O96" s="212"/>
      <c r="P96" s="213">
        <f>SUM(P97:P104)</f>
        <v>0</v>
      </c>
      <c r="Q96" s="212"/>
      <c r="R96" s="213">
        <f>SUM(R97:R104)</f>
        <v>0</v>
      </c>
      <c r="S96" s="212"/>
      <c r="T96" s="214">
        <f>SUM(T97:T104)</f>
        <v>0</v>
      </c>
      <c r="U96" s="12"/>
      <c r="V96" s="12"/>
      <c r="W96" s="12"/>
      <c r="X96" s="12"/>
      <c r="Y96" s="12"/>
      <c r="Z96" s="12"/>
      <c r="AA96" s="12"/>
      <c r="AB96" s="12"/>
      <c r="AC96" s="12"/>
      <c r="AD96" s="12"/>
      <c r="AE96" s="12"/>
      <c r="AR96" s="215" t="s">
        <v>84</v>
      </c>
      <c r="AT96" s="216" t="s">
        <v>76</v>
      </c>
      <c r="AU96" s="216" t="s">
        <v>84</v>
      </c>
      <c r="AY96" s="215" t="s">
        <v>199</v>
      </c>
      <c r="BK96" s="217">
        <f>SUM(BK97:BK104)</f>
        <v>0</v>
      </c>
    </row>
    <row r="97" spans="1:65" s="2" customFormat="1" ht="14.4" customHeight="1">
      <c r="A97" s="40"/>
      <c r="B97" s="41"/>
      <c r="C97" s="260" t="s">
        <v>209</v>
      </c>
      <c r="D97" s="260" t="s">
        <v>222</v>
      </c>
      <c r="E97" s="261" t="s">
        <v>770</v>
      </c>
      <c r="F97" s="262" t="s">
        <v>771</v>
      </c>
      <c r="G97" s="263" t="s">
        <v>288</v>
      </c>
      <c r="H97" s="264">
        <v>43.335</v>
      </c>
      <c r="I97" s="265"/>
      <c r="J97" s="266">
        <f>ROUND(I97*H97,2)</f>
        <v>0</v>
      </c>
      <c r="K97" s="262" t="s">
        <v>32</v>
      </c>
      <c r="L97" s="46"/>
      <c r="M97" s="267" t="s">
        <v>32</v>
      </c>
      <c r="N97" s="268" t="s">
        <v>48</v>
      </c>
      <c r="O97" s="86"/>
      <c r="P97" s="230">
        <f>O97*H97</f>
        <v>0</v>
      </c>
      <c r="Q97" s="230">
        <v>0</v>
      </c>
      <c r="R97" s="230">
        <f>Q97*H97</f>
        <v>0</v>
      </c>
      <c r="S97" s="230">
        <v>0</v>
      </c>
      <c r="T97" s="231">
        <f>S97*H97</f>
        <v>0</v>
      </c>
      <c r="U97" s="40"/>
      <c r="V97" s="40"/>
      <c r="W97" s="40"/>
      <c r="X97" s="40"/>
      <c r="Y97" s="40"/>
      <c r="Z97" s="40"/>
      <c r="AA97" s="40"/>
      <c r="AB97" s="40"/>
      <c r="AC97" s="40"/>
      <c r="AD97" s="40"/>
      <c r="AE97" s="40"/>
      <c r="AR97" s="232" t="s">
        <v>209</v>
      </c>
      <c r="AT97" s="232" t="s">
        <v>222</v>
      </c>
      <c r="AU97" s="232" t="s">
        <v>86</v>
      </c>
      <c r="AY97" s="18" t="s">
        <v>199</v>
      </c>
      <c r="BE97" s="233">
        <f>IF(N97="základní",J97,0)</f>
        <v>0</v>
      </c>
      <c r="BF97" s="233">
        <f>IF(N97="snížená",J97,0)</f>
        <v>0</v>
      </c>
      <c r="BG97" s="233">
        <f>IF(N97="zákl. přenesená",J97,0)</f>
        <v>0</v>
      </c>
      <c r="BH97" s="233">
        <f>IF(N97="sníž. přenesená",J97,0)</f>
        <v>0</v>
      </c>
      <c r="BI97" s="233">
        <f>IF(N97="nulová",J97,0)</f>
        <v>0</v>
      </c>
      <c r="BJ97" s="18" t="s">
        <v>84</v>
      </c>
      <c r="BK97" s="233">
        <f>ROUND(I97*H97,2)</f>
        <v>0</v>
      </c>
      <c r="BL97" s="18" t="s">
        <v>209</v>
      </c>
      <c r="BM97" s="232" t="s">
        <v>208</v>
      </c>
    </row>
    <row r="98" spans="1:47" s="2" customFormat="1" ht="12">
      <c r="A98" s="40"/>
      <c r="B98" s="41"/>
      <c r="C98" s="42"/>
      <c r="D98" s="234" t="s">
        <v>210</v>
      </c>
      <c r="E98" s="42"/>
      <c r="F98" s="235" t="s">
        <v>771</v>
      </c>
      <c r="G98" s="42"/>
      <c r="H98" s="42"/>
      <c r="I98" s="138"/>
      <c r="J98" s="42"/>
      <c r="K98" s="42"/>
      <c r="L98" s="46"/>
      <c r="M98" s="236"/>
      <c r="N98" s="237"/>
      <c r="O98" s="86"/>
      <c r="P98" s="86"/>
      <c r="Q98" s="86"/>
      <c r="R98" s="86"/>
      <c r="S98" s="86"/>
      <c r="T98" s="87"/>
      <c r="U98" s="40"/>
      <c r="V98" s="40"/>
      <c r="W98" s="40"/>
      <c r="X98" s="40"/>
      <c r="Y98" s="40"/>
      <c r="Z98" s="40"/>
      <c r="AA98" s="40"/>
      <c r="AB98" s="40"/>
      <c r="AC98" s="40"/>
      <c r="AD98" s="40"/>
      <c r="AE98" s="40"/>
      <c r="AT98" s="18" t="s">
        <v>210</v>
      </c>
      <c r="AU98" s="18" t="s">
        <v>86</v>
      </c>
    </row>
    <row r="99" spans="1:65" s="2" customFormat="1" ht="19.8" customHeight="1">
      <c r="A99" s="40"/>
      <c r="B99" s="41"/>
      <c r="C99" s="260" t="s">
        <v>200</v>
      </c>
      <c r="D99" s="260" t="s">
        <v>222</v>
      </c>
      <c r="E99" s="261" t="s">
        <v>691</v>
      </c>
      <c r="F99" s="262" t="s">
        <v>692</v>
      </c>
      <c r="G99" s="263" t="s">
        <v>324</v>
      </c>
      <c r="H99" s="264">
        <v>13.6</v>
      </c>
      <c r="I99" s="265"/>
      <c r="J99" s="266">
        <f>ROUND(I99*H99,2)</f>
        <v>0</v>
      </c>
      <c r="K99" s="262" t="s">
        <v>32</v>
      </c>
      <c r="L99" s="46"/>
      <c r="M99" s="267" t="s">
        <v>32</v>
      </c>
      <c r="N99" s="268" t="s">
        <v>48</v>
      </c>
      <c r="O99" s="86"/>
      <c r="P99" s="230">
        <f>O99*H99</f>
        <v>0</v>
      </c>
      <c r="Q99" s="230">
        <v>0</v>
      </c>
      <c r="R99" s="230">
        <f>Q99*H99</f>
        <v>0</v>
      </c>
      <c r="S99" s="230">
        <v>0</v>
      </c>
      <c r="T99" s="231">
        <f>S99*H99</f>
        <v>0</v>
      </c>
      <c r="U99" s="40"/>
      <c r="V99" s="40"/>
      <c r="W99" s="40"/>
      <c r="X99" s="40"/>
      <c r="Y99" s="40"/>
      <c r="Z99" s="40"/>
      <c r="AA99" s="40"/>
      <c r="AB99" s="40"/>
      <c r="AC99" s="40"/>
      <c r="AD99" s="40"/>
      <c r="AE99" s="40"/>
      <c r="AR99" s="232" t="s">
        <v>209</v>
      </c>
      <c r="AT99" s="232" t="s">
        <v>222</v>
      </c>
      <c r="AU99" s="232" t="s">
        <v>86</v>
      </c>
      <c r="AY99" s="18" t="s">
        <v>199</v>
      </c>
      <c r="BE99" s="233">
        <f>IF(N99="základní",J99,0)</f>
        <v>0</v>
      </c>
      <c r="BF99" s="233">
        <f>IF(N99="snížená",J99,0)</f>
        <v>0</v>
      </c>
      <c r="BG99" s="233">
        <f>IF(N99="zákl. přenesená",J99,0)</f>
        <v>0</v>
      </c>
      <c r="BH99" s="233">
        <f>IF(N99="sníž. přenesená",J99,0)</f>
        <v>0</v>
      </c>
      <c r="BI99" s="233">
        <f>IF(N99="nulová",J99,0)</f>
        <v>0</v>
      </c>
      <c r="BJ99" s="18" t="s">
        <v>84</v>
      </c>
      <c r="BK99" s="233">
        <f>ROUND(I99*H99,2)</f>
        <v>0</v>
      </c>
      <c r="BL99" s="18" t="s">
        <v>209</v>
      </c>
      <c r="BM99" s="232" t="s">
        <v>235</v>
      </c>
    </row>
    <row r="100" spans="1:47" s="2" customFormat="1" ht="12">
      <c r="A100" s="40"/>
      <c r="B100" s="41"/>
      <c r="C100" s="42"/>
      <c r="D100" s="234" t="s">
        <v>210</v>
      </c>
      <c r="E100" s="42"/>
      <c r="F100" s="235" t="s">
        <v>692</v>
      </c>
      <c r="G100" s="42"/>
      <c r="H100" s="42"/>
      <c r="I100" s="138"/>
      <c r="J100" s="42"/>
      <c r="K100" s="42"/>
      <c r="L100" s="46"/>
      <c r="M100" s="236"/>
      <c r="N100" s="237"/>
      <c r="O100" s="86"/>
      <c r="P100" s="86"/>
      <c r="Q100" s="86"/>
      <c r="R100" s="86"/>
      <c r="S100" s="86"/>
      <c r="T100" s="87"/>
      <c r="U100" s="40"/>
      <c r="V100" s="40"/>
      <c r="W100" s="40"/>
      <c r="X100" s="40"/>
      <c r="Y100" s="40"/>
      <c r="Z100" s="40"/>
      <c r="AA100" s="40"/>
      <c r="AB100" s="40"/>
      <c r="AC100" s="40"/>
      <c r="AD100" s="40"/>
      <c r="AE100" s="40"/>
      <c r="AT100" s="18" t="s">
        <v>210</v>
      </c>
      <c r="AU100" s="18" t="s">
        <v>86</v>
      </c>
    </row>
    <row r="101" spans="1:51" s="13" customFormat="1" ht="12">
      <c r="A101" s="13"/>
      <c r="B101" s="238"/>
      <c r="C101" s="239"/>
      <c r="D101" s="234" t="s">
        <v>213</v>
      </c>
      <c r="E101" s="240" t="s">
        <v>32</v>
      </c>
      <c r="F101" s="241" t="s">
        <v>693</v>
      </c>
      <c r="G101" s="239"/>
      <c r="H101" s="242">
        <v>13.6</v>
      </c>
      <c r="I101" s="243"/>
      <c r="J101" s="239"/>
      <c r="K101" s="239"/>
      <c r="L101" s="244"/>
      <c r="M101" s="245"/>
      <c r="N101" s="246"/>
      <c r="O101" s="246"/>
      <c r="P101" s="246"/>
      <c r="Q101" s="246"/>
      <c r="R101" s="246"/>
      <c r="S101" s="246"/>
      <c r="T101" s="247"/>
      <c r="U101" s="13"/>
      <c r="V101" s="13"/>
      <c r="W101" s="13"/>
      <c r="X101" s="13"/>
      <c r="Y101" s="13"/>
      <c r="Z101" s="13"/>
      <c r="AA101" s="13"/>
      <c r="AB101" s="13"/>
      <c r="AC101" s="13"/>
      <c r="AD101" s="13"/>
      <c r="AE101" s="13"/>
      <c r="AT101" s="248" t="s">
        <v>213</v>
      </c>
      <c r="AU101" s="248" t="s">
        <v>86</v>
      </c>
      <c r="AV101" s="13" t="s">
        <v>86</v>
      </c>
      <c r="AW101" s="13" t="s">
        <v>39</v>
      </c>
      <c r="AX101" s="13" t="s">
        <v>6</v>
      </c>
      <c r="AY101" s="248" t="s">
        <v>199</v>
      </c>
    </row>
    <row r="102" spans="1:51" s="14" customFormat="1" ht="12">
      <c r="A102" s="14"/>
      <c r="B102" s="249"/>
      <c r="C102" s="250"/>
      <c r="D102" s="234" t="s">
        <v>213</v>
      </c>
      <c r="E102" s="251" t="s">
        <v>32</v>
      </c>
      <c r="F102" s="252" t="s">
        <v>215</v>
      </c>
      <c r="G102" s="250"/>
      <c r="H102" s="253">
        <v>13.6</v>
      </c>
      <c r="I102" s="254"/>
      <c r="J102" s="250"/>
      <c r="K102" s="250"/>
      <c r="L102" s="255"/>
      <c r="M102" s="269"/>
      <c r="N102" s="270"/>
      <c r="O102" s="270"/>
      <c r="P102" s="270"/>
      <c r="Q102" s="270"/>
      <c r="R102" s="270"/>
      <c r="S102" s="270"/>
      <c r="T102" s="271"/>
      <c r="U102" s="14"/>
      <c r="V102" s="14"/>
      <c r="W102" s="14"/>
      <c r="X102" s="14"/>
      <c r="Y102" s="14"/>
      <c r="Z102" s="14"/>
      <c r="AA102" s="14"/>
      <c r="AB102" s="14"/>
      <c r="AC102" s="14"/>
      <c r="AD102" s="14"/>
      <c r="AE102" s="14"/>
      <c r="AT102" s="259" t="s">
        <v>213</v>
      </c>
      <c r="AU102" s="259" t="s">
        <v>86</v>
      </c>
      <c r="AV102" s="14" t="s">
        <v>209</v>
      </c>
      <c r="AW102" s="14" t="s">
        <v>39</v>
      </c>
      <c r="AX102" s="14" t="s">
        <v>84</v>
      </c>
      <c r="AY102" s="259" t="s">
        <v>199</v>
      </c>
    </row>
    <row r="103" spans="1:65" s="2" customFormat="1" ht="19.8" customHeight="1">
      <c r="A103" s="40"/>
      <c r="B103" s="41"/>
      <c r="C103" s="260" t="s">
        <v>230</v>
      </c>
      <c r="D103" s="260" t="s">
        <v>222</v>
      </c>
      <c r="E103" s="261" t="s">
        <v>620</v>
      </c>
      <c r="F103" s="262" t="s">
        <v>621</v>
      </c>
      <c r="G103" s="263" t="s">
        <v>296</v>
      </c>
      <c r="H103" s="264">
        <v>19.406</v>
      </c>
      <c r="I103" s="265"/>
      <c r="J103" s="266">
        <f>ROUND(I103*H103,2)</f>
        <v>0</v>
      </c>
      <c r="K103" s="262" t="s">
        <v>32</v>
      </c>
      <c r="L103" s="46"/>
      <c r="M103" s="267" t="s">
        <v>32</v>
      </c>
      <c r="N103" s="268" t="s">
        <v>48</v>
      </c>
      <c r="O103" s="86"/>
      <c r="P103" s="230">
        <f>O103*H103</f>
        <v>0</v>
      </c>
      <c r="Q103" s="230">
        <v>0</v>
      </c>
      <c r="R103" s="230">
        <f>Q103*H103</f>
        <v>0</v>
      </c>
      <c r="S103" s="230">
        <v>0</v>
      </c>
      <c r="T103" s="231">
        <f>S103*H103</f>
        <v>0</v>
      </c>
      <c r="U103" s="40"/>
      <c r="V103" s="40"/>
      <c r="W103" s="40"/>
      <c r="X103" s="40"/>
      <c r="Y103" s="40"/>
      <c r="Z103" s="40"/>
      <c r="AA103" s="40"/>
      <c r="AB103" s="40"/>
      <c r="AC103" s="40"/>
      <c r="AD103" s="40"/>
      <c r="AE103" s="40"/>
      <c r="AR103" s="232" t="s">
        <v>209</v>
      </c>
      <c r="AT103" s="232" t="s">
        <v>222</v>
      </c>
      <c r="AU103" s="232" t="s">
        <v>86</v>
      </c>
      <c r="AY103" s="18" t="s">
        <v>199</v>
      </c>
      <c r="BE103" s="233">
        <f>IF(N103="základní",J103,0)</f>
        <v>0</v>
      </c>
      <c r="BF103" s="233">
        <f>IF(N103="snížená",J103,0)</f>
        <v>0</v>
      </c>
      <c r="BG103" s="233">
        <f>IF(N103="zákl. přenesená",J103,0)</f>
        <v>0</v>
      </c>
      <c r="BH103" s="233">
        <f>IF(N103="sníž. přenesená",J103,0)</f>
        <v>0</v>
      </c>
      <c r="BI103" s="233">
        <f>IF(N103="nulová",J103,0)</f>
        <v>0</v>
      </c>
      <c r="BJ103" s="18" t="s">
        <v>84</v>
      </c>
      <c r="BK103" s="233">
        <f>ROUND(I103*H103,2)</f>
        <v>0</v>
      </c>
      <c r="BL103" s="18" t="s">
        <v>209</v>
      </c>
      <c r="BM103" s="232" t="s">
        <v>238</v>
      </c>
    </row>
    <row r="104" spans="1:47" s="2" customFormat="1" ht="12">
      <c r="A104" s="40"/>
      <c r="B104" s="41"/>
      <c r="C104" s="42"/>
      <c r="D104" s="234" t="s">
        <v>210</v>
      </c>
      <c r="E104" s="42"/>
      <c r="F104" s="235" t="s">
        <v>621</v>
      </c>
      <c r="G104" s="42"/>
      <c r="H104" s="42"/>
      <c r="I104" s="138"/>
      <c r="J104" s="42"/>
      <c r="K104" s="42"/>
      <c r="L104" s="46"/>
      <c r="M104" s="236"/>
      <c r="N104" s="237"/>
      <c r="O104" s="86"/>
      <c r="P104" s="86"/>
      <c r="Q104" s="86"/>
      <c r="R104" s="86"/>
      <c r="S104" s="86"/>
      <c r="T104" s="87"/>
      <c r="U104" s="40"/>
      <c r="V104" s="40"/>
      <c r="W104" s="40"/>
      <c r="X104" s="40"/>
      <c r="Y104" s="40"/>
      <c r="Z104" s="40"/>
      <c r="AA104" s="40"/>
      <c r="AB104" s="40"/>
      <c r="AC104" s="40"/>
      <c r="AD104" s="40"/>
      <c r="AE104" s="40"/>
      <c r="AT104" s="18" t="s">
        <v>210</v>
      </c>
      <c r="AU104" s="18" t="s">
        <v>86</v>
      </c>
    </row>
    <row r="105" spans="1:63" s="12" customFormat="1" ht="22.8" customHeight="1">
      <c r="A105" s="12"/>
      <c r="B105" s="204"/>
      <c r="C105" s="205"/>
      <c r="D105" s="206" t="s">
        <v>76</v>
      </c>
      <c r="E105" s="218" t="s">
        <v>247</v>
      </c>
      <c r="F105" s="218" t="s">
        <v>248</v>
      </c>
      <c r="G105" s="205"/>
      <c r="H105" s="205"/>
      <c r="I105" s="208"/>
      <c r="J105" s="219">
        <f>BK105</f>
        <v>0</v>
      </c>
      <c r="K105" s="205"/>
      <c r="L105" s="210"/>
      <c r="M105" s="211"/>
      <c r="N105" s="212"/>
      <c r="O105" s="212"/>
      <c r="P105" s="213">
        <f>SUM(P106:P117)</f>
        <v>0</v>
      </c>
      <c r="Q105" s="212"/>
      <c r="R105" s="213">
        <f>SUM(R106:R117)</f>
        <v>0</v>
      </c>
      <c r="S105" s="212"/>
      <c r="T105" s="214">
        <f>SUM(T106:T117)</f>
        <v>0</v>
      </c>
      <c r="U105" s="12"/>
      <c r="V105" s="12"/>
      <c r="W105" s="12"/>
      <c r="X105" s="12"/>
      <c r="Y105" s="12"/>
      <c r="Z105" s="12"/>
      <c r="AA105" s="12"/>
      <c r="AB105" s="12"/>
      <c r="AC105" s="12"/>
      <c r="AD105" s="12"/>
      <c r="AE105" s="12"/>
      <c r="AR105" s="215" t="s">
        <v>209</v>
      </c>
      <c r="AT105" s="216" t="s">
        <v>76</v>
      </c>
      <c r="AU105" s="216" t="s">
        <v>84</v>
      </c>
      <c r="AY105" s="215" t="s">
        <v>199</v>
      </c>
      <c r="BK105" s="217">
        <f>SUM(BK106:BK117)</f>
        <v>0</v>
      </c>
    </row>
    <row r="106" spans="1:65" s="2" customFormat="1" ht="50.4" customHeight="1">
      <c r="A106" s="40"/>
      <c r="B106" s="41"/>
      <c r="C106" s="260" t="s">
        <v>239</v>
      </c>
      <c r="D106" s="260" t="s">
        <v>222</v>
      </c>
      <c r="E106" s="261" t="s">
        <v>429</v>
      </c>
      <c r="F106" s="262" t="s">
        <v>430</v>
      </c>
      <c r="G106" s="263" t="s">
        <v>296</v>
      </c>
      <c r="H106" s="264">
        <v>14.428</v>
      </c>
      <c r="I106" s="265"/>
      <c r="J106" s="266">
        <f>ROUND(I106*H106,2)</f>
        <v>0</v>
      </c>
      <c r="K106" s="262" t="s">
        <v>207</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253</v>
      </c>
      <c r="AT106" s="232" t="s">
        <v>222</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253</v>
      </c>
      <c r="BM106" s="232" t="s">
        <v>242</v>
      </c>
    </row>
    <row r="107" spans="1:47" s="2" customFormat="1" ht="12">
      <c r="A107" s="40"/>
      <c r="B107" s="41"/>
      <c r="C107" s="42"/>
      <c r="D107" s="234" t="s">
        <v>210</v>
      </c>
      <c r="E107" s="42"/>
      <c r="F107" s="235" t="s">
        <v>430</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51" s="13" customFormat="1" ht="12">
      <c r="A108" s="13"/>
      <c r="B108" s="238"/>
      <c r="C108" s="239"/>
      <c r="D108" s="234" t="s">
        <v>213</v>
      </c>
      <c r="E108" s="240" t="s">
        <v>32</v>
      </c>
      <c r="F108" s="241" t="s">
        <v>772</v>
      </c>
      <c r="G108" s="239"/>
      <c r="H108" s="242">
        <v>14.428</v>
      </c>
      <c r="I108" s="243"/>
      <c r="J108" s="239"/>
      <c r="K108" s="239"/>
      <c r="L108" s="244"/>
      <c r="M108" s="245"/>
      <c r="N108" s="246"/>
      <c r="O108" s="246"/>
      <c r="P108" s="246"/>
      <c r="Q108" s="246"/>
      <c r="R108" s="246"/>
      <c r="S108" s="246"/>
      <c r="T108" s="247"/>
      <c r="U108" s="13"/>
      <c r="V108" s="13"/>
      <c r="W108" s="13"/>
      <c r="X108" s="13"/>
      <c r="Y108" s="13"/>
      <c r="Z108" s="13"/>
      <c r="AA108" s="13"/>
      <c r="AB108" s="13"/>
      <c r="AC108" s="13"/>
      <c r="AD108" s="13"/>
      <c r="AE108" s="13"/>
      <c r="AT108" s="248" t="s">
        <v>213</v>
      </c>
      <c r="AU108" s="248" t="s">
        <v>86</v>
      </c>
      <c r="AV108" s="13" t="s">
        <v>86</v>
      </c>
      <c r="AW108" s="13" t="s">
        <v>39</v>
      </c>
      <c r="AX108" s="13" t="s">
        <v>6</v>
      </c>
      <c r="AY108" s="248" t="s">
        <v>199</v>
      </c>
    </row>
    <row r="109" spans="1:51" s="14" customFormat="1" ht="12">
      <c r="A109" s="14"/>
      <c r="B109" s="249"/>
      <c r="C109" s="250"/>
      <c r="D109" s="234" t="s">
        <v>213</v>
      </c>
      <c r="E109" s="251" t="s">
        <v>32</v>
      </c>
      <c r="F109" s="252" t="s">
        <v>215</v>
      </c>
      <c r="G109" s="250"/>
      <c r="H109" s="253">
        <v>14.428</v>
      </c>
      <c r="I109" s="254"/>
      <c r="J109" s="250"/>
      <c r="K109" s="250"/>
      <c r="L109" s="255"/>
      <c r="M109" s="269"/>
      <c r="N109" s="270"/>
      <c r="O109" s="270"/>
      <c r="P109" s="270"/>
      <c r="Q109" s="270"/>
      <c r="R109" s="270"/>
      <c r="S109" s="270"/>
      <c r="T109" s="271"/>
      <c r="U109" s="14"/>
      <c r="V109" s="14"/>
      <c r="W109" s="14"/>
      <c r="X109" s="14"/>
      <c r="Y109" s="14"/>
      <c r="Z109" s="14"/>
      <c r="AA109" s="14"/>
      <c r="AB109" s="14"/>
      <c r="AC109" s="14"/>
      <c r="AD109" s="14"/>
      <c r="AE109" s="14"/>
      <c r="AT109" s="259" t="s">
        <v>213</v>
      </c>
      <c r="AU109" s="259" t="s">
        <v>86</v>
      </c>
      <c r="AV109" s="14" t="s">
        <v>209</v>
      </c>
      <c r="AW109" s="14" t="s">
        <v>39</v>
      </c>
      <c r="AX109" s="14" t="s">
        <v>84</v>
      </c>
      <c r="AY109" s="259" t="s">
        <v>199</v>
      </c>
    </row>
    <row r="110" spans="1:65" s="2" customFormat="1" ht="60.6" customHeight="1">
      <c r="A110" s="40"/>
      <c r="B110" s="41"/>
      <c r="C110" s="260" t="s">
        <v>208</v>
      </c>
      <c r="D110" s="260" t="s">
        <v>222</v>
      </c>
      <c r="E110" s="261" t="s">
        <v>445</v>
      </c>
      <c r="F110" s="262" t="s">
        <v>446</v>
      </c>
      <c r="G110" s="263" t="s">
        <v>296</v>
      </c>
      <c r="H110" s="264">
        <v>0.086</v>
      </c>
      <c r="I110" s="265"/>
      <c r="J110" s="266">
        <f>ROUND(I110*H110,2)</f>
        <v>0</v>
      </c>
      <c r="K110" s="262" t="s">
        <v>207</v>
      </c>
      <c r="L110" s="46"/>
      <c r="M110" s="267" t="s">
        <v>32</v>
      </c>
      <c r="N110" s="268" t="s">
        <v>48</v>
      </c>
      <c r="O110" s="86"/>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253</v>
      </c>
      <c r="AT110" s="232" t="s">
        <v>222</v>
      </c>
      <c r="AU110" s="232" t="s">
        <v>86</v>
      </c>
      <c r="AY110" s="18" t="s">
        <v>199</v>
      </c>
      <c r="BE110" s="233">
        <f>IF(N110="základní",J110,0)</f>
        <v>0</v>
      </c>
      <c r="BF110" s="233">
        <f>IF(N110="snížená",J110,0)</f>
        <v>0</v>
      </c>
      <c r="BG110" s="233">
        <f>IF(N110="zákl. přenesená",J110,0)</f>
        <v>0</v>
      </c>
      <c r="BH110" s="233">
        <f>IF(N110="sníž. přenesená",J110,0)</f>
        <v>0</v>
      </c>
      <c r="BI110" s="233">
        <f>IF(N110="nulová",J110,0)</f>
        <v>0</v>
      </c>
      <c r="BJ110" s="18" t="s">
        <v>84</v>
      </c>
      <c r="BK110" s="233">
        <f>ROUND(I110*H110,2)</f>
        <v>0</v>
      </c>
      <c r="BL110" s="18" t="s">
        <v>253</v>
      </c>
      <c r="BM110" s="232" t="s">
        <v>245</v>
      </c>
    </row>
    <row r="111" spans="1:47" s="2" customFormat="1" ht="12">
      <c r="A111" s="40"/>
      <c r="B111" s="41"/>
      <c r="C111" s="42"/>
      <c r="D111" s="234" t="s">
        <v>210</v>
      </c>
      <c r="E111" s="42"/>
      <c r="F111" s="235" t="s">
        <v>446</v>
      </c>
      <c r="G111" s="42"/>
      <c r="H111" s="42"/>
      <c r="I111" s="138"/>
      <c r="J111" s="42"/>
      <c r="K111" s="42"/>
      <c r="L111" s="46"/>
      <c r="M111" s="236"/>
      <c r="N111" s="237"/>
      <c r="O111" s="86"/>
      <c r="P111" s="86"/>
      <c r="Q111" s="86"/>
      <c r="R111" s="86"/>
      <c r="S111" s="86"/>
      <c r="T111" s="87"/>
      <c r="U111" s="40"/>
      <c r="V111" s="40"/>
      <c r="W111" s="40"/>
      <c r="X111" s="40"/>
      <c r="Y111" s="40"/>
      <c r="Z111" s="40"/>
      <c r="AA111" s="40"/>
      <c r="AB111" s="40"/>
      <c r="AC111" s="40"/>
      <c r="AD111" s="40"/>
      <c r="AE111" s="40"/>
      <c r="AT111" s="18" t="s">
        <v>210</v>
      </c>
      <c r="AU111" s="18" t="s">
        <v>86</v>
      </c>
    </row>
    <row r="112" spans="1:65" s="2" customFormat="1" ht="19.8" customHeight="1">
      <c r="A112" s="40"/>
      <c r="B112" s="41"/>
      <c r="C112" s="260" t="s">
        <v>249</v>
      </c>
      <c r="D112" s="260" t="s">
        <v>222</v>
      </c>
      <c r="E112" s="261" t="s">
        <v>466</v>
      </c>
      <c r="F112" s="262" t="s">
        <v>467</v>
      </c>
      <c r="G112" s="263" t="s">
        <v>296</v>
      </c>
      <c r="H112" s="264">
        <v>14.428</v>
      </c>
      <c r="I112" s="265"/>
      <c r="J112" s="266">
        <f>ROUND(I112*H112,2)</f>
        <v>0</v>
      </c>
      <c r="K112" s="262" t="s">
        <v>207</v>
      </c>
      <c r="L112" s="46"/>
      <c r="M112" s="267" t="s">
        <v>32</v>
      </c>
      <c r="N112" s="268" t="s">
        <v>48</v>
      </c>
      <c r="O112" s="86"/>
      <c r="P112" s="230">
        <f>O112*H112</f>
        <v>0</v>
      </c>
      <c r="Q112" s="230">
        <v>0</v>
      </c>
      <c r="R112" s="230">
        <f>Q112*H112</f>
        <v>0</v>
      </c>
      <c r="S112" s="230">
        <v>0</v>
      </c>
      <c r="T112" s="231">
        <f>S112*H112</f>
        <v>0</v>
      </c>
      <c r="U112" s="40"/>
      <c r="V112" s="40"/>
      <c r="W112" s="40"/>
      <c r="X112" s="40"/>
      <c r="Y112" s="40"/>
      <c r="Z112" s="40"/>
      <c r="AA112" s="40"/>
      <c r="AB112" s="40"/>
      <c r="AC112" s="40"/>
      <c r="AD112" s="40"/>
      <c r="AE112" s="40"/>
      <c r="AR112" s="232" t="s">
        <v>253</v>
      </c>
      <c r="AT112" s="232" t="s">
        <v>222</v>
      </c>
      <c r="AU112" s="232" t="s">
        <v>86</v>
      </c>
      <c r="AY112" s="18" t="s">
        <v>199</v>
      </c>
      <c r="BE112" s="233">
        <f>IF(N112="základní",J112,0)</f>
        <v>0</v>
      </c>
      <c r="BF112" s="233">
        <f>IF(N112="snížená",J112,0)</f>
        <v>0</v>
      </c>
      <c r="BG112" s="233">
        <f>IF(N112="zákl. přenesená",J112,0)</f>
        <v>0</v>
      </c>
      <c r="BH112" s="233">
        <f>IF(N112="sníž. přenesená",J112,0)</f>
        <v>0</v>
      </c>
      <c r="BI112" s="233">
        <f>IF(N112="nulová",J112,0)</f>
        <v>0</v>
      </c>
      <c r="BJ112" s="18" t="s">
        <v>84</v>
      </c>
      <c r="BK112" s="233">
        <f>ROUND(I112*H112,2)</f>
        <v>0</v>
      </c>
      <c r="BL112" s="18" t="s">
        <v>253</v>
      </c>
      <c r="BM112" s="232" t="s">
        <v>254</v>
      </c>
    </row>
    <row r="113" spans="1:47" s="2" customFormat="1" ht="12">
      <c r="A113" s="40"/>
      <c r="B113" s="41"/>
      <c r="C113" s="42"/>
      <c r="D113" s="234" t="s">
        <v>210</v>
      </c>
      <c r="E113" s="42"/>
      <c r="F113" s="235" t="s">
        <v>467</v>
      </c>
      <c r="G113" s="42"/>
      <c r="H113" s="42"/>
      <c r="I113" s="138"/>
      <c r="J113" s="42"/>
      <c r="K113" s="42"/>
      <c r="L113" s="46"/>
      <c r="M113" s="236"/>
      <c r="N113" s="237"/>
      <c r="O113" s="86"/>
      <c r="P113" s="86"/>
      <c r="Q113" s="86"/>
      <c r="R113" s="86"/>
      <c r="S113" s="86"/>
      <c r="T113" s="87"/>
      <c r="U113" s="40"/>
      <c r="V113" s="40"/>
      <c r="W113" s="40"/>
      <c r="X113" s="40"/>
      <c r="Y113" s="40"/>
      <c r="Z113" s="40"/>
      <c r="AA113" s="40"/>
      <c r="AB113" s="40"/>
      <c r="AC113" s="40"/>
      <c r="AD113" s="40"/>
      <c r="AE113" s="40"/>
      <c r="AT113" s="18" t="s">
        <v>210</v>
      </c>
      <c r="AU113" s="18" t="s">
        <v>86</v>
      </c>
    </row>
    <row r="114" spans="1:51" s="13" customFormat="1" ht="12">
      <c r="A114" s="13"/>
      <c r="B114" s="238"/>
      <c r="C114" s="239"/>
      <c r="D114" s="234" t="s">
        <v>213</v>
      </c>
      <c r="E114" s="240" t="s">
        <v>32</v>
      </c>
      <c r="F114" s="241" t="s">
        <v>773</v>
      </c>
      <c r="G114" s="239"/>
      <c r="H114" s="242">
        <v>14.428</v>
      </c>
      <c r="I114" s="243"/>
      <c r="J114" s="239"/>
      <c r="K114" s="239"/>
      <c r="L114" s="244"/>
      <c r="M114" s="245"/>
      <c r="N114" s="246"/>
      <c r="O114" s="246"/>
      <c r="P114" s="246"/>
      <c r="Q114" s="246"/>
      <c r="R114" s="246"/>
      <c r="S114" s="246"/>
      <c r="T114" s="247"/>
      <c r="U114" s="13"/>
      <c r="V114" s="13"/>
      <c r="W114" s="13"/>
      <c r="X114" s="13"/>
      <c r="Y114" s="13"/>
      <c r="Z114" s="13"/>
      <c r="AA114" s="13"/>
      <c r="AB114" s="13"/>
      <c r="AC114" s="13"/>
      <c r="AD114" s="13"/>
      <c r="AE114" s="13"/>
      <c r="AT114" s="248" t="s">
        <v>213</v>
      </c>
      <c r="AU114" s="248" t="s">
        <v>86</v>
      </c>
      <c r="AV114" s="13" t="s">
        <v>86</v>
      </c>
      <c r="AW114" s="13" t="s">
        <v>39</v>
      </c>
      <c r="AX114" s="13" t="s">
        <v>6</v>
      </c>
      <c r="AY114" s="248" t="s">
        <v>199</v>
      </c>
    </row>
    <row r="115" spans="1:51" s="14" customFormat="1" ht="12">
      <c r="A115" s="14"/>
      <c r="B115" s="249"/>
      <c r="C115" s="250"/>
      <c r="D115" s="234" t="s">
        <v>213</v>
      </c>
      <c r="E115" s="251" t="s">
        <v>32</v>
      </c>
      <c r="F115" s="252" t="s">
        <v>215</v>
      </c>
      <c r="G115" s="250"/>
      <c r="H115" s="253">
        <v>14.428</v>
      </c>
      <c r="I115" s="254"/>
      <c r="J115" s="250"/>
      <c r="K115" s="250"/>
      <c r="L115" s="255"/>
      <c r="M115" s="269"/>
      <c r="N115" s="270"/>
      <c r="O115" s="270"/>
      <c r="P115" s="270"/>
      <c r="Q115" s="270"/>
      <c r="R115" s="270"/>
      <c r="S115" s="270"/>
      <c r="T115" s="271"/>
      <c r="U115" s="14"/>
      <c r="V115" s="14"/>
      <c r="W115" s="14"/>
      <c r="X115" s="14"/>
      <c r="Y115" s="14"/>
      <c r="Z115" s="14"/>
      <c r="AA115" s="14"/>
      <c r="AB115" s="14"/>
      <c r="AC115" s="14"/>
      <c r="AD115" s="14"/>
      <c r="AE115" s="14"/>
      <c r="AT115" s="259" t="s">
        <v>213</v>
      </c>
      <c r="AU115" s="259" t="s">
        <v>86</v>
      </c>
      <c r="AV115" s="14" t="s">
        <v>209</v>
      </c>
      <c r="AW115" s="14" t="s">
        <v>39</v>
      </c>
      <c r="AX115" s="14" t="s">
        <v>84</v>
      </c>
      <c r="AY115" s="259" t="s">
        <v>199</v>
      </c>
    </row>
    <row r="116" spans="1:65" s="2" customFormat="1" ht="19.8" customHeight="1">
      <c r="A116" s="40"/>
      <c r="B116" s="41"/>
      <c r="C116" s="260" t="s">
        <v>235</v>
      </c>
      <c r="D116" s="260" t="s">
        <v>222</v>
      </c>
      <c r="E116" s="261" t="s">
        <v>469</v>
      </c>
      <c r="F116" s="262" t="s">
        <v>470</v>
      </c>
      <c r="G116" s="263" t="s">
        <v>296</v>
      </c>
      <c r="H116" s="264">
        <v>0.086</v>
      </c>
      <c r="I116" s="265"/>
      <c r="J116" s="266">
        <f>ROUND(I116*H116,2)</f>
        <v>0</v>
      </c>
      <c r="K116" s="262" t="s">
        <v>207</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253</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253</v>
      </c>
      <c r="BM116" s="232" t="s">
        <v>257</v>
      </c>
    </row>
    <row r="117" spans="1:47" s="2" customFormat="1" ht="12">
      <c r="A117" s="40"/>
      <c r="B117" s="41"/>
      <c r="C117" s="42"/>
      <c r="D117" s="234" t="s">
        <v>210</v>
      </c>
      <c r="E117" s="42"/>
      <c r="F117" s="235" t="s">
        <v>470</v>
      </c>
      <c r="G117" s="42"/>
      <c r="H117" s="42"/>
      <c r="I117" s="138"/>
      <c r="J117" s="42"/>
      <c r="K117" s="42"/>
      <c r="L117" s="46"/>
      <c r="M117" s="272"/>
      <c r="N117" s="273"/>
      <c r="O117" s="274"/>
      <c r="P117" s="274"/>
      <c r="Q117" s="274"/>
      <c r="R117" s="274"/>
      <c r="S117" s="274"/>
      <c r="T117" s="275"/>
      <c r="U117" s="40"/>
      <c r="V117" s="40"/>
      <c r="W117" s="40"/>
      <c r="X117" s="40"/>
      <c r="Y117" s="40"/>
      <c r="Z117" s="40"/>
      <c r="AA117" s="40"/>
      <c r="AB117" s="40"/>
      <c r="AC117" s="40"/>
      <c r="AD117" s="40"/>
      <c r="AE117" s="40"/>
      <c r="AT117" s="18" t="s">
        <v>210</v>
      </c>
      <c r="AU117" s="18" t="s">
        <v>86</v>
      </c>
    </row>
    <row r="118" spans="1:31" s="2" customFormat="1" ht="6.95" customHeight="1">
      <c r="A118" s="40"/>
      <c r="B118" s="61"/>
      <c r="C118" s="62"/>
      <c r="D118" s="62"/>
      <c r="E118" s="62"/>
      <c r="F118" s="62"/>
      <c r="G118" s="62"/>
      <c r="H118" s="62"/>
      <c r="I118" s="168"/>
      <c r="J118" s="62"/>
      <c r="K118" s="62"/>
      <c r="L118" s="46"/>
      <c r="M118" s="40"/>
      <c r="O118" s="40"/>
      <c r="P118" s="40"/>
      <c r="Q118" s="40"/>
      <c r="R118" s="40"/>
      <c r="S118" s="40"/>
      <c r="T118" s="40"/>
      <c r="U118" s="40"/>
      <c r="V118" s="40"/>
      <c r="W118" s="40"/>
      <c r="X118" s="40"/>
      <c r="Y118" s="40"/>
      <c r="Z118" s="40"/>
      <c r="AA118" s="40"/>
      <c r="AB118" s="40"/>
      <c r="AC118" s="40"/>
      <c r="AD118" s="40"/>
      <c r="AE118" s="40"/>
    </row>
  </sheetData>
  <sheetProtection password="CC35" sheet="1" objects="1" scenarios="1" formatColumns="0" formatRows="0" autoFilter="0"/>
  <autoFilter ref="C82:K117"/>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79"/>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122</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774</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ROUND((SUM(BE83:BE178)),15)</f>
        <v>0</v>
      </c>
      <c r="G33" s="40"/>
      <c r="H33" s="40"/>
      <c r="I33" s="157">
        <v>0.21</v>
      </c>
      <c r="J33" s="156">
        <f>ROUND(((SUM(BE83:BE178))*I33),15)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ROUND((SUM(BF83:BF178)),15)</f>
        <v>0</v>
      </c>
      <c r="G34" s="40"/>
      <c r="H34" s="40"/>
      <c r="I34" s="157">
        <v>0.15</v>
      </c>
      <c r="J34" s="156">
        <f>ROUND(((SUM(BF83:BF178))*I34),15)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ROUND((SUM(BG83:BG178)),15)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ROUND((SUM(BH83:BH178)),15)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ROUND((SUM(BI83:BI178)),15)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01-13-06 - Železniční přejezd P5250, ev.km 74,505</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J84</f>
        <v>0</v>
      </c>
      <c r="K60" s="179"/>
      <c r="L60" s="184"/>
      <c r="S60" s="9"/>
      <c r="T60" s="9"/>
      <c r="U60" s="9"/>
      <c r="V60" s="9"/>
      <c r="W60" s="9"/>
      <c r="X60" s="9"/>
      <c r="Y60" s="9"/>
      <c r="Z60" s="9"/>
      <c r="AA60" s="9"/>
      <c r="AB60" s="9"/>
      <c r="AC60" s="9"/>
      <c r="AD60" s="9"/>
      <c r="AE60" s="9"/>
    </row>
    <row r="61" spans="1:31" s="10" customFormat="1" ht="19.9" customHeight="1">
      <c r="A61" s="10"/>
      <c r="B61" s="185"/>
      <c r="C61" s="186"/>
      <c r="D61" s="187" t="s">
        <v>182</v>
      </c>
      <c r="E61" s="188"/>
      <c r="F61" s="188"/>
      <c r="G61" s="188"/>
      <c r="H61" s="188"/>
      <c r="I61" s="189"/>
      <c r="J61" s="190">
        <f>J85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502</v>
      </c>
      <c r="E62" s="188"/>
      <c r="F62" s="188"/>
      <c r="G62" s="188"/>
      <c r="H62" s="188"/>
      <c r="I62" s="189"/>
      <c r="J62" s="190">
        <f>J146</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284</v>
      </c>
      <c r="E63" s="188"/>
      <c r="F63" s="188"/>
      <c r="G63" s="188"/>
      <c r="H63" s="188"/>
      <c r="I63" s="189"/>
      <c r="J63" s="190">
        <f>J157</f>
        <v>0</v>
      </c>
      <c r="K63" s="186"/>
      <c r="L63" s="191"/>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138"/>
      <c r="J64" s="42"/>
      <c r="K64" s="42"/>
      <c r="L64" s="139"/>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168"/>
      <c r="J65" s="62"/>
      <c r="K65" s="62"/>
      <c r="L65" s="139"/>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171"/>
      <c r="J69" s="64"/>
      <c r="K69" s="64"/>
      <c r="L69" s="139"/>
      <c r="S69" s="40"/>
      <c r="T69" s="40"/>
      <c r="U69" s="40"/>
      <c r="V69" s="40"/>
      <c r="W69" s="40"/>
      <c r="X69" s="40"/>
      <c r="Y69" s="40"/>
      <c r="Z69" s="40"/>
      <c r="AA69" s="40"/>
      <c r="AB69" s="40"/>
      <c r="AC69" s="40"/>
      <c r="AD69" s="40"/>
      <c r="AE69" s="40"/>
    </row>
    <row r="70" spans="1:31" s="2" customFormat="1" ht="24.95" customHeight="1">
      <c r="A70" s="40"/>
      <c r="B70" s="41"/>
      <c r="C70" s="24" t="s">
        <v>184</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4" customHeight="1">
      <c r="A73" s="40"/>
      <c r="B73" s="41"/>
      <c r="C73" s="42"/>
      <c r="D73" s="42"/>
      <c r="E73" s="172" t="str">
        <f>E7</f>
        <v>Oprava trati v úseku Mostek – Horka u Staré Paky</v>
      </c>
      <c r="F73" s="33"/>
      <c r="G73" s="33"/>
      <c r="H73" s="33"/>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3" t="s">
        <v>175</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4.4" customHeight="1">
      <c r="A75" s="40"/>
      <c r="B75" s="41"/>
      <c r="C75" s="42"/>
      <c r="D75" s="42"/>
      <c r="E75" s="71" t="str">
        <f>E9</f>
        <v>SO 01-13-06 - Železniční přejezd P5250, ev.km 74,505</v>
      </c>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3" t="s">
        <v>22</v>
      </c>
      <c r="D77" s="42"/>
      <c r="E77" s="42"/>
      <c r="F77" s="28" t="str">
        <f>F12</f>
        <v>Mostek - Horka u St. Paky</v>
      </c>
      <c r="G77" s="42"/>
      <c r="H77" s="42"/>
      <c r="I77" s="142" t="s">
        <v>24</v>
      </c>
      <c r="J77" s="74" t="str">
        <f>IF(J12="","",J12)</f>
        <v>12. 3. 2020</v>
      </c>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5.6" customHeight="1">
      <c r="A79" s="40"/>
      <c r="B79" s="41"/>
      <c r="C79" s="33" t="s">
        <v>30</v>
      </c>
      <c r="D79" s="42"/>
      <c r="E79" s="42"/>
      <c r="F79" s="28" t="str">
        <f>E15</f>
        <v>Správa železnic, státní organizace</v>
      </c>
      <c r="G79" s="42"/>
      <c r="H79" s="42"/>
      <c r="I79" s="142" t="s">
        <v>37</v>
      </c>
      <c r="J79" s="38" t="str">
        <f>E21</f>
        <v>Prodin, a.s.</v>
      </c>
      <c r="K79" s="42"/>
      <c r="L79" s="139"/>
      <c r="S79" s="40"/>
      <c r="T79" s="40"/>
      <c r="U79" s="40"/>
      <c r="V79" s="40"/>
      <c r="W79" s="40"/>
      <c r="X79" s="40"/>
      <c r="Y79" s="40"/>
      <c r="Z79" s="40"/>
      <c r="AA79" s="40"/>
      <c r="AB79" s="40"/>
      <c r="AC79" s="40"/>
      <c r="AD79" s="40"/>
      <c r="AE79" s="40"/>
    </row>
    <row r="80" spans="1:31" s="2" customFormat="1" ht="15.6" customHeight="1">
      <c r="A80" s="40"/>
      <c r="B80" s="41"/>
      <c r="C80" s="33" t="s">
        <v>35</v>
      </c>
      <c r="D80" s="42"/>
      <c r="E80" s="42"/>
      <c r="F80" s="28" t="str">
        <f>IF(E18="","",E18)</f>
        <v>Vyplň údaj</v>
      </c>
      <c r="G80" s="42"/>
      <c r="H80" s="42"/>
      <c r="I80" s="142" t="s">
        <v>40</v>
      </c>
      <c r="J80" s="38" t="str">
        <f>E24</f>
        <v>Prodin, a.s.</v>
      </c>
      <c r="K80" s="42"/>
      <c r="L80" s="139"/>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11" customFormat="1" ht="29.25" customHeight="1">
      <c r="A82" s="192"/>
      <c r="B82" s="193"/>
      <c r="C82" s="194" t="s">
        <v>185</v>
      </c>
      <c r="D82" s="195" t="s">
        <v>62</v>
      </c>
      <c r="E82" s="195" t="s">
        <v>58</v>
      </c>
      <c r="F82" s="195" t="s">
        <v>59</v>
      </c>
      <c r="G82" s="195" t="s">
        <v>186</v>
      </c>
      <c r="H82" s="195" t="s">
        <v>187</v>
      </c>
      <c r="I82" s="196" t="s">
        <v>188</v>
      </c>
      <c r="J82" s="195" t="s">
        <v>179</v>
      </c>
      <c r="K82" s="197" t="s">
        <v>189</v>
      </c>
      <c r="L82" s="198"/>
      <c r="M82" s="94" t="s">
        <v>32</v>
      </c>
      <c r="N82" s="95" t="s">
        <v>47</v>
      </c>
      <c r="O82" s="95" t="s">
        <v>190</v>
      </c>
      <c r="P82" s="95" t="s">
        <v>191</v>
      </c>
      <c r="Q82" s="95" t="s">
        <v>192</v>
      </c>
      <c r="R82" s="95" t="s">
        <v>193</v>
      </c>
      <c r="S82" s="95" t="s">
        <v>194</v>
      </c>
      <c r="T82" s="96" t="s">
        <v>195</v>
      </c>
      <c r="U82" s="192"/>
      <c r="V82" s="192"/>
      <c r="W82" s="192"/>
      <c r="X82" s="192"/>
      <c r="Y82" s="192"/>
      <c r="Z82" s="192"/>
      <c r="AA82" s="192"/>
      <c r="AB82" s="192"/>
      <c r="AC82" s="192"/>
      <c r="AD82" s="192"/>
      <c r="AE82" s="192"/>
    </row>
    <row r="83" spans="1:63" s="2" customFormat="1" ht="22.8" customHeight="1">
      <c r="A83" s="40"/>
      <c r="B83" s="41"/>
      <c r="C83" s="101" t="s">
        <v>196</v>
      </c>
      <c r="D83" s="42"/>
      <c r="E83" s="42"/>
      <c r="F83" s="42"/>
      <c r="G83" s="42"/>
      <c r="H83" s="42"/>
      <c r="I83" s="138"/>
      <c r="J83" s="199">
        <f>BK83</f>
        <v>0</v>
      </c>
      <c r="K83" s="42"/>
      <c r="L83" s="46"/>
      <c r="M83" s="97"/>
      <c r="N83" s="200"/>
      <c r="O83" s="98"/>
      <c r="P83" s="201">
        <f>P84</f>
        <v>0</v>
      </c>
      <c r="Q83" s="98"/>
      <c r="R83" s="201">
        <f>R84</f>
        <v>25.74</v>
      </c>
      <c r="S83" s="98"/>
      <c r="T83" s="202">
        <f>T84</f>
        <v>0</v>
      </c>
      <c r="U83" s="40"/>
      <c r="V83" s="40"/>
      <c r="W83" s="40"/>
      <c r="X83" s="40"/>
      <c r="Y83" s="40"/>
      <c r="Z83" s="40"/>
      <c r="AA83" s="40"/>
      <c r="AB83" s="40"/>
      <c r="AC83" s="40"/>
      <c r="AD83" s="40"/>
      <c r="AE83" s="40"/>
      <c r="AT83" s="18" t="s">
        <v>76</v>
      </c>
      <c r="AU83" s="18" t="s">
        <v>180</v>
      </c>
      <c r="BK83" s="203">
        <f>BK84</f>
        <v>0</v>
      </c>
    </row>
    <row r="84" spans="1:63" s="12" customFormat="1" ht="25.9" customHeight="1">
      <c r="A84" s="12"/>
      <c r="B84" s="204"/>
      <c r="C84" s="205"/>
      <c r="D84" s="206" t="s">
        <v>76</v>
      </c>
      <c r="E84" s="207" t="s">
        <v>197</v>
      </c>
      <c r="F84" s="207" t="s">
        <v>198</v>
      </c>
      <c r="G84" s="205"/>
      <c r="H84" s="205"/>
      <c r="I84" s="208"/>
      <c r="J84" s="209">
        <f>BK84</f>
        <v>0</v>
      </c>
      <c r="K84" s="205"/>
      <c r="L84" s="210"/>
      <c r="M84" s="211"/>
      <c r="N84" s="212"/>
      <c r="O84" s="212"/>
      <c r="P84" s="213">
        <f>P85+P146+P157</f>
        <v>0</v>
      </c>
      <c r="Q84" s="212"/>
      <c r="R84" s="213">
        <f>R85+R146+R157</f>
        <v>25.74</v>
      </c>
      <c r="S84" s="212"/>
      <c r="T84" s="214">
        <f>T85+T146+T157</f>
        <v>0</v>
      </c>
      <c r="U84" s="12"/>
      <c r="V84" s="12"/>
      <c r="W84" s="12"/>
      <c r="X84" s="12"/>
      <c r="Y84" s="12"/>
      <c r="Z84" s="12"/>
      <c r="AA84" s="12"/>
      <c r="AB84" s="12"/>
      <c r="AC84" s="12"/>
      <c r="AD84" s="12"/>
      <c r="AE84" s="12"/>
      <c r="AR84" s="215" t="s">
        <v>84</v>
      </c>
      <c r="AT84" s="216" t="s">
        <v>76</v>
      </c>
      <c r="AU84" s="216" t="s">
        <v>6</v>
      </c>
      <c r="AY84" s="215" t="s">
        <v>199</v>
      </c>
      <c r="BK84" s="217">
        <f>BK85+BK146+BK157</f>
        <v>0</v>
      </c>
    </row>
    <row r="85" spans="1:63" s="12" customFormat="1" ht="22.8" customHeight="1">
      <c r="A85" s="12"/>
      <c r="B85" s="204"/>
      <c r="C85" s="205"/>
      <c r="D85" s="206" t="s">
        <v>76</v>
      </c>
      <c r="E85" s="218" t="s">
        <v>200</v>
      </c>
      <c r="F85" s="218" t="s">
        <v>201</v>
      </c>
      <c r="G85" s="205"/>
      <c r="H85" s="205"/>
      <c r="I85" s="208"/>
      <c r="J85" s="219">
        <f>BK85</f>
        <v>0</v>
      </c>
      <c r="K85" s="205"/>
      <c r="L85" s="210"/>
      <c r="M85" s="211"/>
      <c r="N85" s="212"/>
      <c r="O85" s="212"/>
      <c r="P85" s="213">
        <f>SUM(P86:P145)</f>
        <v>0</v>
      </c>
      <c r="Q85" s="212"/>
      <c r="R85" s="213">
        <f>SUM(R86:R145)</f>
        <v>25.74</v>
      </c>
      <c r="S85" s="212"/>
      <c r="T85" s="214">
        <f>SUM(T86:T145)</f>
        <v>0</v>
      </c>
      <c r="U85" s="12"/>
      <c r="V85" s="12"/>
      <c r="W85" s="12"/>
      <c r="X85" s="12"/>
      <c r="Y85" s="12"/>
      <c r="Z85" s="12"/>
      <c r="AA85" s="12"/>
      <c r="AB85" s="12"/>
      <c r="AC85" s="12"/>
      <c r="AD85" s="12"/>
      <c r="AE85" s="12"/>
      <c r="AR85" s="215" t="s">
        <v>84</v>
      </c>
      <c r="AT85" s="216" t="s">
        <v>76</v>
      </c>
      <c r="AU85" s="216" t="s">
        <v>84</v>
      </c>
      <c r="AY85" s="215" t="s">
        <v>199</v>
      </c>
      <c r="BK85" s="217">
        <f>SUM(BK86:BK145)</f>
        <v>0</v>
      </c>
    </row>
    <row r="86" spans="1:65" s="2" customFormat="1" ht="19.8" customHeight="1">
      <c r="A86" s="40"/>
      <c r="B86" s="41"/>
      <c r="C86" s="220" t="s">
        <v>84</v>
      </c>
      <c r="D86" s="220" t="s">
        <v>203</v>
      </c>
      <c r="E86" s="221" t="s">
        <v>740</v>
      </c>
      <c r="F86" s="222" t="s">
        <v>741</v>
      </c>
      <c r="G86" s="223" t="s">
        <v>206</v>
      </c>
      <c r="H86" s="224">
        <v>16</v>
      </c>
      <c r="I86" s="225"/>
      <c r="J86" s="226">
        <f>ROUND(I86*H86,2)</f>
        <v>0</v>
      </c>
      <c r="K86" s="222" t="s">
        <v>207</v>
      </c>
      <c r="L86" s="227"/>
      <c r="M86" s="228" t="s">
        <v>32</v>
      </c>
      <c r="N86" s="229" t="s">
        <v>48</v>
      </c>
      <c r="O86" s="86"/>
      <c r="P86" s="230">
        <f>O86*H86</f>
        <v>0</v>
      </c>
      <c r="Q86" s="230">
        <v>0</v>
      </c>
      <c r="R86" s="230">
        <f>Q86*H86</f>
        <v>0</v>
      </c>
      <c r="S86" s="230">
        <v>0</v>
      </c>
      <c r="T86" s="231">
        <f>S86*H86</f>
        <v>0</v>
      </c>
      <c r="U86" s="40"/>
      <c r="V86" s="40"/>
      <c r="W86" s="40"/>
      <c r="X86" s="40"/>
      <c r="Y86" s="40"/>
      <c r="Z86" s="40"/>
      <c r="AA86" s="40"/>
      <c r="AB86" s="40"/>
      <c r="AC86" s="40"/>
      <c r="AD86" s="40"/>
      <c r="AE86" s="40"/>
      <c r="AR86" s="232" t="s">
        <v>208</v>
      </c>
      <c r="AT86" s="232" t="s">
        <v>203</v>
      </c>
      <c r="AU86" s="232" t="s">
        <v>86</v>
      </c>
      <c r="AY86" s="18" t="s">
        <v>199</v>
      </c>
      <c r="BE86" s="233">
        <f>IF(N86="základní",J86,0)</f>
        <v>0</v>
      </c>
      <c r="BF86" s="233">
        <f>IF(N86="snížená",J86,0)</f>
        <v>0</v>
      </c>
      <c r="BG86" s="233">
        <f>IF(N86="zákl. přenesená",J86,0)</f>
        <v>0</v>
      </c>
      <c r="BH86" s="233">
        <f>IF(N86="sníž. přenesená",J86,0)</f>
        <v>0</v>
      </c>
      <c r="BI86" s="233">
        <f>IF(N86="nulová",J86,0)</f>
        <v>0</v>
      </c>
      <c r="BJ86" s="18" t="s">
        <v>84</v>
      </c>
      <c r="BK86" s="233">
        <f>ROUND(I86*H86,2)</f>
        <v>0</v>
      </c>
      <c r="BL86" s="18" t="s">
        <v>209</v>
      </c>
      <c r="BM86" s="232" t="s">
        <v>86</v>
      </c>
    </row>
    <row r="87" spans="1:47" s="2" customFormat="1" ht="12">
      <c r="A87" s="40"/>
      <c r="B87" s="41"/>
      <c r="C87" s="42"/>
      <c r="D87" s="234" t="s">
        <v>210</v>
      </c>
      <c r="E87" s="42"/>
      <c r="F87" s="235" t="s">
        <v>741</v>
      </c>
      <c r="G87" s="42"/>
      <c r="H87" s="42"/>
      <c r="I87" s="138"/>
      <c r="J87" s="42"/>
      <c r="K87" s="42"/>
      <c r="L87" s="46"/>
      <c r="M87" s="236"/>
      <c r="N87" s="237"/>
      <c r="O87" s="86"/>
      <c r="P87" s="86"/>
      <c r="Q87" s="86"/>
      <c r="R87" s="86"/>
      <c r="S87" s="86"/>
      <c r="T87" s="87"/>
      <c r="U87" s="40"/>
      <c r="V87" s="40"/>
      <c r="W87" s="40"/>
      <c r="X87" s="40"/>
      <c r="Y87" s="40"/>
      <c r="Z87" s="40"/>
      <c r="AA87" s="40"/>
      <c r="AB87" s="40"/>
      <c r="AC87" s="40"/>
      <c r="AD87" s="40"/>
      <c r="AE87" s="40"/>
      <c r="AT87" s="18" t="s">
        <v>210</v>
      </c>
      <c r="AU87" s="18" t="s">
        <v>86</v>
      </c>
    </row>
    <row r="88" spans="1:65" s="2" customFormat="1" ht="19.8" customHeight="1">
      <c r="A88" s="40"/>
      <c r="B88" s="41"/>
      <c r="C88" s="260" t="s">
        <v>86</v>
      </c>
      <c r="D88" s="260" t="s">
        <v>222</v>
      </c>
      <c r="E88" s="261" t="s">
        <v>742</v>
      </c>
      <c r="F88" s="262" t="s">
        <v>743</v>
      </c>
      <c r="G88" s="263" t="s">
        <v>324</v>
      </c>
      <c r="H88" s="264">
        <v>10.8</v>
      </c>
      <c r="I88" s="265"/>
      <c r="J88" s="266">
        <f>ROUND(I88*H88,2)</f>
        <v>0</v>
      </c>
      <c r="K88" s="262" t="s">
        <v>207</v>
      </c>
      <c r="L88" s="46"/>
      <c r="M88" s="267" t="s">
        <v>32</v>
      </c>
      <c r="N88" s="268" t="s">
        <v>48</v>
      </c>
      <c r="O88" s="86"/>
      <c r="P88" s="230">
        <f>O88*H88</f>
        <v>0</v>
      </c>
      <c r="Q88" s="230">
        <v>0</v>
      </c>
      <c r="R88" s="230">
        <f>Q88*H88</f>
        <v>0</v>
      </c>
      <c r="S88" s="230">
        <v>0</v>
      </c>
      <c r="T88" s="231">
        <f>S88*H88</f>
        <v>0</v>
      </c>
      <c r="U88" s="40"/>
      <c r="V88" s="40"/>
      <c r="W88" s="40"/>
      <c r="X88" s="40"/>
      <c r="Y88" s="40"/>
      <c r="Z88" s="40"/>
      <c r="AA88" s="40"/>
      <c r="AB88" s="40"/>
      <c r="AC88" s="40"/>
      <c r="AD88" s="40"/>
      <c r="AE88" s="40"/>
      <c r="AR88" s="232" t="s">
        <v>209</v>
      </c>
      <c r="AT88" s="232" t="s">
        <v>222</v>
      </c>
      <c r="AU88" s="232" t="s">
        <v>86</v>
      </c>
      <c r="AY88" s="18" t="s">
        <v>199</v>
      </c>
      <c r="BE88" s="233">
        <f>IF(N88="základní",J88,0)</f>
        <v>0</v>
      </c>
      <c r="BF88" s="233">
        <f>IF(N88="snížená",J88,0)</f>
        <v>0</v>
      </c>
      <c r="BG88" s="233">
        <f>IF(N88="zákl. přenesená",J88,0)</f>
        <v>0</v>
      </c>
      <c r="BH88" s="233">
        <f>IF(N88="sníž. přenesená",J88,0)</f>
        <v>0</v>
      </c>
      <c r="BI88" s="233">
        <f>IF(N88="nulová",J88,0)</f>
        <v>0</v>
      </c>
      <c r="BJ88" s="18" t="s">
        <v>84</v>
      </c>
      <c r="BK88" s="233">
        <f>ROUND(I88*H88,2)</f>
        <v>0</v>
      </c>
      <c r="BL88" s="18" t="s">
        <v>209</v>
      </c>
      <c r="BM88" s="232" t="s">
        <v>209</v>
      </c>
    </row>
    <row r="89" spans="1:47" s="2" customFormat="1" ht="12">
      <c r="A89" s="40"/>
      <c r="B89" s="41"/>
      <c r="C89" s="42"/>
      <c r="D89" s="234" t="s">
        <v>210</v>
      </c>
      <c r="E89" s="42"/>
      <c r="F89" s="235" t="s">
        <v>743</v>
      </c>
      <c r="G89" s="42"/>
      <c r="H89" s="42"/>
      <c r="I89" s="138"/>
      <c r="J89" s="42"/>
      <c r="K89" s="42"/>
      <c r="L89" s="46"/>
      <c r="M89" s="236"/>
      <c r="N89" s="237"/>
      <c r="O89" s="86"/>
      <c r="P89" s="86"/>
      <c r="Q89" s="86"/>
      <c r="R89" s="86"/>
      <c r="S89" s="86"/>
      <c r="T89" s="87"/>
      <c r="U89" s="40"/>
      <c r="V89" s="40"/>
      <c r="W89" s="40"/>
      <c r="X89" s="40"/>
      <c r="Y89" s="40"/>
      <c r="Z89" s="40"/>
      <c r="AA89" s="40"/>
      <c r="AB89" s="40"/>
      <c r="AC89" s="40"/>
      <c r="AD89" s="40"/>
      <c r="AE89" s="40"/>
      <c r="AT89" s="18" t="s">
        <v>210</v>
      </c>
      <c r="AU89" s="18" t="s">
        <v>86</v>
      </c>
    </row>
    <row r="90" spans="1:65" s="2" customFormat="1" ht="19.8" customHeight="1">
      <c r="A90" s="40"/>
      <c r="B90" s="41"/>
      <c r="C90" s="220" t="s">
        <v>221</v>
      </c>
      <c r="D90" s="220" t="s">
        <v>203</v>
      </c>
      <c r="E90" s="221" t="s">
        <v>744</v>
      </c>
      <c r="F90" s="222" t="s">
        <v>745</v>
      </c>
      <c r="G90" s="223" t="s">
        <v>324</v>
      </c>
      <c r="H90" s="224">
        <v>10.8</v>
      </c>
      <c r="I90" s="225"/>
      <c r="J90" s="226">
        <f>ROUND(I90*H90,2)</f>
        <v>0</v>
      </c>
      <c r="K90" s="222" t="s">
        <v>207</v>
      </c>
      <c r="L90" s="227"/>
      <c r="M90" s="228" t="s">
        <v>32</v>
      </c>
      <c r="N90" s="229" t="s">
        <v>48</v>
      </c>
      <c r="O90" s="86"/>
      <c r="P90" s="230">
        <f>O90*H90</f>
        <v>0</v>
      </c>
      <c r="Q90" s="230">
        <v>0</v>
      </c>
      <c r="R90" s="230">
        <f>Q90*H90</f>
        <v>0</v>
      </c>
      <c r="S90" s="230">
        <v>0</v>
      </c>
      <c r="T90" s="231">
        <f>S90*H90</f>
        <v>0</v>
      </c>
      <c r="U90" s="40"/>
      <c r="V90" s="40"/>
      <c r="W90" s="40"/>
      <c r="X90" s="40"/>
      <c r="Y90" s="40"/>
      <c r="Z90" s="40"/>
      <c r="AA90" s="40"/>
      <c r="AB90" s="40"/>
      <c r="AC90" s="40"/>
      <c r="AD90" s="40"/>
      <c r="AE90" s="40"/>
      <c r="AR90" s="232" t="s">
        <v>208</v>
      </c>
      <c r="AT90" s="232" t="s">
        <v>203</v>
      </c>
      <c r="AU90" s="232" t="s">
        <v>86</v>
      </c>
      <c r="AY90" s="18" t="s">
        <v>199</v>
      </c>
      <c r="BE90" s="233">
        <f>IF(N90="základní",J90,0)</f>
        <v>0</v>
      </c>
      <c r="BF90" s="233">
        <f>IF(N90="snížená",J90,0)</f>
        <v>0</v>
      </c>
      <c r="BG90" s="233">
        <f>IF(N90="zákl. přenesená",J90,0)</f>
        <v>0</v>
      </c>
      <c r="BH90" s="233">
        <f>IF(N90="sníž. přenesená",J90,0)</f>
        <v>0</v>
      </c>
      <c r="BI90" s="233">
        <f>IF(N90="nulová",J90,0)</f>
        <v>0</v>
      </c>
      <c r="BJ90" s="18" t="s">
        <v>84</v>
      </c>
      <c r="BK90" s="233">
        <f>ROUND(I90*H90,2)</f>
        <v>0</v>
      </c>
      <c r="BL90" s="18" t="s">
        <v>209</v>
      </c>
      <c r="BM90" s="232" t="s">
        <v>230</v>
      </c>
    </row>
    <row r="91" spans="1:47" s="2" customFormat="1" ht="12">
      <c r="A91" s="40"/>
      <c r="B91" s="41"/>
      <c r="C91" s="42"/>
      <c r="D91" s="234" t="s">
        <v>210</v>
      </c>
      <c r="E91" s="42"/>
      <c r="F91" s="235" t="s">
        <v>745</v>
      </c>
      <c r="G91" s="42"/>
      <c r="H91" s="42"/>
      <c r="I91" s="138"/>
      <c r="J91" s="42"/>
      <c r="K91" s="42"/>
      <c r="L91" s="46"/>
      <c r="M91" s="236"/>
      <c r="N91" s="237"/>
      <c r="O91" s="86"/>
      <c r="P91" s="86"/>
      <c r="Q91" s="86"/>
      <c r="R91" s="86"/>
      <c r="S91" s="86"/>
      <c r="T91" s="87"/>
      <c r="U91" s="40"/>
      <c r="V91" s="40"/>
      <c r="W91" s="40"/>
      <c r="X91" s="40"/>
      <c r="Y91" s="40"/>
      <c r="Z91" s="40"/>
      <c r="AA91" s="40"/>
      <c r="AB91" s="40"/>
      <c r="AC91" s="40"/>
      <c r="AD91" s="40"/>
      <c r="AE91" s="40"/>
      <c r="AT91" s="18" t="s">
        <v>210</v>
      </c>
      <c r="AU91" s="18" t="s">
        <v>86</v>
      </c>
    </row>
    <row r="92" spans="1:65" s="2" customFormat="1" ht="19.8" customHeight="1">
      <c r="A92" s="40"/>
      <c r="B92" s="41"/>
      <c r="C92" s="260" t="s">
        <v>209</v>
      </c>
      <c r="D92" s="260" t="s">
        <v>222</v>
      </c>
      <c r="E92" s="261" t="s">
        <v>661</v>
      </c>
      <c r="F92" s="262" t="s">
        <v>662</v>
      </c>
      <c r="G92" s="263" t="s">
        <v>324</v>
      </c>
      <c r="H92" s="264">
        <v>2.8</v>
      </c>
      <c r="I92" s="265"/>
      <c r="J92" s="266">
        <f>ROUND(I92*H92,2)</f>
        <v>0</v>
      </c>
      <c r="K92" s="262" t="s">
        <v>207</v>
      </c>
      <c r="L92" s="46"/>
      <c r="M92" s="267" t="s">
        <v>32</v>
      </c>
      <c r="N92" s="268" t="s">
        <v>48</v>
      </c>
      <c r="O92" s="86"/>
      <c r="P92" s="230">
        <f>O92*H92</f>
        <v>0</v>
      </c>
      <c r="Q92" s="230">
        <v>0</v>
      </c>
      <c r="R92" s="230">
        <f>Q92*H92</f>
        <v>0</v>
      </c>
      <c r="S92" s="230">
        <v>0</v>
      </c>
      <c r="T92" s="231">
        <f>S92*H92</f>
        <v>0</v>
      </c>
      <c r="U92" s="40"/>
      <c r="V92" s="40"/>
      <c r="W92" s="40"/>
      <c r="X92" s="40"/>
      <c r="Y92" s="40"/>
      <c r="Z92" s="40"/>
      <c r="AA92" s="40"/>
      <c r="AB92" s="40"/>
      <c r="AC92" s="40"/>
      <c r="AD92" s="40"/>
      <c r="AE92" s="40"/>
      <c r="AR92" s="232" t="s">
        <v>209</v>
      </c>
      <c r="AT92" s="232" t="s">
        <v>222</v>
      </c>
      <c r="AU92" s="232" t="s">
        <v>86</v>
      </c>
      <c r="AY92" s="18" t="s">
        <v>199</v>
      </c>
      <c r="BE92" s="233">
        <f>IF(N92="základní",J92,0)</f>
        <v>0</v>
      </c>
      <c r="BF92" s="233">
        <f>IF(N92="snížená",J92,0)</f>
        <v>0</v>
      </c>
      <c r="BG92" s="233">
        <f>IF(N92="zákl. přenesená",J92,0)</f>
        <v>0</v>
      </c>
      <c r="BH92" s="233">
        <f>IF(N92="sníž. přenesená",J92,0)</f>
        <v>0</v>
      </c>
      <c r="BI92" s="233">
        <f>IF(N92="nulová",J92,0)</f>
        <v>0</v>
      </c>
      <c r="BJ92" s="18" t="s">
        <v>84</v>
      </c>
      <c r="BK92" s="233">
        <f>ROUND(I92*H92,2)</f>
        <v>0</v>
      </c>
      <c r="BL92" s="18" t="s">
        <v>209</v>
      </c>
      <c r="BM92" s="232" t="s">
        <v>208</v>
      </c>
    </row>
    <row r="93" spans="1:47" s="2" customFormat="1" ht="12">
      <c r="A93" s="40"/>
      <c r="B93" s="41"/>
      <c r="C93" s="42"/>
      <c r="D93" s="234" t="s">
        <v>210</v>
      </c>
      <c r="E93" s="42"/>
      <c r="F93" s="235" t="s">
        <v>662</v>
      </c>
      <c r="G93" s="42"/>
      <c r="H93" s="42"/>
      <c r="I93" s="138"/>
      <c r="J93" s="42"/>
      <c r="K93" s="42"/>
      <c r="L93" s="46"/>
      <c r="M93" s="236"/>
      <c r="N93" s="237"/>
      <c r="O93" s="86"/>
      <c r="P93" s="86"/>
      <c r="Q93" s="86"/>
      <c r="R93" s="86"/>
      <c r="S93" s="86"/>
      <c r="T93" s="87"/>
      <c r="U93" s="40"/>
      <c r="V93" s="40"/>
      <c r="W93" s="40"/>
      <c r="X93" s="40"/>
      <c r="Y93" s="40"/>
      <c r="Z93" s="40"/>
      <c r="AA93" s="40"/>
      <c r="AB93" s="40"/>
      <c r="AC93" s="40"/>
      <c r="AD93" s="40"/>
      <c r="AE93" s="40"/>
      <c r="AT93" s="18" t="s">
        <v>210</v>
      </c>
      <c r="AU93" s="18" t="s">
        <v>86</v>
      </c>
    </row>
    <row r="94" spans="1:65" s="2" customFormat="1" ht="19.8" customHeight="1">
      <c r="A94" s="40"/>
      <c r="B94" s="41"/>
      <c r="C94" s="260" t="s">
        <v>200</v>
      </c>
      <c r="D94" s="260" t="s">
        <v>222</v>
      </c>
      <c r="E94" s="261" t="s">
        <v>663</v>
      </c>
      <c r="F94" s="262" t="s">
        <v>664</v>
      </c>
      <c r="G94" s="263" t="s">
        <v>324</v>
      </c>
      <c r="H94" s="264">
        <v>18.8</v>
      </c>
      <c r="I94" s="265"/>
      <c r="J94" s="266">
        <f>ROUND(I94*H94,2)</f>
        <v>0</v>
      </c>
      <c r="K94" s="262" t="s">
        <v>207</v>
      </c>
      <c r="L94" s="46"/>
      <c r="M94" s="267" t="s">
        <v>32</v>
      </c>
      <c r="N94" s="268" t="s">
        <v>48</v>
      </c>
      <c r="O94" s="86"/>
      <c r="P94" s="230">
        <f>O94*H94</f>
        <v>0</v>
      </c>
      <c r="Q94" s="230">
        <v>0</v>
      </c>
      <c r="R94" s="230">
        <f>Q94*H94</f>
        <v>0</v>
      </c>
      <c r="S94" s="230">
        <v>0</v>
      </c>
      <c r="T94" s="231">
        <f>S94*H94</f>
        <v>0</v>
      </c>
      <c r="U94" s="40"/>
      <c r="V94" s="40"/>
      <c r="W94" s="40"/>
      <c r="X94" s="40"/>
      <c r="Y94" s="40"/>
      <c r="Z94" s="40"/>
      <c r="AA94" s="40"/>
      <c r="AB94" s="40"/>
      <c r="AC94" s="40"/>
      <c r="AD94" s="40"/>
      <c r="AE94" s="40"/>
      <c r="AR94" s="232" t="s">
        <v>209</v>
      </c>
      <c r="AT94" s="232" t="s">
        <v>222</v>
      </c>
      <c r="AU94" s="232" t="s">
        <v>86</v>
      </c>
      <c r="AY94" s="18" t="s">
        <v>199</v>
      </c>
      <c r="BE94" s="233">
        <f>IF(N94="základní",J94,0)</f>
        <v>0</v>
      </c>
      <c r="BF94" s="233">
        <f>IF(N94="snížená",J94,0)</f>
        <v>0</v>
      </c>
      <c r="BG94" s="233">
        <f>IF(N94="zákl. přenesená",J94,0)</f>
        <v>0</v>
      </c>
      <c r="BH94" s="233">
        <f>IF(N94="sníž. přenesená",J94,0)</f>
        <v>0</v>
      </c>
      <c r="BI94" s="233">
        <f>IF(N94="nulová",J94,0)</f>
        <v>0</v>
      </c>
      <c r="BJ94" s="18" t="s">
        <v>84</v>
      </c>
      <c r="BK94" s="233">
        <f>ROUND(I94*H94,2)</f>
        <v>0</v>
      </c>
      <c r="BL94" s="18" t="s">
        <v>209</v>
      </c>
      <c r="BM94" s="232" t="s">
        <v>235</v>
      </c>
    </row>
    <row r="95" spans="1:47" s="2" customFormat="1" ht="12">
      <c r="A95" s="40"/>
      <c r="B95" s="41"/>
      <c r="C95" s="42"/>
      <c r="D95" s="234" t="s">
        <v>210</v>
      </c>
      <c r="E95" s="42"/>
      <c r="F95" s="235" t="s">
        <v>664</v>
      </c>
      <c r="G95" s="42"/>
      <c r="H95" s="42"/>
      <c r="I95" s="138"/>
      <c r="J95" s="42"/>
      <c r="K95" s="42"/>
      <c r="L95" s="46"/>
      <c r="M95" s="236"/>
      <c r="N95" s="237"/>
      <c r="O95" s="86"/>
      <c r="P95" s="86"/>
      <c r="Q95" s="86"/>
      <c r="R95" s="86"/>
      <c r="S95" s="86"/>
      <c r="T95" s="87"/>
      <c r="U95" s="40"/>
      <c r="V95" s="40"/>
      <c r="W95" s="40"/>
      <c r="X95" s="40"/>
      <c r="Y95" s="40"/>
      <c r="Z95" s="40"/>
      <c r="AA95" s="40"/>
      <c r="AB95" s="40"/>
      <c r="AC95" s="40"/>
      <c r="AD95" s="40"/>
      <c r="AE95" s="40"/>
      <c r="AT95" s="18" t="s">
        <v>210</v>
      </c>
      <c r="AU95" s="18" t="s">
        <v>86</v>
      </c>
    </row>
    <row r="96" spans="1:51" s="13" customFormat="1" ht="12">
      <c r="A96" s="13"/>
      <c r="B96" s="238"/>
      <c r="C96" s="239"/>
      <c r="D96" s="234" t="s">
        <v>213</v>
      </c>
      <c r="E96" s="240" t="s">
        <v>32</v>
      </c>
      <c r="F96" s="241" t="s">
        <v>775</v>
      </c>
      <c r="G96" s="239"/>
      <c r="H96" s="242">
        <v>18.8</v>
      </c>
      <c r="I96" s="243"/>
      <c r="J96" s="239"/>
      <c r="K96" s="239"/>
      <c r="L96" s="244"/>
      <c r="M96" s="245"/>
      <c r="N96" s="246"/>
      <c r="O96" s="246"/>
      <c r="P96" s="246"/>
      <c r="Q96" s="246"/>
      <c r="R96" s="246"/>
      <c r="S96" s="246"/>
      <c r="T96" s="247"/>
      <c r="U96" s="13"/>
      <c r="V96" s="13"/>
      <c r="W96" s="13"/>
      <c r="X96" s="13"/>
      <c r="Y96" s="13"/>
      <c r="Z96" s="13"/>
      <c r="AA96" s="13"/>
      <c r="AB96" s="13"/>
      <c r="AC96" s="13"/>
      <c r="AD96" s="13"/>
      <c r="AE96" s="13"/>
      <c r="AT96" s="248" t="s">
        <v>213</v>
      </c>
      <c r="AU96" s="248" t="s">
        <v>86</v>
      </c>
      <c r="AV96" s="13" t="s">
        <v>86</v>
      </c>
      <c r="AW96" s="13" t="s">
        <v>39</v>
      </c>
      <c r="AX96" s="13" t="s">
        <v>6</v>
      </c>
      <c r="AY96" s="248" t="s">
        <v>199</v>
      </c>
    </row>
    <row r="97" spans="1:51" s="14" customFormat="1" ht="12">
      <c r="A97" s="14"/>
      <c r="B97" s="249"/>
      <c r="C97" s="250"/>
      <c r="D97" s="234" t="s">
        <v>213</v>
      </c>
      <c r="E97" s="251" t="s">
        <v>32</v>
      </c>
      <c r="F97" s="252" t="s">
        <v>215</v>
      </c>
      <c r="G97" s="250"/>
      <c r="H97" s="253">
        <v>18.8</v>
      </c>
      <c r="I97" s="254"/>
      <c r="J97" s="250"/>
      <c r="K97" s="250"/>
      <c r="L97" s="255"/>
      <c r="M97" s="269"/>
      <c r="N97" s="270"/>
      <c r="O97" s="270"/>
      <c r="P97" s="270"/>
      <c r="Q97" s="270"/>
      <c r="R97" s="270"/>
      <c r="S97" s="270"/>
      <c r="T97" s="271"/>
      <c r="U97" s="14"/>
      <c r="V97" s="14"/>
      <c r="W97" s="14"/>
      <c r="X97" s="14"/>
      <c r="Y97" s="14"/>
      <c r="Z97" s="14"/>
      <c r="AA97" s="14"/>
      <c r="AB97" s="14"/>
      <c r="AC97" s="14"/>
      <c r="AD97" s="14"/>
      <c r="AE97" s="14"/>
      <c r="AT97" s="259" t="s">
        <v>213</v>
      </c>
      <c r="AU97" s="259" t="s">
        <v>86</v>
      </c>
      <c r="AV97" s="14" t="s">
        <v>209</v>
      </c>
      <c r="AW97" s="14" t="s">
        <v>39</v>
      </c>
      <c r="AX97" s="14" t="s">
        <v>84</v>
      </c>
      <c r="AY97" s="259" t="s">
        <v>199</v>
      </c>
    </row>
    <row r="98" spans="1:65" s="2" customFormat="1" ht="19.8" customHeight="1">
      <c r="A98" s="40"/>
      <c r="B98" s="41"/>
      <c r="C98" s="260" t="s">
        <v>230</v>
      </c>
      <c r="D98" s="260" t="s">
        <v>222</v>
      </c>
      <c r="E98" s="261" t="s">
        <v>720</v>
      </c>
      <c r="F98" s="262" t="s">
        <v>721</v>
      </c>
      <c r="G98" s="263" t="s">
        <v>324</v>
      </c>
      <c r="H98" s="264">
        <v>12.2</v>
      </c>
      <c r="I98" s="265"/>
      <c r="J98" s="266">
        <f>ROUND(I98*H98,2)</f>
        <v>0</v>
      </c>
      <c r="K98" s="262" t="s">
        <v>207</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209</v>
      </c>
      <c r="AT98" s="232" t="s">
        <v>222</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238</v>
      </c>
    </row>
    <row r="99" spans="1:47" s="2" customFormat="1" ht="12">
      <c r="A99" s="40"/>
      <c r="B99" s="41"/>
      <c r="C99" s="42"/>
      <c r="D99" s="234" t="s">
        <v>210</v>
      </c>
      <c r="E99" s="42"/>
      <c r="F99" s="235" t="s">
        <v>721</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65" s="2" customFormat="1" ht="19.8" customHeight="1">
      <c r="A100" s="40"/>
      <c r="B100" s="41"/>
      <c r="C100" s="260" t="s">
        <v>239</v>
      </c>
      <c r="D100" s="260" t="s">
        <v>222</v>
      </c>
      <c r="E100" s="261" t="s">
        <v>722</v>
      </c>
      <c r="F100" s="262" t="s">
        <v>723</v>
      </c>
      <c r="G100" s="263" t="s">
        <v>288</v>
      </c>
      <c r="H100" s="264">
        <v>15.25</v>
      </c>
      <c r="I100" s="265"/>
      <c r="J100" s="266">
        <f>ROUND(I100*H100,2)</f>
        <v>0</v>
      </c>
      <c r="K100" s="262" t="s">
        <v>207</v>
      </c>
      <c r="L100" s="46"/>
      <c r="M100" s="267" t="s">
        <v>32</v>
      </c>
      <c r="N100" s="268" t="s">
        <v>48</v>
      </c>
      <c r="O100" s="86"/>
      <c r="P100" s="230">
        <f>O100*H100</f>
        <v>0</v>
      </c>
      <c r="Q100" s="230">
        <v>0</v>
      </c>
      <c r="R100" s="230">
        <f>Q100*H100</f>
        <v>0</v>
      </c>
      <c r="S100" s="230">
        <v>0</v>
      </c>
      <c r="T100" s="231">
        <f>S100*H100</f>
        <v>0</v>
      </c>
      <c r="U100" s="40"/>
      <c r="V100" s="40"/>
      <c r="W100" s="40"/>
      <c r="X100" s="40"/>
      <c r="Y100" s="40"/>
      <c r="Z100" s="40"/>
      <c r="AA100" s="40"/>
      <c r="AB100" s="40"/>
      <c r="AC100" s="40"/>
      <c r="AD100" s="40"/>
      <c r="AE100" s="40"/>
      <c r="AR100" s="232" t="s">
        <v>209</v>
      </c>
      <c r="AT100" s="232" t="s">
        <v>222</v>
      </c>
      <c r="AU100" s="232" t="s">
        <v>86</v>
      </c>
      <c r="AY100" s="18" t="s">
        <v>199</v>
      </c>
      <c r="BE100" s="233">
        <f>IF(N100="základní",J100,0)</f>
        <v>0</v>
      </c>
      <c r="BF100" s="233">
        <f>IF(N100="snížená",J100,0)</f>
        <v>0</v>
      </c>
      <c r="BG100" s="233">
        <f>IF(N100="zákl. přenesená",J100,0)</f>
        <v>0</v>
      </c>
      <c r="BH100" s="233">
        <f>IF(N100="sníž. přenesená",J100,0)</f>
        <v>0</v>
      </c>
      <c r="BI100" s="233">
        <f>IF(N100="nulová",J100,0)</f>
        <v>0</v>
      </c>
      <c r="BJ100" s="18" t="s">
        <v>84</v>
      </c>
      <c r="BK100" s="233">
        <f>ROUND(I100*H100,2)</f>
        <v>0</v>
      </c>
      <c r="BL100" s="18" t="s">
        <v>209</v>
      </c>
      <c r="BM100" s="232" t="s">
        <v>242</v>
      </c>
    </row>
    <row r="101" spans="1:47" s="2" customFormat="1" ht="12">
      <c r="A101" s="40"/>
      <c r="B101" s="41"/>
      <c r="C101" s="42"/>
      <c r="D101" s="234" t="s">
        <v>210</v>
      </c>
      <c r="E101" s="42"/>
      <c r="F101" s="235" t="s">
        <v>723</v>
      </c>
      <c r="G101" s="42"/>
      <c r="H101" s="42"/>
      <c r="I101" s="138"/>
      <c r="J101" s="42"/>
      <c r="K101" s="42"/>
      <c r="L101" s="46"/>
      <c r="M101" s="236"/>
      <c r="N101" s="237"/>
      <c r="O101" s="86"/>
      <c r="P101" s="86"/>
      <c r="Q101" s="86"/>
      <c r="R101" s="86"/>
      <c r="S101" s="86"/>
      <c r="T101" s="87"/>
      <c r="U101" s="40"/>
      <c r="V101" s="40"/>
      <c r="W101" s="40"/>
      <c r="X101" s="40"/>
      <c r="Y101" s="40"/>
      <c r="Z101" s="40"/>
      <c r="AA101" s="40"/>
      <c r="AB101" s="40"/>
      <c r="AC101" s="40"/>
      <c r="AD101" s="40"/>
      <c r="AE101" s="40"/>
      <c r="AT101" s="18" t="s">
        <v>210</v>
      </c>
      <c r="AU101" s="18" t="s">
        <v>86</v>
      </c>
    </row>
    <row r="102" spans="1:65" s="2" customFormat="1" ht="19.8" customHeight="1">
      <c r="A102" s="40"/>
      <c r="B102" s="41"/>
      <c r="C102" s="260" t="s">
        <v>208</v>
      </c>
      <c r="D102" s="260" t="s">
        <v>222</v>
      </c>
      <c r="E102" s="261" t="s">
        <v>725</v>
      </c>
      <c r="F102" s="262" t="s">
        <v>726</v>
      </c>
      <c r="G102" s="263" t="s">
        <v>288</v>
      </c>
      <c r="H102" s="264">
        <v>12.22</v>
      </c>
      <c r="I102" s="265"/>
      <c r="J102" s="266">
        <f>ROUND(I102*H102,2)</f>
        <v>0</v>
      </c>
      <c r="K102" s="262" t="s">
        <v>207</v>
      </c>
      <c r="L102" s="46"/>
      <c r="M102" s="267" t="s">
        <v>32</v>
      </c>
      <c r="N102" s="268"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209</v>
      </c>
      <c r="AT102" s="232" t="s">
        <v>222</v>
      </c>
      <c r="AU102" s="232" t="s">
        <v>86</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209</v>
      </c>
      <c r="BM102" s="232" t="s">
        <v>245</v>
      </c>
    </row>
    <row r="103" spans="1:47" s="2" customFormat="1" ht="12">
      <c r="A103" s="40"/>
      <c r="B103" s="41"/>
      <c r="C103" s="42"/>
      <c r="D103" s="234" t="s">
        <v>210</v>
      </c>
      <c r="E103" s="42"/>
      <c r="F103" s="235" t="s">
        <v>726</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86</v>
      </c>
    </row>
    <row r="104" spans="1:65" s="2" customFormat="1" ht="19.8" customHeight="1">
      <c r="A104" s="40"/>
      <c r="B104" s="41"/>
      <c r="C104" s="260" t="s">
        <v>249</v>
      </c>
      <c r="D104" s="260" t="s">
        <v>222</v>
      </c>
      <c r="E104" s="261" t="s">
        <v>727</v>
      </c>
      <c r="F104" s="262" t="s">
        <v>728</v>
      </c>
      <c r="G104" s="263" t="s">
        <v>324</v>
      </c>
      <c r="H104" s="264">
        <v>24.4</v>
      </c>
      <c r="I104" s="265"/>
      <c r="J104" s="266">
        <f>ROUND(I104*H104,2)</f>
        <v>0</v>
      </c>
      <c r="K104" s="262" t="s">
        <v>207</v>
      </c>
      <c r="L104" s="46"/>
      <c r="M104" s="267" t="s">
        <v>32</v>
      </c>
      <c r="N104" s="268" t="s">
        <v>48</v>
      </c>
      <c r="O104" s="86"/>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209</v>
      </c>
      <c r="AT104" s="232" t="s">
        <v>222</v>
      </c>
      <c r="AU104" s="232" t="s">
        <v>86</v>
      </c>
      <c r="AY104" s="18" t="s">
        <v>199</v>
      </c>
      <c r="BE104" s="233">
        <f>IF(N104="základní",J104,0)</f>
        <v>0</v>
      </c>
      <c r="BF104" s="233">
        <f>IF(N104="snížená",J104,0)</f>
        <v>0</v>
      </c>
      <c r="BG104" s="233">
        <f>IF(N104="zákl. přenesená",J104,0)</f>
        <v>0</v>
      </c>
      <c r="BH104" s="233">
        <f>IF(N104="sníž. přenesená",J104,0)</f>
        <v>0</v>
      </c>
      <c r="BI104" s="233">
        <f>IF(N104="nulová",J104,0)</f>
        <v>0</v>
      </c>
      <c r="BJ104" s="18" t="s">
        <v>84</v>
      </c>
      <c r="BK104" s="233">
        <f>ROUND(I104*H104,2)</f>
        <v>0</v>
      </c>
      <c r="BL104" s="18" t="s">
        <v>209</v>
      </c>
      <c r="BM104" s="232" t="s">
        <v>254</v>
      </c>
    </row>
    <row r="105" spans="1:47" s="2" customFormat="1" ht="12">
      <c r="A105" s="40"/>
      <c r="B105" s="41"/>
      <c r="C105" s="42"/>
      <c r="D105" s="234" t="s">
        <v>210</v>
      </c>
      <c r="E105" s="42"/>
      <c r="F105" s="235" t="s">
        <v>728</v>
      </c>
      <c r="G105" s="42"/>
      <c r="H105" s="42"/>
      <c r="I105" s="138"/>
      <c r="J105" s="42"/>
      <c r="K105" s="42"/>
      <c r="L105" s="46"/>
      <c r="M105" s="236"/>
      <c r="N105" s="237"/>
      <c r="O105" s="86"/>
      <c r="P105" s="86"/>
      <c r="Q105" s="86"/>
      <c r="R105" s="86"/>
      <c r="S105" s="86"/>
      <c r="T105" s="87"/>
      <c r="U105" s="40"/>
      <c r="V105" s="40"/>
      <c r="W105" s="40"/>
      <c r="X105" s="40"/>
      <c r="Y105" s="40"/>
      <c r="Z105" s="40"/>
      <c r="AA105" s="40"/>
      <c r="AB105" s="40"/>
      <c r="AC105" s="40"/>
      <c r="AD105" s="40"/>
      <c r="AE105" s="40"/>
      <c r="AT105" s="18" t="s">
        <v>210</v>
      </c>
      <c r="AU105" s="18" t="s">
        <v>86</v>
      </c>
    </row>
    <row r="106" spans="1:65" s="2" customFormat="1" ht="19.8" customHeight="1">
      <c r="A106" s="40"/>
      <c r="B106" s="41"/>
      <c r="C106" s="220" t="s">
        <v>235</v>
      </c>
      <c r="D106" s="220" t="s">
        <v>203</v>
      </c>
      <c r="E106" s="221" t="s">
        <v>729</v>
      </c>
      <c r="F106" s="222" t="s">
        <v>730</v>
      </c>
      <c r="G106" s="223" t="s">
        <v>604</v>
      </c>
      <c r="H106" s="224">
        <v>24.4</v>
      </c>
      <c r="I106" s="225"/>
      <c r="J106" s="226">
        <f>ROUND(I106*H106,2)</f>
        <v>0</v>
      </c>
      <c r="K106" s="222" t="s">
        <v>207</v>
      </c>
      <c r="L106" s="227"/>
      <c r="M106" s="228" t="s">
        <v>32</v>
      </c>
      <c r="N106" s="229"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208</v>
      </c>
      <c r="AT106" s="232" t="s">
        <v>203</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257</v>
      </c>
    </row>
    <row r="107" spans="1:47" s="2" customFormat="1" ht="12">
      <c r="A107" s="40"/>
      <c r="B107" s="41"/>
      <c r="C107" s="42"/>
      <c r="D107" s="234" t="s">
        <v>210</v>
      </c>
      <c r="E107" s="42"/>
      <c r="F107" s="235" t="s">
        <v>730</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65" s="2" customFormat="1" ht="30" customHeight="1">
      <c r="A108" s="40"/>
      <c r="B108" s="41"/>
      <c r="C108" s="260" t="s">
        <v>258</v>
      </c>
      <c r="D108" s="260" t="s">
        <v>222</v>
      </c>
      <c r="E108" s="261" t="s">
        <v>666</v>
      </c>
      <c r="F108" s="262" t="s">
        <v>667</v>
      </c>
      <c r="G108" s="263" t="s">
        <v>288</v>
      </c>
      <c r="H108" s="264">
        <v>113.46</v>
      </c>
      <c r="I108" s="265"/>
      <c r="J108" s="266">
        <f>ROUND(I108*H108,2)</f>
        <v>0</v>
      </c>
      <c r="K108" s="262" t="s">
        <v>207</v>
      </c>
      <c r="L108" s="46"/>
      <c r="M108" s="267" t="s">
        <v>32</v>
      </c>
      <c r="N108" s="268" t="s">
        <v>48</v>
      </c>
      <c r="O108" s="86"/>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209</v>
      </c>
      <c r="AT108" s="232" t="s">
        <v>222</v>
      </c>
      <c r="AU108" s="232" t="s">
        <v>86</v>
      </c>
      <c r="AY108" s="18" t="s">
        <v>199</v>
      </c>
      <c r="BE108" s="233">
        <f>IF(N108="základní",J108,0)</f>
        <v>0</v>
      </c>
      <c r="BF108" s="233">
        <f>IF(N108="snížená",J108,0)</f>
        <v>0</v>
      </c>
      <c r="BG108" s="233">
        <f>IF(N108="zákl. přenesená",J108,0)</f>
        <v>0</v>
      </c>
      <c r="BH108" s="233">
        <f>IF(N108="sníž. přenesená",J108,0)</f>
        <v>0</v>
      </c>
      <c r="BI108" s="233">
        <f>IF(N108="nulová",J108,0)</f>
        <v>0</v>
      </c>
      <c r="BJ108" s="18" t="s">
        <v>84</v>
      </c>
      <c r="BK108" s="233">
        <f>ROUND(I108*H108,2)</f>
        <v>0</v>
      </c>
      <c r="BL108" s="18" t="s">
        <v>209</v>
      </c>
      <c r="BM108" s="232" t="s">
        <v>261</v>
      </c>
    </row>
    <row r="109" spans="1:47" s="2" customFormat="1" ht="12">
      <c r="A109" s="40"/>
      <c r="B109" s="41"/>
      <c r="C109" s="42"/>
      <c r="D109" s="234" t="s">
        <v>210</v>
      </c>
      <c r="E109" s="42"/>
      <c r="F109" s="235" t="s">
        <v>667</v>
      </c>
      <c r="G109" s="42"/>
      <c r="H109" s="42"/>
      <c r="I109" s="138"/>
      <c r="J109" s="42"/>
      <c r="K109" s="42"/>
      <c r="L109" s="46"/>
      <c r="M109" s="236"/>
      <c r="N109" s="237"/>
      <c r="O109" s="86"/>
      <c r="P109" s="86"/>
      <c r="Q109" s="86"/>
      <c r="R109" s="86"/>
      <c r="S109" s="86"/>
      <c r="T109" s="87"/>
      <c r="U109" s="40"/>
      <c r="V109" s="40"/>
      <c r="W109" s="40"/>
      <c r="X109" s="40"/>
      <c r="Y109" s="40"/>
      <c r="Z109" s="40"/>
      <c r="AA109" s="40"/>
      <c r="AB109" s="40"/>
      <c r="AC109" s="40"/>
      <c r="AD109" s="40"/>
      <c r="AE109" s="40"/>
      <c r="AT109" s="18" t="s">
        <v>210</v>
      </c>
      <c r="AU109" s="18" t="s">
        <v>86</v>
      </c>
    </row>
    <row r="110" spans="1:65" s="2" customFormat="1" ht="19.8" customHeight="1">
      <c r="A110" s="40"/>
      <c r="B110" s="41"/>
      <c r="C110" s="220" t="s">
        <v>238</v>
      </c>
      <c r="D110" s="220" t="s">
        <v>203</v>
      </c>
      <c r="E110" s="221" t="s">
        <v>747</v>
      </c>
      <c r="F110" s="222" t="s">
        <v>748</v>
      </c>
      <c r="G110" s="223" t="s">
        <v>296</v>
      </c>
      <c r="H110" s="224">
        <v>23.6</v>
      </c>
      <c r="I110" s="225"/>
      <c r="J110" s="226">
        <f>ROUND(I110*H110,2)</f>
        <v>0</v>
      </c>
      <c r="K110" s="222" t="s">
        <v>32</v>
      </c>
      <c r="L110" s="227"/>
      <c r="M110" s="228" t="s">
        <v>32</v>
      </c>
      <c r="N110" s="229" t="s">
        <v>48</v>
      </c>
      <c r="O110" s="86"/>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208</v>
      </c>
      <c r="AT110" s="232" t="s">
        <v>203</v>
      </c>
      <c r="AU110" s="232" t="s">
        <v>86</v>
      </c>
      <c r="AY110" s="18" t="s">
        <v>199</v>
      </c>
      <c r="BE110" s="233">
        <f>IF(N110="základní",J110,0)</f>
        <v>0</v>
      </c>
      <c r="BF110" s="233">
        <f>IF(N110="snížená",J110,0)</f>
        <v>0</v>
      </c>
      <c r="BG110" s="233">
        <f>IF(N110="zákl. přenesená",J110,0)</f>
        <v>0</v>
      </c>
      <c r="BH110" s="233">
        <f>IF(N110="sníž. přenesená",J110,0)</f>
        <v>0</v>
      </c>
      <c r="BI110" s="233">
        <f>IF(N110="nulová",J110,0)</f>
        <v>0</v>
      </c>
      <c r="BJ110" s="18" t="s">
        <v>84</v>
      </c>
      <c r="BK110" s="233">
        <f>ROUND(I110*H110,2)</f>
        <v>0</v>
      </c>
      <c r="BL110" s="18" t="s">
        <v>209</v>
      </c>
      <c r="BM110" s="232" t="s">
        <v>264</v>
      </c>
    </row>
    <row r="111" spans="1:47" s="2" customFormat="1" ht="12">
      <c r="A111" s="40"/>
      <c r="B111" s="41"/>
      <c r="C111" s="42"/>
      <c r="D111" s="234" t="s">
        <v>210</v>
      </c>
      <c r="E111" s="42"/>
      <c r="F111" s="235" t="s">
        <v>748</v>
      </c>
      <c r="G111" s="42"/>
      <c r="H111" s="42"/>
      <c r="I111" s="138"/>
      <c r="J111" s="42"/>
      <c r="K111" s="42"/>
      <c r="L111" s="46"/>
      <c r="M111" s="236"/>
      <c r="N111" s="237"/>
      <c r="O111" s="86"/>
      <c r="P111" s="86"/>
      <c r="Q111" s="86"/>
      <c r="R111" s="86"/>
      <c r="S111" s="86"/>
      <c r="T111" s="87"/>
      <c r="U111" s="40"/>
      <c r="V111" s="40"/>
      <c r="W111" s="40"/>
      <c r="X111" s="40"/>
      <c r="Y111" s="40"/>
      <c r="Z111" s="40"/>
      <c r="AA111" s="40"/>
      <c r="AB111" s="40"/>
      <c r="AC111" s="40"/>
      <c r="AD111" s="40"/>
      <c r="AE111" s="40"/>
      <c r="AT111" s="18" t="s">
        <v>210</v>
      </c>
      <c r="AU111" s="18" t="s">
        <v>86</v>
      </c>
    </row>
    <row r="112" spans="1:65" s="2" customFormat="1" ht="19.8" customHeight="1">
      <c r="A112" s="40"/>
      <c r="B112" s="41"/>
      <c r="C112" s="220" t="s">
        <v>265</v>
      </c>
      <c r="D112" s="220" t="s">
        <v>203</v>
      </c>
      <c r="E112" s="221" t="s">
        <v>750</v>
      </c>
      <c r="F112" s="222" t="s">
        <v>751</v>
      </c>
      <c r="G112" s="223" t="s">
        <v>296</v>
      </c>
      <c r="H112" s="224">
        <v>11.799</v>
      </c>
      <c r="I112" s="225"/>
      <c r="J112" s="226">
        <f>ROUND(I112*H112,2)</f>
        <v>0</v>
      </c>
      <c r="K112" s="222" t="s">
        <v>32</v>
      </c>
      <c r="L112" s="227"/>
      <c r="M112" s="228" t="s">
        <v>32</v>
      </c>
      <c r="N112" s="229" t="s">
        <v>48</v>
      </c>
      <c r="O112" s="86"/>
      <c r="P112" s="230">
        <f>O112*H112</f>
        <v>0</v>
      </c>
      <c r="Q112" s="230">
        <v>0</v>
      </c>
      <c r="R112" s="230">
        <f>Q112*H112</f>
        <v>0</v>
      </c>
      <c r="S112" s="230">
        <v>0</v>
      </c>
      <c r="T112" s="231">
        <f>S112*H112</f>
        <v>0</v>
      </c>
      <c r="U112" s="40"/>
      <c r="V112" s="40"/>
      <c r="W112" s="40"/>
      <c r="X112" s="40"/>
      <c r="Y112" s="40"/>
      <c r="Z112" s="40"/>
      <c r="AA112" s="40"/>
      <c r="AB112" s="40"/>
      <c r="AC112" s="40"/>
      <c r="AD112" s="40"/>
      <c r="AE112" s="40"/>
      <c r="AR112" s="232" t="s">
        <v>208</v>
      </c>
      <c r="AT112" s="232" t="s">
        <v>203</v>
      </c>
      <c r="AU112" s="232" t="s">
        <v>86</v>
      </c>
      <c r="AY112" s="18" t="s">
        <v>199</v>
      </c>
      <c r="BE112" s="233">
        <f>IF(N112="základní",J112,0)</f>
        <v>0</v>
      </c>
      <c r="BF112" s="233">
        <f>IF(N112="snížená",J112,0)</f>
        <v>0</v>
      </c>
      <c r="BG112" s="233">
        <f>IF(N112="zákl. přenesená",J112,0)</f>
        <v>0</v>
      </c>
      <c r="BH112" s="233">
        <f>IF(N112="sníž. přenesená",J112,0)</f>
        <v>0</v>
      </c>
      <c r="BI112" s="233">
        <f>IF(N112="nulová",J112,0)</f>
        <v>0</v>
      </c>
      <c r="BJ112" s="18" t="s">
        <v>84</v>
      </c>
      <c r="BK112" s="233">
        <f>ROUND(I112*H112,2)</f>
        <v>0</v>
      </c>
      <c r="BL112" s="18" t="s">
        <v>209</v>
      </c>
      <c r="BM112" s="232" t="s">
        <v>268</v>
      </c>
    </row>
    <row r="113" spans="1:47" s="2" customFormat="1" ht="12">
      <c r="A113" s="40"/>
      <c r="B113" s="41"/>
      <c r="C113" s="42"/>
      <c r="D113" s="234" t="s">
        <v>210</v>
      </c>
      <c r="E113" s="42"/>
      <c r="F113" s="235" t="s">
        <v>751</v>
      </c>
      <c r="G113" s="42"/>
      <c r="H113" s="42"/>
      <c r="I113" s="138"/>
      <c r="J113" s="42"/>
      <c r="K113" s="42"/>
      <c r="L113" s="46"/>
      <c r="M113" s="236"/>
      <c r="N113" s="237"/>
      <c r="O113" s="86"/>
      <c r="P113" s="86"/>
      <c r="Q113" s="86"/>
      <c r="R113" s="86"/>
      <c r="S113" s="86"/>
      <c r="T113" s="87"/>
      <c r="U113" s="40"/>
      <c r="V113" s="40"/>
      <c r="W113" s="40"/>
      <c r="X113" s="40"/>
      <c r="Y113" s="40"/>
      <c r="Z113" s="40"/>
      <c r="AA113" s="40"/>
      <c r="AB113" s="40"/>
      <c r="AC113" s="40"/>
      <c r="AD113" s="40"/>
      <c r="AE113" s="40"/>
      <c r="AT113" s="18" t="s">
        <v>210</v>
      </c>
      <c r="AU113" s="18" t="s">
        <v>86</v>
      </c>
    </row>
    <row r="114" spans="1:65" s="2" customFormat="1" ht="19.8" customHeight="1">
      <c r="A114" s="40"/>
      <c r="B114" s="41"/>
      <c r="C114" s="220" t="s">
        <v>242</v>
      </c>
      <c r="D114" s="220" t="s">
        <v>203</v>
      </c>
      <c r="E114" s="221" t="s">
        <v>538</v>
      </c>
      <c r="F114" s="222" t="s">
        <v>539</v>
      </c>
      <c r="G114" s="223" t="s">
        <v>324</v>
      </c>
      <c r="H114" s="224">
        <v>22.5</v>
      </c>
      <c r="I114" s="225"/>
      <c r="J114" s="226">
        <f>ROUND(I114*H114,2)</f>
        <v>0</v>
      </c>
      <c r="K114" s="222" t="s">
        <v>207</v>
      </c>
      <c r="L114" s="227"/>
      <c r="M114" s="228" t="s">
        <v>32</v>
      </c>
      <c r="N114" s="229" t="s">
        <v>48</v>
      </c>
      <c r="O114" s="86"/>
      <c r="P114" s="230">
        <f>O114*H114</f>
        <v>0</v>
      </c>
      <c r="Q114" s="230">
        <v>0</v>
      </c>
      <c r="R114" s="230">
        <f>Q114*H114</f>
        <v>0</v>
      </c>
      <c r="S114" s="230">
        <v>0</v>
      </c>
      <c r="T114" s="231">
        <f>S114*H114</f>
        <v>0</v>
      </c>
      <c r="U114" s="40"/>
      <c r="V114" s="40"/>
      <c r="W114" s="40"/>
      <c r="X114" s="40"/>
      <c r="Y114" s="40"/>
      <c r="Z114" s="40"/>
      <c r="AA114" s="40"/>
      <c r="AB114" s="40"/>
      <c r="AC114" s="40"/>
      <c r="AD114" s="40"/>
      <c r="AE114" s="40"/>
      <c r="AR114" s="232" t="s">
        <v>208</v>
      </c>
      <c r="AT114" s="232" t="s">
        <v>203</v>
      </c>
      <c r="AU114" s="232" t="s">
        <v>86</v>
      </c>
      <c r="AY114" s="18" t="s">
        <v>199</v>
      </c>
      <c r="BE114" s="233">
        <f>IF(N114="základní",J114,0)</f>
        <v>0</v>
      </c>
      <c r="BF114" s="233">
        <f>IF(N114="snížená",J114,0)</f>
        <v>0</v>
      </c>
      <c r="BG114" s="233">
        <f>IF(N114="zákl. přenesená",J114,0)</f>
        <v>0</v>
      </c>
      <c r="BH114" s="233">
        <f>IF(N114="sníž. přenesená",J114,0)</f>
        <v>0</v>
      </c>
      <c r="BI114" s="233">
        <f>IF(N114="nulová",J114,0)</f>
        <v>0</v>
      </c>
      <c r="BJ114" s="18" t="s">
        <v>84</v>
      </c>
      <c r="BK114" s="233">
        <f>ROUND(I114*H114,2)</f>
        <v>0</v>
      </c>
      <c r="BL114" s="18" t="s">
        <v>209</v>
      </c>
      <c r="BM114" s="232" t="s">
        <v>271</v>
      </c>
    </row>
    <row r="115" spans="1:47" s="2" customFormat="1" ht="12">
      <c r="A115" s="40"/>
      <c r="B115" s="41"/>
      <c r="C115" s="42"/>
      <c r="D115" s="234" t="s">
        <v>210</v>
      </c>
      <c r="E115" s="42"/>
      <c r="F115" s="235" t="s">
        <v>539</v>
      </c>
      <c r="G115" s="42"/>
      <c r="H115" s="42"/>
      <c r="I115" s="138"/>
      <c r="J115" s="42"/>
      <c r="K115" s="42"/>
      <c r="L115" s="46"/>
      <c r="M115" s="236"/>
      <c r="N115" s="237"/>
      <c r="O115" s="86"/>
      <c r="P115" s="86"/>
      <c r="Q115" s="86"/>
      <c r="R115" s="86"/>
      <c r="S115" s="86"/>
      <c r="T115" s="87"/>
      <c r="U115" s="40"/>
      <c r="V115" s="40"/>
      <c r="W115" s="40"/>
      <c r="X115" s="40"/>
      <c r="Y115" s="40"/>
      <c r="Z115" s="40"/>
      <c r="AA115" s="40"/>
      <c r="AB115" s="40"/>
      <c r="AC115" s="40"/>
      <c r="AD115" s="40"/>
      <c r="AE115" s="40"/>
      <c r="AT115" s="18" t="s">
        <v>210</v>
      </c>
      <c r="AU115" s="18" t="s">
        <v>86</v>
      </c>
    </row>
    <row r="116" spans="1:65" s="2" customFormat="1" ht="19.8" customHeight="1">
      <c r="A116" s="40"/>
      <c r="B116" s="41"/>
      <c r="C116" s="220" t="s">
        <v>9</v>
      </c>
      <c r="D116" s="220" t="s">
        <v>203</v>
      </c>
      <c r="E116" s="221" t="s">
        <v>556</v>
      </c>
      <c r="F116" s="222" t="s">
        <v>557</v>
      </c>
      <c r="G116" s="223" t="s">
        <v>296</v>
      </c>
      <c r="H116" s="224">
        <v>56.446</v>
      </c>
      <c r="I116" s="225"/>
      <c r="J116" s="226">
        <f>ROUND(I116*H116,2)</f>
        <v>0</v>
      </c>
      <c r="K116" s="222" t="s">
        <v>207</v>
      </c>
      <c r="L116" s="227"/>
      <c r="M116" s="228" t="s">
        <v>32</v>
      </c>
      <c r="N116" s="229"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208</v>
      </c>
      <c r="AT116" s="232" t="s">
        <v>203</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274</v>
      </c>
    </row>
    <row r="117" spans="1:47" s="2" customFormat="1" ht="12">
      <c r="A117" s="40"/>
      <c r="B117" s="41"/>
      <c r="C117" s="42"/>
      <c r="D117" s="234" t="s">
        <v>210</v>
      </c>
      <c r="E117" s="42"/>
      <c r="F117" s="235" t="s">
        <v>557</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65" s="2" customFormat="1" ht="19.8" customHeight="1">
      <c r="A118" s="40"/>
      <c r="B118" s="41"/>
      <c r="C118" s="260" t="s">
        <v>245</v>
      </c>
      <c r="D118" s="260" t="s">
        <v>222</v>
      </c>
      <c r="E118" s="261" t="s">
        <v>534</v>
      </c>
      <c r="F118" s="262" t="s">
        <v>535</v>
      </c>
      <c r="G118" s="263" t="s">
        <v>324</v>
      </c>
      <c r="H118" s="264">
        <v>1</v>
      </c>
      <c r="I118" s="265"/>
      <c r="J118" s="266">
        <f>ROUND(I118*H118,2)</f>
        <v>0</v>
      </c>
      <c r="K118" s="262" t="s">
        <v>207</v>
      </c>
      <c r="L118" s="46"/>
      <c r="M118" s="267" t="s">
        <v>32</v>
      </c>
      <c r="N118" s="268"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209</v>
      </c>
      <c r="AT118" s="232" t="s">
        <v>222</v>
      </c>
      <c r="AU118" s="232" t="s">
        <v>86</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278</v>
      </c>
    </row>
    <row r="119" spans="1:47" s="2" customFormat="1" ht="12">
      <c r="A119" s="40"/>
      <c r="B119" s="41"/>
      <c r="C119" s="42"/>
      <c r="D119" s="234" t="s">
        <v>210</v>
      </c>
      <c r="E119" s="42"/>
      <c r="F119" s="235" t="s">
        <v>535</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86</v>
      </c>
    </row>
    <row r="120" spans="1:65" s="2" customFormat="1" ht="19.8" customHeight="1">
      <c r="A120" s="40"/>
      <c r="B120" s="41"/>
      <c r="C120" s="260" t="s">
        <v>279</v>
      </c>
      <c r="D120" s="260" t="s">
        <v>222</v>
      </c>
      <c r="E120" s="261" t="s">
        <v>704</v>
      </c>
      <c r="F120" s="262" t="s">
        <v>705</v>
      </c>
      <c r="G120" s="263" t="s">
        <v>324</v>
      </c>
      <c r="H120" s="264">
        <v>13</v>
      </c>
      <c r="I120" s="265"/>
      <c r="J120" s="266">
        <f>ROUND(I120*H120,2)</f>
        <v>0</v>
      </c>
      <c r="K120" s="262" t="s">
        <v>207</v>
      </c>
      <c r="L120" s="46"/>
      <c r="M120" s="267" t="s">
        <v>32</v>
      </c>
      <c r="N120" s="268"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209</v>
      </c>
      <c r="AT120" s="232" t="s">
        <v>222</v>
      </c>
      <c r="AU120" s="232" t="s">
        <v>86</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209</v>
      </c>
      <c r="BM120" s="232" t="s">
        <v>282</v>
      </c>
    </row>
    <row r="121" spans="1:47" s="2" customFormat="1" ht="12">
      <c r="A121" s="40"/>
      <c r="B121" s="41"/>
      <c r="C121" s="42"/>
      <c r="D121" s="234" t="s">
        <v>210</v>
      </c>
      <c r="E121" s="42"/>
      <c r="F121" s="235" t="s">
        <v>705</v>
      </c>
      <c r="G121" s="42"/>
      <c r="H121" s="42"/>
      <c r="I121" s="138"/>
      <c r="J121" s="42"/>
      <c r="K121" s="42"/>
      <c r="L121" s="46"/>
      <c r="M121" s="236"/>
      <c r="N121" s="237"/>
      <c r="O121" s="86"/>
      <c r="P121" s="86"/>
      <c r="Q121" s="86"/>
      <c r="R121" s="86"/>
      <c r="S121" s="86"/>
      <c r="T121" s="87"/>
      <c r="U121" s="40"/>
      <c r="V121" s="40"/>
      <c r="W121" s="40"/>
      <c r="X121" s="40"/>
      <c r="Y121" s="40"/>
      <c r="Z121" s="40"/>
      <c r="AA121" s="40"/>
      <c r="AB121" s="40"/>
      <c r="AC121" s="40"/>
      <c r="AD121" s="40"/>
      <c r="AE121" s="40"/>
      <c r="AT121" s="18" t="s">
        <v>210</v>
      </c>
      <c r="AU121" s="18" t="s">
        <v>86</v>
      </c>
    </row>
    <row r="122" spans="1:65" s="2" customFormat="1" ht="19.8" customHeight="1">
      <c r="A122" s="40"/>
      <c r="B122" s="41"/>
      <c r="C122" s="260" t="s">
        <v>254</v>
      </c>
      <c r="D122" s="260" t="s">
        <v>222</v>
      </c>
      <c r="E122" s="261" t="s">
        <v>540</v>
      </c>
      <c r="F122" s="262" t="s">
        <v>541</v>
      </c>
      <c r="G122" s="263" t="s">
        <v>324</v>
      </c>
      <c r="H122" s="264">
        <v>2</v>
      </c>
      <c r="I122" s="265"/>
      <c r="J122" s="266">
        <f>ROUND(I122*H122,2)</f>
        <v>0</v>
      </c>
      <c r="K122" s="262" t="s">
        <v>207</v>
      </c>
      <c r="L122" s="46"/>
      <c r="M122" s="267" t="s">
        <v>32</v>
      </c>
      <c r="N122" s="268" t="s">
        <v>48</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209</v>
      </c>
      <c r="AT122" s="232" t="s">
        <v>222</v>
      </c>
      <c r="AU122" s="232" t="s">
        <v>86</v>
      </c>
      <c r="AY122" s="18" t="s">
        <v>199</v>
      </c>
      <c r="BE122" s="233">
        <f>IF(N122="základní",J122,0)</f>
        <v>0</v>
      </c>
      <c r="BF122" s="233">
        <f>IF(N122="snížená",J122,0)</f>
        <v>0</v>
      </c>
      <c r="BG122" s="233">
        <f>IF(N122="zákl. přenesená",J122,0)</f>
        <v>0</v>
      </c>
      <c r="BH122" s="233">
        <f>IF(N122="sníž. přenesená",J122,0)</f>
        <v>0</v>
      </c>
      <c r="BI122" s="233">
        <f>IF(N122="nulová",J122,0)</f>
        <v>0</v>
      </c>
      <c r="BJ122" s="18" t="s">
        <v>84</v>
      </c>
      <c r="BK122" s="233">
        <f>ROUND(I122*H122,2)</f>
        <v>0</v>
      </c>
      <c r="BL122" s="18" t="s">
        <v>209</v>
      </c>
      <c r="BM122" s="232" t="s">
        <v>341</v>
      </c>
    </row>
    <row r="123" spans="1:47" s="2" customFormat="1" ht="12">
      <c r="A123" s="40"/>
      <c r="B123" s="41"/>
      <c r="C123" s="42"/>
      <c r="D123" s="234" t="s">
        <v>210</v>
      </c>
      <c r="E123" s="42"/>
      <c r="F123" s="235" t="s">
        <v>541</v>
      </c>
      <c r="G123" s="42"/>
      <c r="H123" s="42"/>
      <c r="I123" s="138"/>
      <c r="J123" s="42"/>
      <c r="K123" s="42"/>
      <c r="L123" s="46"/>
      <c r="M123" s="236"/>
      <c r="N123" s="237"/>
      <c r="O123" s="86"/>
      <c r="P123" s="86"/>
      <c r="Q123" s="86"/>
      <c r="R123" s="86"/>
      <c r="S123" s="86"/>
      <c r="T123" s="87"/>
      <c r="U123" s="40"/>
      <c r="V123" s="40"/>
      <c r="W123" s="40"/>
      <c r="X123" s="40"/>
      <c r="Y123" s="40"/>
      <c r="Z123" s="40"/>
      <c r="AA123" s="40"/>
      <c r="AB123" s="40"/>
      <c r="AC123" s="40"/>
      <c r="AD123" s="40"/>
      <c r="AE123" s="40"/>
      <c r="AT123" s="18" t="s">
        <v>210</v>
      </c>
      <c r="AU123" s="18" t="s">
        <v>86</v>
      </c>
    </row>
    <row r="124" spans="1:65" s="2" customFormat="1" ht="19.8" customHeight="1">
      <c r="A124" s="40"/>
      <c r="B124" s="41"/>
      <c r="C124" s="220" t="s">
        <v>342</v>
      </c>
      <c r="D124" s="220" t="s">
        <v>203</v>
      </c>
      <c r="E124" s="221" t="s">
        <v>546</v>
      </c>
      <c r="F124" s="222" t="s">
        <v>547</v>
      </c>
      <c r="G124" s="223" t="s">
        <v>206</v>
      </c>
      <c r="H124" s="224">
        <v>2</v>
      </c>
      <c r="I124" s="225"/>
      <c r="J124" s="226">
        <f>ROUND(I124*H124,2)</f>
        <v>0</v>
      </c>
      <c r="K124" s="222" t="s">
        <v>207</v>
      </c>
      <c r="L124" s="227"/>
      <c r="M124" s="228" t="s">
        <v>32</v>
      </c>
      <c r="N124" s="229" t="s">
        <v>48</v>
      </c>
      <c r="O124" s="86"/>
      <c r="P124" s="230">
        <f>O124*H124</f>
        <v>0</v>
      </c>
      <c r="Q124" s="230">
        <v>0</v>
      </c>
      <c r="R124" s="230">
        <f>Q124*H124</f>
        <v>0</v>
      </c>
      <c r="S124" s="230">
        <v>0</v>
      </c>
      <c r="T124" s="231">
        <f>S124*H124</f>
        <v>0</v>
      </c>
      <c r="U124" s="40"/>
      <c r="V124" s="40"/>
      <c r="W124" s="40"/>
      <c r="X124" s="40"/>
      <c r="Y124" s="40"/>
      <c r="Z124" s="40"/>
      <c r="AA124" s="40"/>
      <c r="AB124" s="40"/>
      <c r="AC124" s="40"/>
      <c r="AD124" s="40"/>
      <c r="AE124" s="40"/>
      <c r="AR124" s="232" t="s">
        <v>208</v>
      </c>
      <c r="AT124" s="232" t="s">
        <v>203</v>
      </c>
      <c r="AU124" s="232" t="s">
        <v>86</v>
      </c>
      <c r="AY124" s="18" t="s">
        <v>199</v>
      </c>
      <c r="BE124" s="233">
        <f>IF(N124="základní",J124,0)</f>
        <v>0</v>
      </c>
      <c r="BF124" s="233">
        <f>IF(N124="snížená",J124,0)</f>
        <v>0</v>
      </c>
      <c r="BG124" s="233">
        <f>IF(N124="zákl. přenesená",J124,0)</f>
        <v>0</v>
      </c>
      <c r="BH124" s="233">
        <f>IF(N124="sníž. přenesená",J124,0)</f>
        <v>0</v>
      </c>
      <c r="BI124" s="233">
        <f>IF(N124="nulová",J124,0)</f>
        <v>0</v>
      </c>
      <c r="BJ124" s="18" t="s">
        <v>84</v>
      </c>
      <c r="BK124" s="233">
        <f>ROUND(I124*H124,2)</f>
        <v>0</v>
      </c>
      <c r="BL124" s="18" t="s">
        <v>209</v>
      </c>
      <c r="BM124" s="232" t="s">
        <v>345</v>
      </c>
    </row>
    <row r="125" spans="1:47" s="2" customFormat="1" ht="12">
      <c r="A125" s="40"/>
      <c r="B125" s="41"/>
      <c r="C125" s="42"/>
      <c r="D125" s="234" t="s">
        <v>210</v>
      </c>
      <c r="E125" s="42"/>
      <c r="F125" s="235" t="s">
        <v>547</v>
      </c>
      <c r="G125" s="42"/>
      <c r="H125" s="42"/>
      <c r="I125" s="138"/>
      <c r="J125" s="42"/>
      <c r="K125" s="42"/>
      <c r="L125" s="46"/>
      <c r="M125" s="236"/>
      <c r="N125" s="237"/>
      <c r="O125" s="86"/>
      <c r="P125" s="86"/>
      <c r="Q125" s="86"/>
      <c r="R125" s="86"/>
      <c r="S125" s="86"/>
      <c r="T125" s="87"/>
      <c r="U125" s="40"/>
      <c r="V125" s="40"/>
      <c r="W125" s="40"/>
      <c r="X125" s="40"/>
      <c r="Y125" s="40"/>
      <c r="Z125" s="40"/>
      <c r="AA125" s="40"/>
      <c r="AB125" s="40"/>
      <c r="AC125" s="40"/>
      <c r="AD125" s="40"/>
      <c r="AE125" s="40"/>
      <c r="AT125" s="18" t="s">
        <v>210</v>
      </c>
      <c r="AU125" s="18" t="s">
        <v>86</v>
      </c>
    </row>
    <row r="126" spans="1:65" s="2" customFormat="1" ht="19.8" customHeight="1">
      <c r="A126" s="40"/>
      <c r="B126" s="41"/>
      <c r="C126" s="220" t="s">
        <v>257</v>
      </c>
      <c r="D126" s="220" t="s">
        <v>203</v>
      </c>
      <c r="E126" s="221" t="s">
        <v>548</v>
      </c>
      <c r="F126" s="222" t="s">
        <v>549</v>
      </c>
      <c r="G126" s="223" t="s">
        <v>206</v>
      </c>
      <c r="H126" s="224">
        <v>2</v>
      </c>
      <c r="I126" s="225"/>
      <c r="J126" s="226">
        <f>ROUND(I126*H126,2)</f>
        <v>0</v>
      </c>
      <c r="K126" s="222" t="s">
        <v>207</v>
      </c>
      <c r="L126" s="227"/>
      <c r="M126" s="228" t="s">
        <v>32</v>
      </c>
      <c r="N126" s="229" t="s">
        <v>48</v>
      </c>
      <c r="O126" s="86"/>
      <c r="P126" s="230">
        <f>O126*H126</f>
        <v>0</v>
      </c>
      <c r="Q126" s="230">
        <v>0</v>
      </c>
      <c r="R126" s="230">
        <f>Q126*H126</f>
        <v>0</v>
      </c>
      <c r="S126" s="230">
        <v>0</v>
      </c>
      <c r="T126" s="231">
        <f>S126*H126</f>
        <v>0</v>
      </c>
      <c r="U126" s="40"/>
      <c r="V126" s="40"/>
      <c r="W126" s="40"/>
      <c r="X126" s="40"/>
      <c r="Y126" s="40"/>
      <c r="Z126" s="40"/>
      <c r="AA126" s="40"/>
      <c r="AB126" s="40"/>
      <c r="AC126" s="40"/>
      <c r="AD126" s="40"/>
      <c r="AE126" s="40"/>
      <c r="AR126" s="232" t="s">
        <v>208</v>
      </c>
      <c r="AT126" s="232" t="s">
        <v>203</v>
      </c>
      <c r="AU126" s="232" t="s">
        <v>86</v>
      </c>
      <c r="AY126" s="18" t="s">
        <v>199</v>
      </c>
      <c r="BE126" s="233">
        <f>IF(N126="základní",J126,0)</f>
        <v>0</v>
      </c>
      <c r="BF126" s="233">
        <f>IF(N126="snížená",J126,0)</f>
        <v>0</v>
      </c>
      <c r="BG126" s="233">
        <f>IF(N126="zákl. přenesená",J126,0)</f>
        <v>0</v>
      </c>
      <c r="BH126" s="233">
        <f>IF(N126="sníž. přenesená",J126,0)</f>
        <v>0</v>
      </c>
      <c r="BI126" s="233">
        <f>IF(N126="nulová",J126,0)</f>
        <v>0</v>
      </c>
      <c r="BJ126" s="18" t="s">
        <v>84</v>
      </c>
      <c r="BK126" s="233">
        <f>ROUND(I126*H126,2)</f>
        <v>0</v>
      </c>
      <c r="BL126" s="18" t="s">
        <v>209</v>
      </c>
      <c r="BM126" s="232" t="s">
        <v>348</v>
      </c>
    </row>
    <row r="127" spans="1:47" s="2" customFormat="1" ht="12">
      <c r="A127" s="40"/>
      <c r="B127" s="41"/>
      <c r="C127" s="42"/>
      <c r="D127" s="234" t="s">
        <v>210</v>
      </c>
      <c r="E127" s="42"/>
      <c r="F127" s="235" t="s">
        <v>549</v>
      </c>
      <c r="G127" s="42"/>
      <c r="H127" s="42"/>
      <c r="I127" s="138"/>
      <c r="J127" s="42"/>
      <c r="K127" s="42"/>
      <c r="L127" s="46"/>
      <c r="M127" s="236"/>
      <c r="N127" s="237"/>
      <c r="O127" s="86"/>
      <c r="P127" s="86"/>
      <c r="Q127" s="86"/>
      <c r="R127" s="86"/>
      <c r="S127" s="86"/>
      <c r="T127" s="87"/>
      <c r="U127" s="40"/>
      <c r="V127" s="40"/>
      <c r="W127" s="40"/>
      <c r="X127" s="40"/>
      <c r="Y127" s="40"/>
      <c r="Z127" s="40"/>
      <c r="AA127" s="40"/>
      <c r="AB127" s="40"/>
      <c r="AC127" s="40"/>
      <c r="AD127" s="40"/>
      <c r="AE127" s="40"/>
      <c r="AT127" s="18" t="s">
        <v>210</v>
      </c>
      <c r="AU127" s="18" t="s">
        <v>86</v>
      </c>
    </row>
    <row r="128" spans="1:65" s="2" customFormat="1" ht="19.8" customHeight="1">
      <c r="A128" s="40"/>
      <c r="B128" s="41"/>
      <c r="C128" s="220" t="s">
        <v>7</v>
      </c>
      <c r="D128" s="220" t="s">
        <v>203</v>
      </c>
      <c r="E128" s="221" t="s">
        <v>550</v>
      </c>
      <c r="F128" s="222" t="s">
        <v>551</v>
      </c>
      <c r="G128" s="223" t="s">
        <v>206</v>
      </c>
      <c r="H128" s="224">
        <v>2</v>
      </c>
      <c r="I128" s="225"/>
      <c r="J128" s="226">
        <f>ROUND(I128*H128,2)</f>
        <v>0</v>
      </c>
      <c r="K128" s="222" t="s">
        <v>207</v>
      </c>
      <c r="L128" s="227"/>
      <c r="M128" s="228" t="s">
        <v>32</v>
      </c>
      <c r="N128" s="229" t="s">
        <v>48</v>
      </c>
      <c r="O128" s="86"/>
      <c r="P128" s="230">
        <f>O128*H128</f>
        <v>0</v>
      </c>
      <c r="Q128" s="230">
        <v>0</v>
      </c>
      <c r="R128" s="230">
        <f>Q128*H128</f>
        <v>0</v>
      </c>
      <c r="S128" s="230">
        <v>0</v>
      </c>
      <c r="T128" s="231">
        <f>S128*H128</f>
        <v>0</v>
      </c>
      <c r="U128" s="40"/>
      <c r="V128" s="40"/>
      <c r="W128" s="40"/>
      <c r="X128" s="40"/>
      <c r="Y128" s="40"/>
      <c r="Z128" s="40"/>
      <c r="AA128" s="40"/>
      <c r="AB128" s="40"/>
      <c r="AC128" s="40"/>
      <c r="AD128" s="40"/>
      <c r="AE128" s="40"/>
      <c r="AR128" s="232" t="s">
        <v>208</v>
      </c>
      <c r="AT128" s="232" t="s">
        <v>203</v>
      </c>
      <c r="AU128" s="232" t="s">
        <v>86</v>
      </c>
      <c r="AY128" s="18" t="s">
        <v>199</v>
      </c>
      <c r="BE128" s="233">
        <f>IF(N128="základní",J128,0)</f>
        <v>0</v>
      </c>
      <c r="BF128" s="233">
        <f>IF(N128="snížená",J128,0)</f>
        <v>0</v>
      </c>
      <c r="BG128" s="233">
        <f>IF(N128="zákl. přenesená",J128,0)</f>
        <v>0</v>
      </c>
      <c r="BH128" s="233">
        <f>IF(N128="sníž. přenesená",J128,0)</f>
        <v>0</v>
      </c>
      <c r="BI128" s="233">
        <f>IF(N128="nulová",J128,0)</f>
        <v>0</v>
      </c>
      <c r="BJ128" s="18" t="s">
        <v>84</v>
      </c>
      <c r="BK128" s="233">
        <f>ROUND(I128*H128,2)</f>
        <v>0</v>
      </c>
      <c r="BL128" s="18" t="s">
        <v>209</v>
      </c>
      <c r="BM128" s="232" t="s">
        <v>351</v>
      </c>
    </row>
    <row r="129" spans="1:47" s="2" customFormat="1" ht="12">
      <c r="A129" s="40"/>
      <c r="B129" s="41"/>
      <c r="C129" s="42"/>
      <c r="D129" s="234" t="s">
        <v>210</v>
      </c>
      <c r="E129" s="42"/>
      <c r="F129" s="235" t="s">
        <v>551</v>
      </c>
      <c r="G129" s="42"/>
      <c r="H129" s="42"/>
      <c r="I129" s="138"/>
      <c r="J129" s="42"/>
      <c r="K129" s="42"/>
      <c r="L129" s="46"/>
      <c r="M129" s="236"/>
      <c r="N129" s="237"/>
      <c r="O129" s="86"/>
      <c r="P129" s="86"/>
      <c r="Q129" s="86"/>
      <c r="R129" s="86"/>
      <c r="S129" s="86"/>
      <c r="T129" s="87"/>
      <c r="U129" s="40"/>
      <c r="V129" s="40"/>
      <c r="W129" s="40"/>
      <c r="X129" s="40"/>
      <c r="Y129" s="40"/>
      <c r="Z129" s="40"/>
      <c r="AA129" s="40"/>
      <c r="AB129" s="40"/>
      <c r="AC129" s="40"/>
      <c r="AD129" s="40"/>
      <c r="AE129" s="40"/>
      <c r="AT129" s="18" t="s">
        <v>210</v>
      </c>
      <c r="AU129" s="18" t="s">
        <v>86</v>
      </c>
    </row>
    <row r="130" spans="1:65" s="2" customFormat="1" ht="19.8" customHeight="1">
      <c r="A130" s="40"/>
      <c r="B130" s="41"/>
      <c r="C130" s="260" t="s">
        <v>261</v>
      </c>
      <c r="D130" s="260" t="s">
        <v>222</v>
      </c>
      <c r="E130" s="261" t="s">
        <v>536</v>
      </c>
      <c r="F130" s="262" t="s">
        <v>537</v>
      </c>
      <c r="G130" s="263" t="s">
        <v>324</v>
      </c>
      <c r="H130" s="264">
        <v>20</v>
      </c>
      <c r="I130" s="265"/>
      <c r="J130" s="266">
        <f>ROUND(I130*H130,2)</f>
        <v>0</v>
      </c>
      <c r="K130" s="262" t="s">
        <v>207</v>
      </c>
      <c r="L130" s="46"/>
      <c r="M130" s="267" t="s">
        <v>32</v>
      </c>
      <c r="N130" s="268" t="s">
        <v>48</v>
      </c>
      <c r="O130" s="86"/>
      <c r="P130" s="230">
        <f>O130*H130</f>
        <v>0</v>
      </c>
      <c r="Q130" s="230">
        <v>0</v>
      </c>
      <c r="R130" s="230">
        <f>Q130*H130</f>
        <v>0</v>
      </c>
      <c r="S130" s="230">
        <v>0</v>
      </c>
      <c r="T130" s="231">
        <f>S130*H130</f>
        <v>0</v>
      </c>
      <c r="U130" s="40"/>
      <c r="V130" s="40"/>
      <c r="W130" s="40"/>
      <c r="X130" s="40"/>
      <c r="Y130" s="40"/>
      <c r="Z130" s="40"/>
      <c r="AA130" s="40"/>
      <c r="AB130" s="40"/>
      <c r="AC130" s="40"/>
      <c r="AD130" s="40"/>
      <c r="AE130" s="40"/>
      <c r="AR130" s="232" t="s">
        <v>209</v>
      </c>
      <c r="AT130" s="232" t="s">
        <v>222</v>
      </c>
      <c r="AU130" s="232" t="s">
        <v>86</v>
      </c>
      <c r="AY130" s="18" t="s">
        <v>199</v>
      </c>
      <c r="BE130" s="233">
        <f>IF(N130="základní",J130,0)</f>
        <v>0</v>
      </c>
      <c r="BF130" s="233">
        <f>IF(N130="snížená",J130,0)</f>
        <v>0</v>
      </c>
      <c r="BG130" s="233">
        <f>IF(N130="zákl. přenesená",J130,0)</f>
        <v>0</v>
      </c>
      <c r="BH130" s="233">
        <f>IF(N130="sníž. přenesená",J130,0)</f>
        <v>0</v>
      </c>
      <c r="BI130" s="233">
        <f>IF(N130="nulová",J130,0)</f>
        <v>0</v>
      </c>
      <c r="BJ130" s="18" t="s">
        <v>84</v>
      </c>
      <c r="BK130" s="233">
        <f>ROUND(I130*H130,2)</f>
        <v>0</v>
      </c>
      <c r="BL130" s="18" t="s">
        <v>209</v>
      </c>
      <c r="BM130" s="232" t="s">
        <v>354</v>
      </c>
    </row>
    <row r="131" spans="1:47" s="2" customFormat="1" ht="12">
      <c r="A131" s="40"/>
      <c r="B131" s="41"/>
      <c r="C131" s="42"/>
      <c r="D131" s="234" t="s">
        <v>210</v>
      </c>
      <c r="E131" s="42"/>
      <c r="F131" s="235" t="s">
        <v>537</v>
      </c>
      <c r="G131" s="42"/>
      <c r="H131" s="42"/>
      <c r="I131" s="138"/>
      <c r="J131" s="42"/>
      <c r="K131" s="42"/>
      <c r="L131" s="46"/>
      <c r="M131" s="236"/>
      <c r="N131" s="237"/>
      <c r="O131" s="86"/>
      <c r="P131" s="86"/>
      <c r="Q131" s="86"/>
      <c r="R131" s="86"/>
      <c r="S131" s="86"/>
      <c r="T131" s="87"/>
      <c r="U131" s="40"/>
      <c r="V131" s="40"/>
      <c r="W131" s="40"/>
      <c r="X131" s="40"/>
      <c r="Y131" s="40"/>
      <c r="Z131" s="40"/>
      <c r="AA131" s="40"/>
      <c r="AB131" s="40"/>
      <c r="AC131" s="40"/>
      <c r="AD131" s="40"/>
      <c r="AE131" s="40"/>
      <c r="AT131" s="18" t="s">
        <v>210</v>
      </c>
      <c r="AU131" s="18" t="s">
        <v>86</v>
      </c>
    </row>
    <row r="132" spans="1:65" s="2" customFormat="1" ht="19.8" customHeight="1">
      <c r="A132" s="40"/>
      <c r="B132" s="41"/>
      <c r="C132" s="220" t="s">
        <v>355</v>
      </c>
      <c r="D132" s="220" t="s">
        <v>203</v>
      </c>
      <c r="E132" s="221" t="s">
        <v>517</v>
      </c>
      <c r="F132" s="222" t="s">
        <v>518</v>
      </c>
      <c r="G132" s="223" t="s">
        <v>303</v>
      </c>
      <c r="H132" s="224">
        <v>4.035</v>
      </c>
      <c r="I132" s="225"/>
      <c r="J132" s="226">
        <f>ROUND(I132*H132,2)</f>
        <v>0</v>
      </c>
      <c r="K132" s="222" t="s">
        <v>207</v>
      </c>
      <c r="L132" s="227"/>
      <c r="M132" s="228" t="s">
        <v>32</v>
      </c>
      <c r="N132" s="229" t="s">
        <v>48</v>
      </c>
      <c r="O132" s="86"/>
      <c r="P132" s="230">
        <f>O132*H132</f>
        <v>0</v>
      </c>
      <c r="Q132" s="230">
        <v>0</v>
      </c>
      <c r="R132" s="230">
        <f>Q132*H132</f>
        <v>0</v>
      </c>
      <c r="S132" s="230">
        <v>0</v>
      </c>
      <c r="T132" s="231">
        <f>S132*H132</f>
        <v>0</v>
      </c>
      <c r="U132" s="40"/>
      <c r="V132" s="40"/>
      <c r="W132" s="40"/>
      <c r="X132" s="40"/>
      <c r="Y132" s="40"/>
      <c r="Z132" s="40"/>
      <c r="AA132" s="40"/>
      <c r="AB132" s="40"/>
      <c r="AC132" s="40"/>
      <c r="AD132" s="40"/>
      <c r="AE132" s="40"/>
      <c r="AR132" s="232" t="s">
        <v>208</v>
      </c>
      <c r="AT132" s="232" t="s">
        <v>203</v>
      </c>
      <c r="AU132" s="232" t="s">
        <v>86</v>
      </c>
      <c r="AY132" s="18" t="s">
        <v>199</v>
      </c>
      <c r="BE132" s="233">
        <f>IF(N132="základní",J132,0)</f>
        <v>0</v>
      </c>
      <c r="BF132" s="233">
        <f>IF(N132="snížená",J132,0)</f>
        <v>0</v>
      </c>
      <c r="BG132" s="233">
        <f>IF(N132="zákl. přenesená",J132,0)</f>
        <v>0</v>
      </c>
      <c r="BH132" s="233">
        <f>IF(N132="sníž. přenesená",J132,0)</f>
        <v>0</v>
      </c>
      <c r="BI132" s="233">
        <f>IF(N132="nulová",J132,0)</f>
        <v>0</v>
      </c>
      <c r="BJ132" s="18" t="s">
        <v>84</v>
      </c>
      <c r="BK132" s="233">
        <f>ROUND(I132*H132,2)</f>
        <v>0</v>
      </c>
      <c r="BL132" s="18" t="s">
        <v>209</v>
      </c>
      <c r="BM132" s="232" t="s">
        <v>358</v>
      </c>
    </row>
    <row r="133" spans="1:47" s="2" customFormat="1" ht="12">
      <c r="A133" s="40"/>
      <c r="B133" s="41"/>
      <c r="C133" s="42"/>
      <c r="D133" s="234" t="s">
        <v>210</v>
      </c>
      <c r="E133" s="42"/>
      <c r="F133" s="235" t="s">
        <v>518</v>
      </c>
      <c r="G133" s="42"/>
      <c r="H133" s="42"/>
      <c r="I133" s="138"/>
      <c r="J133" s="42"/>
      <c r="K133" s="42"/>
      <c r="L133" s="46"/>
      <c r="M133" s="236"/>
      <c r="N133" s="237"/>
      <c r="O133" s="86"/>
      <c r="P133" s="86"/>
      <c r="Q133" s="86"/>
      <c r="R133" s="86"/>
      <c r="S133" s="86"/>
      <c r="T133" s="87"/>
      <c r="U133" s="40"/>
      <c r="V133" s="40"/>
      <c r="W133" s="40"/>
      <c r="X133" s="40"/>
      <c r="Y133" s="40"/>
      <c r="Z133" s="40"/>
      <c r="AA133" s="40"/>
      <c r="AB133" s="40"/>
      <c r="AC133" s="40"/>
      <c r="AD133" s="40"/>
      <c r="AE133" s="40"/>
      <c r="AT133" s="18" t="s">
        <v>210</v>
      </c>
      <c r="AU133" s="18" t="s">
        <v>86</v>
      </c>
    </row>
    <row r="134" spans="1:51" s="13" customFormat="1" ht="12">
      <c r="A134" s="13"/>
      <c r="B134" s="238"/>
      <c r="C134" s="239"/>
      <c r="D134" s="234" t="s">
        <v>213</v>
      </c>
      <c r="E134" s="240" t="s">
        <v>32</v>
      </c>
      <c r="F134" s="241" t="s">
        <v>776</v>
      </c>
      <c r="G134" s="239"/>
      <c r="H134" s="242">
        <v>4.035</v>
      </c>
      <c r="I134" s="243"/>
      <c r="J134" s="239"/>
      <c r="K134" s="239"/>
      <c r="L134" s="244"/>
      <c r="M134" s="245"/>
      <c r="N134" s="246"/>
      <c r="O134" s="246"/>
      <c r="P134" s="246"/>
      <c r="Q134" s="246"/>
      <c r="R134" s="246"/>
      <c r="S134" s="246"/>
      <c r="T134" s="247"/>
      <c r="U134" s="13"/>
      <c r="V134" s="13"/>
      <c r="W134" s="13"/>
      <c r="X134" s="13"/>
      <c r="Y134" s="13"/>
      <c r="Z134" s="13"/>
      <c r="AA134" s="13"/>
      <c r="AB134" s="13"/>
      <c r="AC134" s="13"/>
      <c r="AD134" s="13"/>
      <c r="AE134" s="13"/>
      <c r="AT134" s="248" t="s">
        <v>213</v>
      </c>
      <c r="AU134" s="248" t="s">
        <v>86</v>
      </c>
      <c r="AV134" s="13" t="s">
        <v>86</v>
      </c>
      <c r="AW134" s="13" t="s">
        <v>39</v>
      </c>
      <c r="AX134" s="13" t="s">
        <v>6</v>
      </c>
      <c r="AY134" s="248" t="s">
        <v>199</v>
      </c>
    </row>
    <row r="135" spans="1:51" s="14" customFormat="1" ht="12">
      <c r="A135" s="14"/>
      <c r="B135" s="249"/>
      <c r="C135" s="250"/>
      <c r="D135" s="234" t="s">
        <v>213</v>
      </c>
      <c r="E135" s="251" t="s">
        <v>32</v>
      </c>
      <c r="F135" s="252" t="s">
        <v>215</v>
      </c>
      <c r="G135" s="250"/>
      <c r="H135" s="253">
        <v>4.035</v>
      </c>
      <c r="I135" s="254"/>
      <c r="J135" s="250"/>
      <c r="K135" s="250"/>
      <c r="L135" s="255"/>
      <c r="M135" s="269"/>
      <c r="N135" s="270"/>
      <c r="O135" s="270"/>
      <c r="P135" s="270"/>
      <c r="Q135" s="270"/>
      <c r="R135" s="270"/>
      <c r="S135" s="270"/>
      <c r="T135" s="271"/>
      <c r="U135" s="14"/>
      <c r="V135" s="14"/>
      <c r="W135" s="14"/>
      <c r="X135" s="14"/>
      <c r="Y135" s="14"/>
      <c r="Z135" s="14"/>
      <c r="AA135" s="14"/>
      <c r="AB135" s="14"/>
      <c r="AC135" s="14"/>
      <c r="AD135" s="14"/>
      <c r="AE135" s="14"/>
      <c r="AT135" s="259" t="s">
        <v>213</v>
      </c>
      <c r="AU135" s="259" t="s">
        <v>86</v>
      </c>
      <c r="AV135" s="14" t="s">
        <v>209</v>
      </c>
      <c r="AW135" s="14" t="s">
        <v>39</v>
      </c>
      <c r="AX135" s="14" t="s">
        <v>84</v>
      </c>
      <c r="AY135" s="259" t="s">
        <v>199</v>
      </c>
    </row>
    <row r="136" spans="1:65" s="2" customFormat="1" ht="19.8" customHeight="1">
      <c r="A136" s="40"/>
      <c r="B136" s="41"/>
      <c r="C136" s="220" t="s">
        <v>264</v>
      </c>
      <c r="D136" s="220" t="s">
        <v>203</v>
      </c>
      <c r="E136" s="221" t="s">
        <v>679</v>
      </c>
      <c r="F136" s="222" t="s">
        <v>680</v>
      </c>
      <c r="G136" s="223" t="s">
        <v>296</v>
      </c>
      <c r="H136" s="224">
        <v>25.74</v>
      </c>
      <c r="I136" s="225"/>
      <c r="J136" s="226">
        <f>ROUND(I136*H136,2)</f>
        <v>0</v>
      </c>
      <c r="K136" s="222" t="s">
        <v>207</v>
      </c>
      <c r="L136" s="227"/>
      <c r="M136" s="228" t="s">
        <v>32</v>
      </c>
      <c r="N136" s="229" t="s">
        <v>48</v>
      </c>
      <c r="O136" s="86"/>
      <c r="P136" s="230">
        <f>O136*H136</f>
        <v>0</v>
      </c>
      <c r="Q136" s="230">
        <v>1</v>
      </c>
      <c r="R136" s="230">
        <f>Q136*H136</f>
        <v>25.74</v>
      </c>
      <c r="S136" s="230">
        <v>0</v>
      </c>
      <c r="T136" s="231">
        <f>S136*H136</f>
        <v>0</v>
      </c>
      <c r="U136" s="40"/>
      <c r="V136" s="40"/>
      <c r="W136" s="40"/>
      <c r="X136" s="40"/>
      <c r="Y136" s="40"/>
      <c r="Z136" s="40"/>
      <c r="AA136" s="40"/>
      <c r="AB136" s="40"/>
      <c r="AC136" s="40"/>
      <c r="AD136" s="40"/>
      <c r="AE136" s="40"/>
      <c r="AR136" s="232" t="s">
        <v>208</v>
      </c>
      <c r="AT136" s="232" t="s">
        <v>203</v>
      </c>
      <c r="AU136" s="232" t="s">
        <v>86</v>
      </c>
      <c r="AY136" s="18" t="s">
        <v>199</v>
      </c>
      <c r="BE136" s="233">
        <f>IF(N136="základní",J136,0)</f>
        <v>0</v>
      </c>
      <c r="BF136" s="233">
        <f>IF(N136="snížená",J136,0)</f>
        <v>0</v>
      </c>
      <c r="BG136" s="233">
        <f>IF(N136="zákl. přenesená",J136,0)</f>
        <v>0</v>
      </c>
      <c r="BH136" s="233">
        <f>IF(N136="sníž. přenesená",J136,0)</f>
        <v>0</v>
      </c>
      <c r="BI136" s="233">
        <f>IF(N136="nulová",J136,0)</f>
        <v>0</v>
      </c>
      <c r="BJ136" s="18" t="s">
        <v>84</v>
      </c>
      <c r="BK136" s="233">
        <f>ROUND(I136*H136,2)</f>
        <v>0</v>
      </c>
      <c r="BL136" s="18" t="s">
        <v>209</v>
      </c>
      <c r="BM136" s="232" t="s">
        <v>363</v>
      </c>
    </row>
    <row r="137" spans="1:47" s="2" customFormat="1" ht="12">
      <c r="A137" s="40"/>
      <c r="B137" s="41"/>
      <c r="C137" s="42"/>
      <c r="D137" s="234" t="s">
        <v>210</v>
      </c>
      <c r="E137" s="42"/>
      <c r="F137" s="235" t="s">
        <v>680</v>
      </c>
      <c r="G137" s="42"/>
      <c r="H137" s="42"/>
      <c r="I137" s="138"/>
      <c r="J137" s="42"/>
      <c r="K137" s="42"/>
      <c r="L137" s="46"/>
      <c r="M137" s="236"/>
      <c r="N137" s="237"/>
      <c r="O137" s="86"/>
      <c r="P137" s="86"/>
      <c r="Q137" s="86"/>
      <c r="R137" s="86"/>
      <c r="S137" s="86"/>
      <c r="T137" s="87"/>
      <c r="U137" s="40"/>
      <c r="V137" s="40"/>
      <c r="W137" s="40"/>
      <c r="X137" s="40"/>
      <c r="Y137" s="40"/>
      <c r="Z137" s="40"/>
      <c r="AA137" s="40"/>
      <c r="AB137" s="40"/>
      <c r="AC137" s="40"/>
      <c r="AD137" s="40"/>
      <c r="AE137" s="40"/>
      <c r="AT137" s="18" t="s">
        <v>210</v>
      </c>
      <c r="AU137" s="18" t="s">
        <v>86</v>
      </c>
    </row>
    <row r="138" spans="1:51" s="13" customFormat="1" ht="12">
      <c r="A138" s="13"/>
      <c r="B138" s="238"/>
      <c r="C138" s="239"/>
      <c r="D138" s="234" t="s">
        <v>213</v>
      </c>
      <c r="E138" s="240" t="s">
        <v>32</v>
      </c>
      <c r="F138" s="241" t="s">
        <v>754</v>
      </c>
      <c r="G138" s="239"/>
      <c r="H138" s="242">
        <v>25.74</v>
      </c>
      <c r="I138" s="243"/>
      <c r="J138" s="239"/>
      <c r="K138" s="239"/>
      <c r="L138" s="244"/>
      <c r="M138" s="245"/>
      <c r="N138" s="246"/>
      <c r="O138" s="246"/>
      <c r="P138" s="246"/>
      <c r="Q138" s="246"/>
      <c r="R138" s="246"/>
      <c r="S138" s="246"/>
      <c r="T138" s="247"/>
      <c r="U138" s="13"/>
      <c r="V138" s="13"/>
      <c r="W138" s="13"/>
      <c r="X138" s="13"/>
      <c r="Y138" s="13"/>
      <c r="Z138" s="13"/>
      <c r="AA138" s="13"/>
      <c r="AB138" s="13"/>
      <c r="AC138" s="13"/>
      <c r="AD138" s="13"/>
      <c r="AE138" s="13"/>
      <c r="AT138" s="248" t="s">
        <v>213</v>
      </c>
      <c r="AU138" s="248" t="s">
        <v>86</v>
      </c>
      <c r="AV138" s="13" t="s">
        <v>86</v>
      </c>
      <c r="AW138" s="13" t="s">
        <v>39</v>
      </c>
      <c r="AX138" s="13" t="s">
        <v>6</v>
      </c>
      <c r="AY138" s="248" t="s">
        <v>199</v>
      </c>
    </row>
    <row r="139" spans="1:51" s="14" customFormat="1" ht="12">
      <c r="A139" s="14"/>
      <c r="B139" s="249"/>
      <c r="C139" s="250"/>
      <c r="D139" s="234" t="s">
        <v>213</v>
      </c>
      <c r="E139" s="251" t="s">
        <v>32</v>
      </c>
      <c r="F139" s="252" t="s">
        <v>215</v>
      </c>
      <c r="G139" s="250"/>
      <c r="H139" s="253">
        <v>25.74</v>
      </c>
      <c r="I139" s="254"/>
      <c r="J139" s="250"/>
      <c r="K139" s="250"/>
      <c r="L139" s="255"/>
      <c r="M139" s="269"/>
      <c r="N139" s="270"/>
      <c r="O139" s="270"/>
      <c r="P139" s="270"/>
      <c r="Q139" s="270"/>
      <c r="R139" s="270"/>
      <c r="S139" s="270"/>
      <c r="T139" s="271"/>
      <c r="U139" s="14"/>
      <c r="V139" s="14"/>
      <c r="W139" s="14"/>
      <c r="X139" s="14"/>
      <c r="Y139" s="14"/>
      <c r="Z139" s="14"/>
      <c r="AA139" s="14"/>
      <c r="AB139" s="14"/>
      <c r="AC139" s="14"/>
      <c r="AD139" s="14"/>
      <c r="AE139" s="14"/>
      <c r="AT139" s="259" t="s">
        <v>213</v>
      </c>
      <c r="AU139" s="259" t="s">
        <v>86</v>
      </c>
      <c r="AV139" s="14" t="s">
        <v>209</v>
      </c>
      <c r="AW139" s="14" t="s">
        <v>39</v>
      </c>
      <c r="AX139" s="14" t="s">
        <v>84</v>
      </c>
      <c r="AY139" s="259" t="s">
        <v>199</v>
      </c>
    </row>
    <row r="140" spans="1:65" s="2" customFormat="1" ht="19.8" customHeight="1">
      <c r="A140" s="40"/>
      <c r="B140" s="41"/>
      <c r="C140" s="220" t="s">
        <v>364</v>
      </c>
      <c r="D140" s="220" t="s">
        <v>203</v>
      </c>
      <c r="E140" s="221" t="s">
        <v>542</v>
      </c>
      <c r="F140" s="222" t="s">
        <v>543</v>
      </c>
      <c r="G140" s="223" t="s">
        <v>296</v>
      </c>
      <c r="H140" s="224">
        <v>3.238</v>
      </c>
      <c r="I140" s="225"/>
      <c r="J140" s="226">
        <f>ROUND(I140*H140,2)</f>
        <v>0</v>
      </c>
      <c r="K140" s="222" t="s">
        <v>207</v>
      </c>
      <c r="L140" s="227"/>
      <c r="M140" s="228" t="s">
        <v>32</v>
      </c>
      <c r="N140" s="229" t="s">
        <v>48</v>
      </c>
      <c r="O140" s="86"/>
      <c r="P140" s="230">
        <f>O140*H140</f>
        <v>0</v>
      </c>
      <c r="Q140" s="230">
        <v>0</v>
      </c>
      <c r="R140" s="230">
        <f>Q140*H140</f>
        <v>0</v>
      </c>
      <c r="S140" s="230">
        <v>0</v>
      </c>
      <c r="T140" s="231">
        <f>S140*H140</f>
        <v>0</v>
      </c>
      <c r="U140" s="40"/>
      <c r="V140" s="40"/>
      <c r="W140" s="40"/>
      <c r="X140" s="40"/>
      <c r="Y140" s="40"/>
      <c r="Z140" s="40"/>
      <c r="AA140" s="40"/>
      <c r="AB140" s="40"/>
      <c r="AC140" s="40"/>
      <c r="AD140" s="40"/>
      <c r="AE140" s="40"/>
      <c r="AR140" s="232" t="s">
        <v>208</v>
      </c>
      <c r="AT140" s="232" t="s">
        <v>203</v>
      </c>
      <c r="AU140" s="232" t="s">
        <v>86</v>
      </c>
      <c r="AY140" s="18" t="s">
        <v>199</v>
      </c>
      <c r="BE140" s="233">
        <f>IF(N140="základní",J140,0)</f>
        <v>0</v>
      </c>
      <c r="BF140" s="233">
        <f>IF(N140="snížená",J140,0)</f>
        <v>0</v>
      </c>
      <c r="BG140" s="233">
        <f>IF(N140="zákl. přenesená",J140,0)</f>
        <v>0</v>
      </c>
      <c r="BH140" s="233">
        <f>IF(N140="sníž. přenesená",J140,0)</f>
        <v>0</v>
      </c>
      <c r="BI140" s="233">
        <f>IF(N140="nulová",J140,0)</f>
        <v>0</v>
      </c>
      <c r="BJ140" s="18" t="s">
        <v>84</v>
      </c>
      <c r="BK140" s="233">
        <f>ROUND(I140*H140,2)</f>
        <v>0</v>
      </c>
      <c r="BL140" s="18" t="s">
        <v>209</v>
      </c>
      <c r="BM140" s="232" t="s">
        <v>367</v>
      </c>
    </row>
    <row r="141" spans="1:47" s="2" customFormat="1" ht="12">
      <c r="A141" s="40"/>
      <c r="B141" s="41"/>
      <c r="C141" s="42"/>
      <c r="D141" s="234" t="s">
        <v>210</v>
      </c>
      <c r="E141" s="42"/>
      <c r="F141" s="235" t="s">
        <v>543</v>
      </c>
      <c r="G141" s="42"/>
      <c r="H141" s="42"/>
      <c r="I141" s="138"/>
      <c r="J141" s="42"/>
      <c r="K141" s="42"/>
      <c r="L141" s="46"/>
      <c r="M141" s="236"/>
      <c r="N141" s="237"/>
      <c r="O141" s="86"/>
      <c r="P141" s="86"/>
      <c r="Q141" s="86"/>
      <c r="R141" s="86"/>
      <c r="S141" s="86"/>
      <c r="T141" s="87"/>
      <c r="U141" s="40"/>
      <c r="V141" s="40"/>
      <c r="W141" s="40"/>
      <c r="X141" s="40"/>
      <c r="Y141" s="40"/>
      <c r="Z141" s="40"/>
      <c r="AA141" s="40"/>
      <c r="AB141" s="40"/>
      <c r="AC141" s="40"/>
      <c r="AD141" s="40"/>
      <c r="AE141" s="40"/>
      <c r="AT141" s="18" t="s">
        <v>210</v>
      </c>
      <c r="AU141" s="18" t="s">
        <v>86</v>
      </c>
    </row>
    <row r="142" spans="1:65" s="2" customFormat="1" ht="19.8" customHeight="1">
      <c r="A142" s="40"/>
      <c r="B142" s="41"/>
      <c r="C142" s="260" t="s">
        <v>268</v>
      </c>
      <c r="D142" s="260" t="s">
        <v>222</v>
      </c>
      <c r="E142" s="261" t="s">
        <v>624</v>
      </c>
      <c r="F142" s="262" t="s">
        <v>625</v>
      </c>
      <c r="G142" s="263" t="s">
        <v>303</v>
      </c>
      <c r="H142" s="264">
        <v>16.25</v>
      </c>
      <c r="I142" s="265"/>
      <c r="J142" s="266">
        <f>ROUND(I142*H142,2)</f>
        <v>0</v>
      </c>
      <c r="K142" s="262" t="s">
        <v>207</v>
      </c>
      <c r="L142" s="46"/>
      <c r="M142" s="267" t="s">
        <v>32</v>
      </c>
      <c r="N142" s="268" t="s">
        <v>48</v>
      </c>
      <c r="O142" s="86"/>
      <c r="P142" s="230">
        <f>O142*H142</f>
        <v>0</v>
      </c>
      <c r="Q142" s="230">
        <v>0</v>
      </c>
      <c r="R142" s="230">
        <f>Q142*H142</f>
        <v>0</v>
      </c>
      <c r="S142" s="230">
        <v>0</v>
      </c>
      <c r="T142" s="231">
        <f>S142*H142</f>
        <v>0</v>
      </c>
      <c r="U142" s="40"/>
      <c r="V142" s="40"/>
      <c r="W142" s="40"/>
      <c r="X142" s="40"/>
      <c r="Y142" s="40"/>
      <c r="Z142" s="40"/>
      <c r="AA142" s="40"/>
      <c r="AB142" s="40"/>
      <c r="AC142" s="40"/>
      <c r="AD142" s="40"/>
      <c r="AE142" s="40"/>
      <c r="AR142" s="232" t="s">
        <v>209</v>
      </c>
      <c r="AT142" s="232" t="s">
        <v>222</v>
      </c>
      <c r="AU142" s="232" t="s">
        <v>86</v>
      </c>
      <c r="AY142" s="18" t="s">
        <v>199</v>
      </c>
      <c r="BE142" s="233">
        <f>IF(N142="základní",J142,0)</f>
        <v>0</v>
      </c>
      <c r="BF142" s="233">
        <f>IF(N142="snížená",J142,0)</f>
        <v>0</v>
      </c>
      <c r="BG142" s="233">
        <f>IF(N142="zákl. přenesená",J142,0)</f>
        <v>0</v>
      </c>
      <c r="BH142" s="233">
        <f>IF(N142="sníž. přenesená",J142,0)</f>
        <v>0</v>
      </c>
      <c r="BI142" s="233">
        <f>IF(N142="nulová",J142,0)</f>
        <v>0</v>
      </c>
      <c r="BJ142" s="18" t="s">
        <v>84</v>
      </c>
      <c r="BK142" s="233">
        <f>ROUND(I142*H142,2)</f>
        <v>0</v>
      </c>
      <c r="BL142" s="18" t="s">
        <v>209</v>
      </c>
      <c r="BM142" s="232" t="s">
        <v>371</v>
      </c>
    </row>
    <row r="143" spans="1:47" s="2" customFormat="1" ht="12">
      <c r="A143" s="40"/>
      <c r="B143" s="41"/>
      <c r="C143" s="42"/>
      <c r="D143" s="234" t="s">
        <v>210</v>
      </c>
      <c r="E143" s="42"/>
      <c r="F143" s="235" t="s">
        <v>625</v>
      </c>
      <c r="G143" s="42"/>
      <c r="H143" s="42"/>
      <c r="I143" s="138"/>
      <c r="J143" s="42"/>
      <c r="K143" s="42"/>
      <c r="L143" s="46"/>
      <c r="M143" s="236"/>
      <c r="N143" s="237"/>
      <c r="O143" s="86"/>
      <c r="P143" s="86"/>
      <c r="Q143" s="86"/>
      <c r="R143" s="86"/>
      <c r="S143" s="86"/>
      <c r="T143" s="87"/>
      <c r="U143" s="40"/>
      <c r="V143" s="40"/>
      <c r="W143" s="40"/>
      <c r="X143" s="40"/>
      <c r="Y143" s="40"/>
      <c r="Z143" s="40"/>
      <c r="AA143" s="40"/>
      <c r="AB143" s="40"/>
      <c r="AC143" s="40"/>
      <c r="AD143" s="40"/>
      <c r="AE143" s="40"/>
      <c r="AT143" s="18" t="s">
        <v>210</v>
      </c>
      <c r="AU143" s="18" t="s">
        <v>86</v>
      </c>
    </row>
    <row r="144" spans="1:65" s="2" customFormat="1" ht="19.8" customHeight="1">
      <c r="A144" s="40"/>
      <c r="B144" s="41"/>
      <c r="C144" s="260" t="s">
        <v>372</v>
      </c>
      <c r="D144" s="260" t="s">
        <v>222</v>
      </c>
      <c r="E144" s="261" t="s">
        <v>683</v>
      </c>
      <c r="F144" s="262" t="s">
        <v>684</v>
      </c>
      <c r="G144" s="263" t="s">
        <v>303</v>
      </c>
      <c r="H144" s="264">
        <v>30.5</v>
      </c>
      <c r="I144" s="265"/>
      <c r="J144" s="266">
        <f>ROUND(I144*H144,2)</f>
        <v>0</v>
      </c>
      <c r="K144" s="262" t="s">
        <v>207</v>
      </c>
      <c r="L144" s="46"/>
      <c r="M144" s="267" t="s">
        <v>32</v>
      </c>
      <c r="N144" s="268" t="s">
        <v>48</v>
      </c>
      <c r="O144" s="86"/>
      <c r="P144" s="230">
        <f>O144*H144</f>
        <v>0</v>
      </c>
      <c r="Q144" s="230">
        <v>0</v>
      </c>
      <c r="R144" s="230">
        <f>Q144*H144</f>
        <v>0</v>
      </c>
      <c r="S144" s="230">
        <v>0</v>
      </c>
      <c r="T144" s="231">
        <f>S144*H144</f>
        <v>0</v>
      </c>
      <c r="U144" s="40"/>
      <c r="V144" s="40"/>
      <c r="W144" s="40"/>
      <c r="X144" s="40"/>
      <c r="Y144" s="40"/>
      <c r="Z144" s="40"/>
      <c r="AA144" s="40"/>
      <c r="AB144" s="40"/>
      <c r="AC144" s="40"/>
      <c r="AD144" s="40"/>
      <c r="AE144" s="40"/>
      <c r="AR144" s="232" t="s">
        <v>209</v>
      </c>
      <c r="AT144" s="232" t="s">
        <v>222</v>
      </c>
      <c r="AU144" s="232" t="s">
        <v>86</v>
      </c>
      <c r="AY144" s="18" t="s">
        <v>199</v>
      </c>
      <c r="BE144" s="233">
        <f>IF(N144="základní",J144,0)</f>
        <v>0</v>
      </c>
      <c r="BF144" s="233">
        <f>IF(N144="snížená",J144,0)</f>
        <v>0</v>
      </c>
      <c r="BG144" s="233">
        <f>IF(N144="zákl. přenesená",J144,0)</f>
        <v>0</v>
      </c>
      <c r="BH144" s="233">
        <f>IF(N144="sníž. přenesená",J144,0)</f>
        <v>0</v>
      </c>
      <c r="BI144" s="233">
        <f>IF(N144="nulová",J144,0)</f>
        <v>0</v>
      </c>
      <c r="BJ144" s="18" t="s">
        <v>84</v>
      </c>
      <c r="BK144" s="233">
        <f>ROUND(I144*H144,2)</f>
        <v>0</v>
      </c>
      <c r="BL144" s="18" t="s">
        <v>209</v>
      </c>
      <c r="BM144" s="232" t="s">
        <v>375</v>
      </c>
    </row>
    <row r="145" spans="1:47" s="2" customFormat="1" ht="12">
      <c r="A145" s="40"/>
      <c r="B145" s="41"/>
      <c r="C145" s="42"/>
      <c r="D145" s="234" t="s">
        <v>210</v>
      </c>
      <c r="E145" s="42"/>
      <c r="F145" s="235" t="s">
        <v>684</v>
      </c>
      <c r="G145" s="42"/>
      <c r="H145" s="42"/>
      <c r="I145" s="138"/>
      <c r="J145" s="42"/>
      <c r="K145" s="42"/>
      <c r="L145" s="46"/>
      <c r="M145" s="236"/>
      <c r="N145" s="237"/>
      <c r="O145" s="86"/>
      <c r="P145" s="86"/>
      <c r="Q145" s="86"/>
      <c r="R145" s="86"/>
      <c r="S145" s="86"/>
      <c r="T145" s="87"/>
      <c r="U145" s="40"/>
      <c r="V145" s="40"/>
      <c r="W145" s="40"/>
      <c r="X145" s="40"/>
      <c r="Y145" s="40"/>
      <c r="Z145" s="40"/>
      <c r="AA145" s="40"/>
      <c r="AB145" s="40"/>
      <c r="AC145" s="40"/>
      <c r="AD145" s="40"/>
      <c r="AE145" s="40"/>
      <c r="AT145" s="18" t="s">
        <v>210</v>
      </c>
      <c r="AU145" s="18" t="s">
        <v>86</v>
      </c>
    </row>
    <row r="146" spans="1:63" s="12" customFormat="1" ht="22.8" customHeight="1">
      <c r="A146" s="12"/>
      <c r="B146" s="204"/>
      <c r="C146" s="205"/>
      <c r="D146" s="206" t="s">
        <v>76</v>
      </c>
      <c r="E146" s="218" t="s">
        <v>593</v>
      </c>
      <c r="F146" s="218" t="s">
        <v>594</v>
      </c>
      <c r="G146" s="205"/>
      <c r="H146" s="205"/>
      <c r="I146" s="208"/>
      <c r="J146" s="219">
        <f>BK146</f>
        <v>0</v>
      </c>
      <c r="K146" s="205"/>
      <c r="L146" s="210"/>
      <c r="M146" s="211"/>
      <c r="N146" s="212"/>
      <c r="O146" s="212"/>
      <c r="P146" s="213">
        <f>SUM(P147:P156)</f>
        <v>0</v>
      </c>
      <c r="Q146" s="212"/>
      <c r="R146" s="213">
        <f>SUM(R147:R156)</f>
        <v>0</v>
      </c>
      <c r="S146" s="212"/>
      <c r="T146" s="214">
        <f>SUM(T147:T156)</f>
        <v>0</v>
      </c>
      <c r="U146" s="12"/>
      <c r="V146" s="12"/>
      <c r="W146" s="12"/>
      <c r="X146" s="12"/>
      <c r="Y146" s="12"/>
      <c r="Z146" s="12"/>
      <c r="AA146" s="12"/>
      <c r="AB146" s="12"/>
      <c r="AC146" s="12"/>
      <c r="AD146" s="12"/>
      <c r="AE146" s="12"/>
      <c r="AR146" s="215" t="s">
        <v>84</v>
      </c>
      <c r="AT146" s="216" t="s">
        <v>76</v>
      </c>
      <c r="AU146" s="216" t="s">
        <v>84</v>
      </c>
      <c r="AY146" s="215" t="s">
        <v>199</v>
      </c>
      <c r="BK146" s="217">
        <f>SUM(BK147:BK156)</f>
        <v>0</v>
      </c>
    </row>
    <row r="147" spans="1:65" s="2" customFormat="1" ht="19.8" customHeight="1">
      <c r="A147" s="40"/>
      <c r="B147" s="41"/>
      <c r="C147" s="260" t="s">
        <v>271</v>
      </c>
      <c r="D147" s="260" t="s">
        <v>222</v>
      </c>
      <c r="E147" s="261" t="s">
        <v>755</v>
      </c>
      <c r="F147" s="262" t="s">
        <v>756</v>
      </c>
      <c r="G147" s="263" t="s">
        <v>288</v>
      </c>
      <c r="H147" s="264">
        <v>25</v>
      </c>
      <c r="I147" s="265"/>
      <c r="J147" s="266">
        <f>ROUND(I147*H147,2)</f>
        <v>0</v>
      </c>
      <c r="K147" s="262" t="s">
        <v>32</v>
      </c>
      <c r="L147" s="46"/>
      <c r="M147" s="267" t="s">
        <v>32</v>
      </c>
      <c r="N147" s="268" t="s">
        <v>48</v>
      </c>
      <c r="O147" s="86"/>
      <c r="P147" s="230">
        <f>O147*H147</f>
        <v>0</v>
      </c>
      <c r="Q147" s="230">
        <v>0</v>
      </c>
      <c r="R147" s="230">
        <f>Q147*H147</f>
        <v>0</v>
      </c>
      <c r="S147" s="230">
        <v>0</v>
      </c>
      <c r="T147" s="231">
        <f>S147*H147</f>
        <v>0</v>
      </c>
      <c r="U147" s="40"/>
      <c r="V147" s="40"/>
      <c r="W147" s="40"/>
      <c r="X147" s="40"/>
      <c r="Y147" s="40"/>
      <c r="Z147" s="40"/>
      <c r="AA147" s="40"/>
      <c r="AB147" s="40"/>
      <c r="AC147" s="40"/>
      <c r="AD147" s="40"/>
      <c r="AE147" s="40"/>
      <c r="AR147" s="232" t="s">
        <v>209</v>
      </c>
      <c r="AT147" s="232" t="s">
        <v>222</v>
      </c>
      <c r="AU147" s="232" t="s">
        <v>86</v>
      </c>
      <c r="AY147" s="18" t="s">
        <v>199</v>
      </c>
      <c r="BE147" s="233">
        <f>IF(N147="základní",J147,0)</f>
        <v>0</v>
      </c>
      <c r="BF147" s="233">
        <f>IF(N147="snížená",J147,0)</f>
        <v>0</v>
      </c>
      <c r="BG147" s="233">
        <f>IF(N147="zákl. přenesená",J147,0)</f>
        <v>0</v>
      </c>
      <c r="BH147" s="233">
        <f>IF(N147="sníž. přenesená",J147,0)</f>
        <v>0</v>
      </c>
      <c r="BI147" s="233">
        <f>IF(N147="nulová",J147,0)</f>
        <v>0</v>
      </c>
      <c r="BJ147" s="18" t="s">
        <v>84</v>
      </c>
      <c r="BK147" s="233">
        <f>ROUND(I147*H147,2)</f>
        <v>0</v>
      </c>
      <c r="BL147" s="18" t="s">
        <v>209</v>
      </c>
      <c r="BM147" s="232" t="s">
        <v>379</v>
      </c>
    </row>
    <row r="148" spans="1:47" s="2" customFormat="1" ht="12">
      <c r="A148" s="40"/>
      <c r="B148" s="41"/>
      <c r="C148" s="42"/>
      <c r="D148" s="234" t="s">
        <v>210</v>
      </c>
      <c r="E148" s="42"/>
      <c r="F148" s="235" t="s">
        <v>756</v>
      </c>
      <c r="G148" s="42"/>
      <c r="H148" s="42"/>
      <c r="I148" s="138"/>
      <c r="J148" s="42"/>
      <c r="K148" s="42"/>
      <c r="L148" s="46"/>
      <c r="M148" s="236"/>
      <c r="N148" s="237"/>
      <c r="O148" s="86"/>
      <c r="P148" s="86"/>
      <c r="Q148" s="86"/>
      <c r="R148" s="86"/>
      <c r="S148" s="86"/>
      <c r="T148" s="87"/>
      <c r="U148" s="40"/>
      <c r="V148" s="40"/>
      <c r="W148" s="40"/>
      <c r="X148" s="40"/>
      <c r="Y148" s="40"/>
      <c r="Z148" s="40"/>
      <c r="AA148" s="40"/>
      <c r="AB148" s="40"/>
      <c r="AC148" s="40"/>
      <c r="AD148" s="40"/>
      <c r="AE148" s="40"/>
      <c r="AT148" s="18" t="s">
        <v>210</v>
      </c>
      <c r="AU148" s="18" t="s">
        <v>86</v>
      </c>
    </row>
    <row r="149" spans="1:65" s="2" customFormat="1" ht="19.8" customHeight="1">
      <c r="A149" s="40"/>
      <c r="B149" s="41"/>
      <c r="C149" s="260" t="s">
        <v>380</v>
      </c>
      <c r="D149" s="260" t="s">
        <v>222</v>
      </c>
      <c r="E149" s="261" t="s">
        <v>757</v>
      </c>
      <c r="F149" s="262" t="s">
        <v>758</v>
      </c>
      <c r="G149" s="263" t="s">
        <v>288</v>
      </c>
      <c r="H149" s="264">
        <v>113.46</v>
      </c>
      <c r="I149" s="265"/>
      <c r="J149" s="266">
        <f>ROUND(I149*H149,2)</f>
        <v>0</v>
      </c>
      <c r="K149" s="262" t="s">
        <v>32</v>
      </c>
      <c r="L149" s="46"/>
      <c r="M149" s="267" t="s">
        <v>32</v>
      </c>
      <c r="N149" s="268" t="s">
        <v>48</v>
      </c>
      <c r="O149" s="86"/>
      <c r="P149" s="230">
        <f>O149*H149</f>
        <v>0</v>
      </c>
      <c r="Q149" s="230">
        <v>0</v>
      </c>
      <c r="R149" s="230">
        <f>Q149*H149</f>
        <v>0</v>
      </c>
      <c r="S149" s="230">
        <v>0</v>
      </c>
      <c r="T149" s="231">
        <f>S149*H149</f>
        <v>0</v>
      </c>
      <c r="U149" s="40"/>
      <c r="V149" s="40"/>
      <c r="W149" s="40"/>
      <c r="X149" s="40"/>
      <c r="Y149" s="40"/>
      <c r="Z149" s="40"/>
      <c r="AA149" s="40"/>
      <c r="AB149" s="40"/>
      <c r="AC149" s="40"/>
      <c r="AD149" s="40"/>
      <c r="AE149" s="40"/>
      <c r="AR149" s="232" t="s">
        <v>209</v>
      </c>
      <c r="AT149" s="232" t="s">
        <v>222</v>
      </c>
      <c r="AU149" s="232" t="s">
        <v>86</v>
      </c>
      <c r="AY149" s="18" t="s">
        <v>199</v>
      </c>
      <c r="BE149" s="233">
        <f>IF(N149="základní",J149,0)</f>
        <v>0</v>
      </c>
      <c r="BF149" s="233">
        <f>IF(N149="snížená",J149,0)</f>
        <v>0</v>
      </c>
      <c r="BG149" s="233">
        <f>IF(N149="zákl. přenesená",J149,0)</f>
        <v>0</v>
      </c>
      <c r="BH149" s="233">
        <f>IF(N149="sníž. přenesená",J149,0)</f>
        <v>0</v>
      </c>
      <c r="BI149" s="233">
        <f>IF(N149="nulová",J149,0)</f>
        <v>0</v>
      </c>
      <c r="BJ149" s="18" t="s">
        <v>84</v>
      </c>
      <c r="BK149" s="233">
        <f>ROUND(I149*H149,2)</f>
        <v>0</v>
      </c>
      <c r="BL149" s="18" t="s">
        <v>209</v>
      </c>
      <c r="BM149" s="232" t="s">
        <v>383</v>
      </c>
    </row>
    <row r="150" spans="1:47" s="2" customFormat="1" ht="12">
      <c r="A150" s="40"/>
      <c r="B150" s="41"/>
      <c r="C150" s="42"/>
      <c r="D150" s="234" t="s">
        <v>210</v>
      </c>
      <c r="E150" s="42"/>
      <c r="F150" s="235" t="s">
        <v>758</v>
      </c>
      <c r="G150" s="42"/>
      <c r="H150" s="42"/>
      <c r="I150" s="138"/>
      <c r="J150" s="42"/>
      <c r="K150" s="42"/>
      <c r="L150" s="46"/>
      <c r="M150" s="236"/>
      <c r="N150" s="237"/>
      <c r="O150" s="86"/>
      <c r="P150" s="86"/>
      <c r="Q150" s="86"/>
      <c r="R150" s="86"/>
      <c r="S150" s="86"/>
      <c r="T150" s="87"/>
      <c r="U150" s="40"/>
      <c r="V150" s="40"/>
      <c r="W150" s="40"/>
      <c r="X150" s="40"/>
      <c r="Y150" s="40"/>
      <c r="Z150" s="40"/>
      <c r="AA150" s="40"/>
      <c r="AB150" s="40"/>
      <c r="AC150" s="40"/>
      <c r="AD150" s="40"/>
      <c r="AE150" s="40"/>
      <c r="AT150" s="18" t="s">
        <v>210</v>
      </c>
      <c r="AU150" s="18" t="s">
        <v>86</v>
      </c>
    </row>
    <row r="151" spans="1:65" s="2" customFormat="1" ht="19.8" customHeight="1">
      <c r="A151" s="40"/>
      <c r="B151" s="41"/>
      <c r="C151" s="260" t="s">
        <v>274</v>
      </c>
      <c r="D151" s="260" t="s">
        <v>222</v>
      </c>
      <c r="E151" s="261" t="s">
        <v>759</v>
      </c>
      <c r="F151" s="262" t="s">
        <v>760</v>
      </c>
      <c r="G151" s="263" t="s">
        <v>288</v>
      </c>
      <c r="H151" s="264">
        <v>113.46</v>
      </c>
      <c r="I151" s="265"/>
      <c r="J151" s="266">
        <f>ROUND(I151*H151,2)</f>
        <v>0</v>
      </c>
      <c r="K151" s="262" t="s">
        <v>32</v>
      </c>
      <c r="L151" s="46"/>
      <c r="M151" s="267" t="s">
        <v>32</v>
      </c>
      <c r="N151" s="268" t="s">
        <v>48</v>
      </c>
      <c r="O151" s="86"/>
      <c r="P151" s="230">
        <f>O151*H151</f>
        <v>0</v>
      </c>
      <c r="Q151" s="230">
        <v>0</v>
      </c>
      <c r="R151" s="230">
        <f>Q151*H151</f>
        <v>0</v>
      </c>
      <c r="S151" s="230">
        <v>0</v>
      </c>
      <c r="T151" s="231">
        <f>S151*H151</f>
        <v>0</v>
      </c>
      <c r="U151" s="40"/>
      <c r="V151" s="40"/>
      <c r="W151" s="40"/>
      <c r="X151" s="40"/>
      <c r="Y151" s="40"/>
      <c r="Z151" s="40"/>
      <c r="AA151" s="40"/>
      <c r="AB151" s="40"/>
      <c r="AC151" s="40"/>
      <c r="AD151" s="40"/>
      <c r="AE151" s="40"/>
      <c r="AR151" s="232" t="s">
        <v>209</v>
      </c>
      <c r="AT151" s="232" t="s">
        <v>222</v>
      </c>
      <c r="AU151" s="232" t="s">
        <v>86</v>
      </c>
      <c r="AY151" s="18" t="s">
        <v>199</v>
      </c>
      <c r="BE151" s="233">
        <f>IF(N151="základní",J151,0)</f>
        <v>0</v>
      </c>
      <c r="BF151" s="233">
        <f>IF(N151="snížená",J151,0)</f>
        <v>0</v>
      </c>
      <c r="BG151" s="233">
        <f>IF(N151="zákl. přenesená",J151,0)</f>
        <v>0</v>
      </c>
      <c r="BH151" s="233">
        <f>IF(N151="sníž. přenesená",J151,0)</f>
        <v>0</v>
      </c>
      <c r="BI151" s="233">
        <f>IF(N151="nulová",J151,0)</f>
        <v>0</v>
      </c>
      <c r="BJ151" s="18" t="s">
        <v>84</v>
      </c>
      <c r="BK151" s="233">
        <f>ROUND(I151*H151,2)</f>
        <v>0</v>
      </c>
      <c r="BL151" s="18" t="s">
        <v>209</v>
      </c>
      <c r="BM151" s="232" t="s">
        <v>386</v>
      </c>
    </row>
    <row r="152" spans="1:47" s="2" customFormat="1" ht="12">
      <c r="A152" s="40"/>
      <c r="B152" s="41"/>
      <c r="C152" s="42"/>
      <c r="D152" s="234" t="s">
        <v>210</v>
      </c>
      <c r="E152" s="42"/>
      <c r="F152" s="235" t="s">
        <v>760</v>
      </c>
      <c r="G152" s="42"/>
      <c r="H152" s="42"/>
      <c r="I152" s="138"/>
      <c r="J152" s="42"/>
      <c r="K152" s="42"/>
      <c r="L152" s="46"/>
      <c r="M152" s="236"/>
      <c r="N152" s="237"/>
      <c r="O152" s="86"/>
      <c r="P152" s="86"/>
      <c r="Q152" s="86"/>
      <c r="R152" s="86"/>
      <c r="S152" s="86"/>
      <c r="T152" s="87"/>
      <c r="U152" s="40"/>
      <c r="V152" s="40"/>
      <c r="W152" s="40"/>
      <c r="X152" s="40"/>
      <c r="Y152" s="40"/>
      <c r="Z152" s="40"/>
      <c r="AA152" s="40"/>
      <c r="AB152" s="40"/>
      <c r="AC152" s="40"/>
      <c r="AD152" s="40"/>
      <c r="AE152" s="40"/>
      <c r="AT152" s="18" t="s">
        <v>210</v>
      </c>
      <c r="AU152" s="18" t="s">
        <v>86</v>
      </c>
    </row>
    <row r="153" spans="1:65" s="2" customFormat="1" ht="19.8" customHeight="1">
      <c r="A153" s="40"/>
      <c r="B153" s="41"/>
      <c r="C153" s="220" t="s">
        <v>387</v>
      </c>
      <c r="D153" s="220" t="s">
        <v>203</v>
      </c>
      <c r="E153" s="221" t="s">
        <v>710</v>
      </c>
      <c r="F153" s="222" t="s">
        <v>711</v>
      </c>
      <c r="G153" s="223" t="s">
        <v>324</v>
      </c>
      <c r="H153" s="224">
        <v>13</v>
      </c>
      <c r="I153" s="225"/>
      <c r="J153" s="226">
        <f>ROUND(I153*H153,2)</f>
        <v>0</v>
      </c>
      <c r="K153" s="222" t="s">
        <v>32</v>
      </c>
      <c r="L153" s="227"/>
      <c r="M153" s="228" t="s">
        <v>32</v>
      </c>
      <c r="N153" s="229" t="s">
        <v>48</v>
      </c>
      <c r="O153" s="86"/>
      <c r="P153" s="230">
        <f>O153*H153</f>
        <v>0</v>
      </c>
      <c r="Q153" s="230">
        <v>0</v>
      </c>
      <c r="R153" s="230">
        <f>Q153*H153</f>
        <v>0</v>
      </c>
      <c r="S153" s="230">
        <v>0</v>
      </c>
      <c r="T153" s="231">
        <f>S153*H153</f>
        <v>0</v>
      </c>
      <c r="U153" s="40"/>
      <c r="V153" s="40"/>
      <c r="W153" s="40"/>
      <c r="X153" s="40"/>
      <c r="Y153" s="40"/>
      <c r="Z153" s="40"/>
      <c r="AA153" s="40"/>
      <c r="AB153" s="40"/>
      <c r="AC153" s="40"/>
      <c r="AD153" s="40"/>
      <c r="AE153" s="40"/>
      <c r="AR153" s="232" t="s">
        <v>208</v>
      </c>
      <c r="AT153" s="232" t="s">
        <v>203</v>
      </c>
      <c r="AU153" s="232" t="s">
        <v>86</v>
      </c>
      <c r="AY153" s="18" t="s">
        <v>199</v>
      </c>
      <c r="BE153" s="233">
        <f>IF(N153="základní",J153,0)</f>
        <v>0</v>
      </c>
      <c r="BF153" s="233">
        <f>IF(N153="snížená",J153,0)</f>
        <v>0</v>
      </c>
      <c r="BG153" s="233">
        <f>IF(N153="zákl. přenesená",J153,0)</f>
        <v>0</v>
      </c>
      <c r="BH153" s="233">
        <f>IF(N153="sníž. přenesená",J153,0)</f>
        <v>0</v>
      </c>
      <c r="BI153" s="233">
        <f>IF(N153="nulová",J153,0)</f>
        <v>0</v>
      </c>
      <c r="BJ153" s="18" t="s">
        <v>84</v>
      </c>
      <c r="BK153" s="233">
        <f>ROUND(I153*H153,2)</f>
        <v>0</v>
      </c>
      <c r="BL153" s="18" t="s">
        <v>209</v>
      </c>
      <c r="BM153" s="232" t="s">
        <v>390</v>
      </c>
    </row>
    <row r="154" spans="1:47" s="2" customFormat="1" ht="12">
      <c r="A154" s="40"/>
      <c r="B154" s="41"/>
      <c r="C154" s="42"/>
      <c r="D154" s="234" t="s">
        <v>210</v>
      </c>
      <c r="E154" s="42"/>
      <c r="F154" s="235" t="s">
        <v>711</v>
      </c>
      <c r="G154" s="42"/>
      <c r="H154" s="42"/>
      <c r="I154" s="138"/>
      <c r="J154" s="42"/>
      <c r="K154" s="42"/>
      <c r="L154" s="46"/>
      <c r="M154" s="236"/>
      <c r="N154" s="237"/>
      <c r="O154" s="86"/>
      <c r="P154" s="86"/>
      <c r="Q154" s="86"/>
      <c r="R154" s="86"/>
      <c r="S154" s="86"/>
      <c r="T154" s="87"/>
      <c r="U154" s="40"/>
      <c r="V154" s="40"/>
      <c r="W154" s="40"/>
      <c r="X154" s="40"/>
      <c r="Y154" s="40"/>
      <c r="Z154" s="40"/>
      <c r="AA154" s="40"/>
      <c r="AB154" s="40"/>
      <c r="AC154" s="40"/>
      <c r="AD154" s="40"/>
      <c r="AE154" s="40"/>
      <c r="AT154" s="18" t="s">
        <v>210</v>
      </c>
      <c r="AU154" s="18" t="s">
        <v>86</v>
      </c>
    </row>
    <row r="155" spans="1:65" s="2" customFormat="1" ht="19.8" customHeight="1">
      <c r="A155" s="40"/>
      <c r="B155" s="41"/>
      <c r="C155" s="260" t="s">
        <v>278</v>
      </c>
      <c r="D155" s="260" t="s">
        <v>222</v>
      </c>
      <c r="E155" s="261" t="s">
        <v>620</v>
      </c>
      <c r="F155" s="262" t="s">
        <v>621</v>
      </c>
      <c r="G155" s="263" t="s">
        <v>296</v>
      </c>
      <c r="H155" s="264">
        <v>5.126</v>
      </c>
      <c r="I155" s="265"/>
      <c r="J155" s="266">
        <f>ROUND(I155*H155,2)</f>
        <v>0</v>
      </c>
      <c r="K155" s="262" t="s">
        <v>32</v>
      </c>
      <c r="L155" s="46"/>
      <c r="M155" s="267" t="s">
        <v>32</v>
      </c>
      <c r="N155" s="268" t="s">
        <v>48</v>
      </c>
      <c r="O155" s="86"/>
      <c r="P155" s="230">
        <f>O155*H155</f>
        <v>0</v>
      </c>
      <c r="Q155" s="230">
        <v>0</v>
      </c>
      <c r="R155" s="230">
        <f>Q155*H155</f>
        <v>0</v>
      </c>
      <c r="S155" s="230">
        <v>0</v>
      </c>
      <c r="T155" s="231">
        <f>S155*H155</f>
        <v>0</v>
      </c>
      <c r="U155" s="40"/>
      <c r="V155" s="40"/>
      <c r="W155" s="40"/>
      <c r="X155" s="40"/>
      <c r="Y155" s="40"/>
      <c r="Z155" s="40"/>
      <c r="AA155" s="40"/>
      <c r="AB155" s="40"/>
      <c r="AC155" s="40"/>
      <c r="AD155" s="40"/>
      <c r="AE155" s="40"/>
      <c r="AR155" s="232" t="s">
        <v>209</v>
      </c>
      <c r="AT155" s="232" t="s">
        <v>222</v>
      </c>
      <c r="AU155" s="232" t="s">
        <v>86</v>
      </c>
      <c r="AY155" s="18" t="s">
        <v>199</v>
      </c>
      <c r="BE155" s="233">
        <f>IF(N155="základní",J155,0)</f>
        <v>0</v>
      </c>
      <c r="BF155" s="233">
        <f>IF(N155="snížená",J155,0)</f>
        <v>0</v>
      </c>
      <c r="BG155" s="233">
        <f>IF(N155="zákl. přenesená",J155,0)</f>
        <v>0</v>
      </c>
      <c r="BH155" s="233">
        <f>IF(N155="sníž. přenesená",J155,0)</f>
        <v>0</v>
      </c>
      <c r="BI155" s="233">
        <f>IF(N155="nulová",J155,0)</f>
        <v>0</v>
      </c>
      <c r="BJ155" s="18" t="s">
        <v>84</v>
      </c>
      <c r="BK155" s="233">
        <f>ROUND(I155*H155,2)</f>
        <v>0</v>
      </c>
      <c r="BL155" s="18" t="s">
        <v>209</v>
      </c>
      <c r="BM155" s="232" t="s">
        <v>225</v>
      </c>
    </row>
    <row r="156" spans="1:47" s="2" customFormat="1" ht="12">
      <c r="A156" s="40"/>
      <c r="B156" s="41"/>
      <c r="C156" s="42"/>
      <c r="D156" s="234" t="s">
        <v>210</v>
      </c>
      <c r="E156" s="42"/>
      <c r="F156" s="235" t="s">
        <v>621</v>
      </c>
      <c r="G156" s="42"/>
      <c r="H156" s="42"/>
      <c r="I156" s="138"/>
      <c r="J156" s="42"/>
      <c r="K156" s="42"/>
      <c r="L156" s="46"/>
      <c r="M156" s="236"/>
      <c r="N156" s="237"/>
      <c r="O156" s="86"/>
      <c r="P156" s="86"/>
      <c r="Q156" s="86"/>
      <c r="R156" s="86"/>
      <c r="S156" s="86"/>
      <c r="T156" s="87"/>
      <c r="U156" s="40"/>
      <c r="V156" s="40"/>
      <c r="W156" s="40"/>
      <c r="X156" s="40"/>
      <c r="Y156" s="40"/>
      <c r="Z156" s="40"/>
      <c r="AA156" s="40"/>
      <c r="AB156" s="40"/>
      <c r="AC156" s="40"/>
      <c r="AD156" s="40"/>
      <c r="AE156" s="40"/>
      <c r="AT156" s="18" t="s">
        <v>210</v>
      </c>
      <c r="AU156" s="18" t="s">
        <v>86</v>
      </c>
    </row>
    <row r="157" spans="1:63" s="12" customFormat="1" ht="22.8" customHeight="1">
      <c r="A157" s="12"/>
      <c r="B157" s="204"/>
      <c r="C157" s="205"/>
      <c r="D157" s="206" t="s">
        <v>76</v>
      </c>
      <c r="E157" s="218" t="s">
        <v>247</v>
      </c>
      <c r="F157" s="218" t="s">
        <v>248</v>
      </c>
      <c r="G157" s="205"/>
      <c r="H157" s="205"/>
      <c r="I157" s="208"/>
      <c r="J157" s="219">
        <f>BK157</f>
        <v>0</v>
      </c>
      <c r="K157" s="205"/>
      <c r="L157" s="210"/>
      <c r="M157" s="211"/>
      <c r="N157" s="212"/>
      <c r="O157" s="212"/>
      <c r="P157" s="213">
        <f>SUM(P158:P178)</f>
        <v>0</v>
      </c>
      <c r="Q157" s="212"/>
      <c r="R157" s="213">
        <f>SUM(R158:R178)</f>
        <v>0</v>
      </c>
      <c r="S157" s="212"/>
      <c r="T157" s="214">
        <f>SUM(T158:T178)</f>
        <v>0</v>
      </c>
      <c r="U157" s="12"/>
      <c r="V157" s="12"/>
      <c r="W157" s="12"/>
      <c r="X157" s="12"/>
      <c r="Y157" s="12"/>
      <c r="Z157" s="12"/>
      <c r="AA157" s="12"/>
      <c r="AB157" s="12"/>
      <c r="AC157" s="12"/>
      <c r="AD157" s="12"/>
      <c r="AE157" s="12"/>
      <c r="AR157" s="215" t="s">
        <v>209</v>
      </c>
      <c r="AT157" s="216" t="s">
        <v>76</v>
      </c>
      <c r="AU157" s="216" t="s">
        <v>84</v>
      </c>
      <c r="AY157" s="215" t="s">
        <v>199</v>
      </c>
      <c r="BK157" s="217">
        <f>SUM(BK158:BK178)</f>
        <v>0</v>
      </c>
    </row>
    <row r="158" spans="1:65" s="2" customFormat="1" ht="50.4" customHeight="1">
      <c r="A158" s="40"/>
      <c r="B158" s="41"/>
      <c r="C158" s="260" t="s">
        <v>393</v>
      </c>
      <c r="D158" s="260" t="s">
        <v>222</v>
      </c>
      <c r="E158" s="261" t="s">
        <v>426</v>
      </c>
      <c r="F158" s="262" t="s">
        <v>427</v>
      </c>
      <c r="G158" s="263" t="s">
        <v>296</v>
      </c>
      <c r="H158" s="264">
        <v>9.014</v>
      </c>
      <c r="I158" s="265"/>
      <c r="J158" s="266">
        <f>ROUND(I158*H158,2)</f>
        <v>0</v>
      </c>
      <c r="K158" s="262" t="s">
        <v>207</v>
      </c>
      <c r="L158" s="46"/>
      <c r="M158" s="267" t="s">
        <v>32</v>
      </c>
      <c r="N158" s="268" t="s">
        <v>48</v>
      </c>
      <c r="O158" s="86"/>
      <c r="P158" s="230">
        <f>O158*H158</f>
        <v>0</v>
      </c>
      <c r="Q158" s="230">
        <v>0</v>
      </c>
      <c r="R158" s="230">
        <f>Q158*H158</f>
        <v>0</v>
      </c>
      <c r="S158" s="230">
        <v>0</v>
      </c>
      <c r="T158" s="231">
        <f>S158*H158</f>
        <v>0</v>
      </c>
      <c r="U158" s="40"/>
      <c r="V158" s="40"/>
      <c r="W158" s="40"/>
      <c r="X158" s="40"/>
      <c r="Y158" s="40"/>
      <c r="Z158" s="40"/>
      <c r="AA158" s="40"/>
      <c r="AB158" s="40"/>
      <c r="AC158" s="40"/>
      <c r="AD158" s="40"/>
      <c r="AE158" s="40"/>
      <c r="AR158" s="232" t="s">
        <v>253</v>
      </c>
      <c r="AT158" s="232" t="s">
        <v>222</v>
      </c>
      <c r="AU158" s="232" t="s">
        <v>86</v>
      </c>
      <c r="AY158" s="18" t="s">
        <v>199</v>
      </c>
      <c r="BE158" s="233">
        <f>IF(N158="základní",J158,0)</f>
        <v>0</v>
      </c>
      <c r="BF158" s="233">
        <f>IF(N158="snížená",J158,0)</f>
        <v>0</v>
      </c>
      <c r="BG158" s="233">
        <f>IF(N158="zákl. přenesená",J158,0)</f>
        <v>0</v>
      </c>
      <c r="BH158" s="233">
        <f>IF(N158="sníž. přenesená",J158,0)</f>
        <v>0</v>
      </c>
      <c r="BI158" s="233">
        <f>IF(N158="nulová",J158,0)</f>
        <v>0</v>
      </c>
      <c r="BJ158" s="18" t="s">
        <v>84</v>
      </c>
      <c r="BK158" s="233">
        <f>ROUND(I158*H158,2)</f>
        <v>0</v>
      </c>
      <c r="BL158" s="18" t="s">
        <v>253</v>
      </c>
      <c r="BM158" s="232" t="s">
        <v>396</v>
      </c>
    </row>
    <row r="159" spans="1:47" s="2" customFormat="1" ht="12">
      <c r="A159" s="40"/>
      <c r="B159" s="41"/>
      <c r="C159" s="42"/>
      <c r="D159" s="234" t="s">
        <v>210</v>
      </c>
      <c r="E159" s="42"/>
      <c r="F159" s="235" t="s">
        <v>427</v>
      </c>
      <c r="G159" s="42"/>
      <c r="H159" s="42"/>
      <c r="I159" s="138"/>
      <c r="J159" s="42"/>
      <c r="K159" s="42"/>
      <c r="L159" s="46"/>
      <c r="M159" s="236"/>
      <c r="N159" s="237"/>
      <c r="O159" s="86"/>
      <c r="P159" s="86"/>
      <c r="Q159" s="86"/>
      <c r="R159" s="86"/>
      <c r="S159" s="86"/>
      <c r="T159" s="87"/>
      <c r="U159" s="40"/>
      <c r="V159" s="40"/>
      <c r="W159" s="40"/>
      <c r="X159" s="40"/>
      <c r="Y159" s="40"/>
      <c r="Z159" s="40"/>
      <c r="AA159" s="40"/>
      <c r="AB159" s="40"/>
      <c r="AC159" s="40"/>
      <c r="AD159" s="40"/>
      <c r="AE159" s="40"/>
      <c r="AT159" s="18" t="s">
        <v>210</v>
      </c>
      <c r="AU159" s="18" t="s">
        <v>86</v>
      </c>
    </row>
    <row r="160" spans="1:51" s="13" customFormat="1" ht="12">
      <c r="A160" s="13"/>
      <c r="B160" s="238"/>
      <c r="C160" s="239"/>
      <c r="D160" s="234" t="s">
        <v>213</v>
      </c>
      <c r="E160" s="240" t="s">
        <v>32</v>
      </c>
      <c r="F160" s="241" t="s">
        <v>777</v>
      </c>
      <c r="G160" s="239"/>
      <c r="H160" s="242">
        <v>9.014</v>
      </c>
      <c r="I160" s="243"/>
      <c r="J160" s="239"/>
      <c r="K160" s="239"/>
      <c r="L160" s="244"/>
      <c r="M160" s="245"/>
      <c r="N160" s="246"/>
      <c r="O160" s="246"/>
      <c r="P160" s="246"/>
      <c r="Q160" s="246"/>
      <c r="R160" s="246"/>
      <c r="S160" s="246"/>
      <c r="T160" s="247"/>
      <c r="U160" s="13"/>
      <c r="V160" s="13"/>
      <c r="W160" s="13"/>
      <c r="X160" s="13"/>
      <c r="Y160" s="13"/>
      <c r="Z160" s="13"/>
      <c r="AA160" s="13"/>
      <c r="AB160" s="13"/>
      <c r="AC160" s="13"/>
      <c r="AD160" s="13"/>
      <c r="AE160" s="13"/>
      <c r="AT160" s="248" t="s">
        <v>213</v>
      </c>
      <c r="AU160" s="248" t="s">
        <v>86</v>
      </c>
      <c r="AV160" s="13" t="s">
        <v>86</v>
      </c>
      <c r="AW160" s="13" t="s">
        <v>39</v>
      </c>
      <c r="AX160" s="13" t="s">
        <v>6</v>
      </c>
      <c r="AY160" s="248" t="s">
        <v>199</v>
      </c>
    </row>
    <row r="161" spans="1:51" s="14" customFormat="1" ht="12">
      <c r="A161" s="14"/>
      <c r="B161" s="249"/>
      <c r="C161" s="250"/>
      <c r="D161" s="234" t="s">
        <v>213</v>
      </c>
      <c r="E161" s="251" t="s">
        <v>32</v>
      </c>
      <c r="F161" s="252" t="s">
        <v>215</v>
      </c>
      <c r="G161" s="250"/>
      <c r="H161" s="253">
        <v>9.014</v>
      </c>
      <c r="I161" s="254"/>
      <c r="J161" s="250"/>
      <c r="K161" s="250"/>
      <c r="L161" s="255"/>
      <c r="M161" s="269"/>
      <c r="N161" s="270"/>
      <c r="O161" s="270"/>
      <c r="P161" s="270"/>
      <c r="Q161" s="270"/>
      <c r="R161" s="270"/>
      <c r="S161" s="270"/>
      <c r="T161" s="271"/>
      <c r="U161" s="14"/>
      <c r="V161" s="14"/>
      <c r="W161" s="14"/>
      <c r="X161" s="14"/>
      <c r="Y161" s="14"/>
      <c r="Z161" s="14"/>
      <c r="AA161" s="14"/>
      <c r="AB161" s="14"/>
      <c r="AC161" s="14"/>
      <c r="AD161" s="14"/>
      <c r="AE161" s="14"/>
      <c r="AT161" s="259" t="s">
        <v>213</v>
      </c>
      <c r="AU161" s="259" t="s">
        <v>86</v>
      </c>
      <c r="AV161" s="14" t="s">
        <v>209</v>
      </c>
      <c r="AW161" s="14" t="s">
        <v>39</v>
      </c>
      <c r="AX161" s="14" t="s">
        <v>84</v>
      </c>
      <c r="AY161" s="259" t="s">
        <v>199</v>
      </c>
    </row>
    <row r="162" spans="1:65" s="2" customFormat="1" ht="50.4" customHeight="1">
      <c r="A162" s="40"/>
      <c r="B162" s="41"/>
      <c r="C162" s="260" t="s">
        <v>282</v>
      </c>
      <c r="D162" s="260" t="s">
        <v>222</v>
      </c>
      <c r="E162" s="261" t="s">
        <v>429</v>
      </c>
      <c r="F162" s="262" t="s">
        <v>430</v>
      </c>
      <c r="G162" s="263" t="s">
        <v>296</v>
      </c>
      <c r="H162" s="264">
        <v>259.373</v>
      </c>
      <c r="I162" s="265"/>
      <c r="J162" s="266">
        <f>ROUND(I162*H162,2)</f>
        <v>0</v>
      </c>
      <c r="K162" s="262" t="s">
        <v>207</v>
      </c>
      <c r="L162" s="46"/>
      <c r="M162" s="267" t="s">
        <v>32</v>
      </c>
      <c r="N162" s="268" t="s">
        <v>48</v>
      </c>
      <c r="O162" s="86"/>
      <c r="P162" s="230">
        <f>O162*H162</f>
        <v>0</v>
      </c>
      <c r="Q162" s="230">
        <v>0</v>
      </c>
      <c r="R162" s="230">
        <f>Q162*H162</f>
        <v>0</v>
      </c>
      <c r="S162" s="230">
        <v>0</v>
      </c>
      <c r="T162" s="231">
        <f>S162*H162</f>
        <v>0</v>
      </c>
      <c r="U162" s="40"/>
      <c r="V162" s="40"/>
      <c r="W162" s="40"/>
      <c r="X162" s="40"/>
      <c r="Y162" s="40"/>
      <c r="Z162" s="40"/>
      <c r="AA162" s="40"/>
      <c r="AB162" s="40"/>
      <c r="AC162" s="40"/>
      <c r="AD162" s="40"/>
      <c r="AE162" s="40"/>
      <c r="AR162" s="232" t="s">
        <v>253</v>
      </c>
      <c r="AT162" s="232" t="s">
        <v>222</v>
      </c>
      <c r="AU162" s="232" t="s">
        <v>86</v>
      </c>
      <c r="AY162" s="18" t="s">
        <v>199</v>
      </c>
      <c r="BE162" s="233">
        <f>IF(N162="základní",J162,0)</f>
        <v>0</v>
      </c>
      <c r="BF162" s="233">
        <f>IF(N162="snížená",J162,0)</f>
        <v>0</v>
      </c>
      <c r="BG162" s="233">
        <f>IF(N162="zákl. přenesená",J162,0)</f>
        <v>0</v>
      </c>
      <c r="BH162" s="233">
        <f>IF(N162="sníž. přenesená",J162,0)</f>
        <v>0</v>
      </c>
      <c r="BI162" s="233">
        <f>IF(N162="nulová",J162,0)</f>
        <v>0</v>
      </c>
      <c r="BJ162" s="18" t="s">
        <v>84</v>
      </c>
      <c r="BK162" s="233">
        <f>ROUND(I162*H162,2)</f>
        <v>0</v>
      </c>
      <c r="BL162" s="18" t="s">
        <v>253</v>
      </c>
      <c r="BM162" s="232" t="s">
        <v>399</v>
      </c>
    </row>
    <row r="163" spans="1:47" s="2" customFormat="1" ht="12">
      <c r="A163" s="40"/>
      <c r="B163" s="41"/>
      <c r="C163" s="42"/>
      <c r="D163" s="234" t="s">
        <v>210</v>
      </c>
      <c r="E163" s="42"/>
      <c r="F163" s="235" t="s">
        <v>430</v>
      </c>
      <c r="G163" s="42"/>
      <c r="H163" s="42"/>
      <c r="I163" s="138"/>
      <c r="J163" s="42"/>
      <c r="K163" s="42"/>
      <c r="L163" s="46"/>
      <c r="M163" s="236"/>
      <c r="N163" s="237"/>
      <c r="O163" s="86"/>
      <c r="P163" s="86"/>
      <c r="Q163" s="86"/>
      <c r="R163" s="86"/>
      <c r="S163" s="86"/>
      <c r="T163" s="87"/>
      <c r="U163" s="40"/>
      <c r="V163" s="40"/>
      <c r="W163" s="40"/>
      <c r="X163" s="40"/>
      <c r="Y163" s="40"/>
      <c r="Z163" s="40"/>
      <c r="AA163" s="40"/>
      <c r="AB163" s="40"/>
      <c r="AC163" s="40"/>
      <c r="AD163" s="40"/>
      <c r="AE163" s="40"/>
      <c r="AT163" s="18" t="s">
        <v>210</v>
      </c>
      <c r="AU163" s="18" t="s">
        <v>86</v>
      </c>
    </row>
    <row r="164" spans="1:51" s="13" customFormat="1" ht="12">
      <c r="A164" s="13"/>
      <c r="B164" s="238"/>
      <c r="C164" s="239"/>
      <c r="D164" s="234" t="s">
        <v>213</v>
      </c>
      <c r="E164" s="240" t="s">
        <v>32</v>
      </c>
      <c r="F164" s="241" t="s">
        <v>778</v>
      </c>
      <c r="G164" s="239"/>
      <c r="H164" s="242">
        <v>138.55</v>
      </c>
      <c r="I164" s="243"/>
      <c r="J164" s="239"/>
      <c r="K164" s="239"/>
      <c r="L164" s="244"/>
      <c r="M164" s="245"/>
      <c r="N164" s="246"/>
      <c r="O164" s="246"/>
      <c r="P164" s="246"/>
      <c r="Q164" s="246"/>
      <c r="R164" s="246"/>
      <c r="S164" s="246"/>
      <c r="T164" s="247"/>
      <c r="U164" s="13"/>
      <c r="V164" s="13"/>
      <c r="W164" s="13"/>
      <c r="X164" s="13"/>
      <c r="Y164" s="13"/>
      <c r="Z164" s="13"/>
      <c r="AA164" s="13"/>
      <c r="AB164" s="13"/>
      <c r="AC164" s="13"/>
      <c r="AD164" s="13"/>
      <c r="AE164" s="13"/>
      <c r="AT164" s="248" t="s">
        <v>213</v>
      </c>
      <c r="AU164" s="248" t="s">
        <v>86</v>
      </c>
      <c r="AV164" s="13" t="s">
        <v>86</v>
      </c>
      <c r="AW164" s="13" t="s">
        <v>39</v>
      </c>
      <c r="AX164" s="13" t="s">
        <v>6</v>
      </c>
      <c r="AY164" s="248" t="s">
        <v>199</v>
      </c>
    </row>
    <row r="165" spans="1:51" s="13" customFormat="1" ht="12">
      <c r="A165" s="13"/>
      <c r="B165" s="238"/>
      <c r="C165" s="239"/>
      <c r="D165" s="234" t="s">
        <v>213</v>
      </c>
      <c r="E165" s="240" t="s">
        <v>32</v>
      </c>
      <c r="F165" s="241" t="s">
        <v>763</v>
      </c>
      <c r="G165" s="239"/>
      <c r="H165" s="242">
        <v>25.74</v>
      </c>
      <c r="I165" s="243"/>
      <c r="J165" s="239"/>
      <c r="K165" s="239"/>
      <c r="L165" s="244"/>
      <c r="M165" s="245"/>
      <c r="N165" s="246"/>
      <c r="O165" s="246"/>
      <c r="P165" s="246"/>
      <c r="Q165" s="246"/>
      <c r="R165" s="246"/>
      <c r="S165" s="246"/>
      <c r="T165" s="247"/>
      <c r="U165" s="13"/>
      <c r="V165" s="13"/>
      <c r="W165" s="13"/>
      <c r="X165" s="13"/>
      <c r="Y165" s="13"/>
      <c r="Z165" s="13"/>
      <c r="AA165" s="13"/>
      <c r="AB165" s="13"/>
      <c r="AC165" s="13"/>
      <c r="AD165" s="13"/>
      <c r="AE165" s="13"/>
      <c r="AT165" s="248" t="s">
        <v>213</v>
      </c>
      <c r="AU165" s="248" t="s">
        <v>86</v>
      </c>
      <c r="AV165" s="13" t="s">
        <v>86</v>
      </c>
      <c r="AW165" s="13" t="s">
        <v>39</v>
      </c>
      <c r="AX165" s="13" t="s">
        <v>6</v>
      </c>
      <c r="AY165" s="248" t="s">
        <v>199</v>
      </c>
    </row>
    <row r="166" spans="1:51" s="13" customFormat="1" ht="12">
      <c r="A166" s="13"/>
      <c r="B166" s="238"/>
      <c r="C166" s="239"/>
      <c r="D166" s="234" t="s">
        <v>213</v>
      </c>
      <c r="E166" s="240" t="s">
        <v>32</v>
      </c>
      <c r="F166" s="241" t="s">
        <v>764</v>
      </c>
      <c r="G166" s="239"/>
      <c r="H166" s="242">
        <v>3.238</v>
      </c>
      <c r="I166" s="243"/>
      <c r="J166" s="239"/>
      <c r="K166" s="239"/>
      <c r="L166" s="244"/>
      <c r="M166" s="245"/>
      <c r="N166" s="246"/>
      <c r="O166" s="246"/>
      <c r="P166" s="246"/>
      <c r="Q166" s="246"/>
      <c r="R166" s="246"/>
      <c r="S166" s="246"/>
      <c r="T166" s="247"/>
      <c r="U166" s="13"/>
      <c r="V166" s="13"/>
      <c r="W166" s="13"/>
      <c r="X166" s="13"/>
      <c r="Y166" s="13"/>
      <c r="Z166" s="13"/>
      <c r="AA166" s="13"/>
      <c r="AB166" s="13"/>
      <c r="AC166" s="13"/>
      <c r="AD166" s="13"/>
      <c r="AE166" s="13"/>
      <c r="AT166" s="248" t="s">
        <v>213</v>
      </c>
      <c r="AU166" s="248" t="s">
        <v>86</v>
      </c>
      <c r="AV166" s="13" t="s">
        <v>86</v>
      </c>
      <c r="AW166" s="13" t="s">
        <v>39</v>
      </c>
      <c r="AX166" s="13" t="s">
        <v>6</v>
      </c>
      <c r="AY166" s="248" t="s">
        <v>199</v>
      </c>
    </row>
    <row r="167" spans="1:51" s="13" customFormat="1" ht="12">
      <c r="A167" s="13"/>
      <c r="B167" s="238"/>
      <c r="C167" s="239"/>
      <c r="D167" s="234" t="s">
        <v>213</v>
      </c>
      <c r="E167" s="240" t="s">
        <v>32</v>
      </c>
      <c r="F167" s="241" t="s">
        <v>779</v>
      </c>
      <c r="G167" s="239"/>
      <c r="H167" s="242">
        <v>91.845</v>
      </c>
      <c r="I167" s="243"/>
      <c r="J167" s="239"/>
      <c r="K167" s="239"/>
      <c r="L167" s="244"/>
      <c r="M167" s="245"/>
      <c r="N167" s="246"/>
      <c r="O167" s="246"/>
      <c r="P167" s="246"/>
      <c r="Q167" s="246"/>
      <c r="R167" s="246"/>
      <c r="S167" s="246"/>
      <c r="T167" s="247"/>
      <c r="U167" s="13"/>
      <c r="V167" s="13"/>
      <c r="W167" s="13"/>
      <c r="X167" s="13"/>
      <c r="Y167" s="13"/>
      <c r="Z167" s="13"/>
      <c r="AA167" s="13"/>
      <c r="AB167" s="13"/>
      <c r="AC167" s="13"/>
      <c r="AD167" s="13"/>
      <c r="AE167" s="13"/>
      <c r="AT167" s="248" t="s">
        <v>213</v>
      </c>
      <c r="AU167" s="248" t="s">
        <v>86</v>
      </c>
      <c r="AV167" s="13" t="s">
        <v>86</v>
      </c>
      <c r="AW167" s="13" t="s">
        <v>39</v>
      </c>
      <c r="AX167" s="13" t="s">
        <v>6</v>
      </c>
      <c r="AY167" s="248" t="s">
        <v>199</v>
      </c>
    </row>
    <row r="168" spans="1:51" s="14" customFormat="1" ht="12">
      <c r="A168" s="14"/>
      <c r="B168" s="249"/>
      <c r="C168" s="250"/>
      <c r="D168" s="234" t="s">
        <v>213</v>
      </c>
      <c r="E168" s="251" t="s">
        <v>32</v>
      </c>
      <c r="F168" s="252" t="s">
        <v>215</v>
      </c>
      <c r="G168" s="250"/>
      <c r="H168" s="253">
        <v>259.37300000000005</v>
      </c>
      <c r="I168" s="254"/>
      <c r="J168" s="250"/>
      <c r="K168" s="250"/>
      <c r="L168" s="255"/>
      <c r="M168" s="269"/>
      <c r="N168" s="270"/>
      <c r="O168" s="270"/>
      <c r="P168" s="270"/>
      <c r="Q168" s="270"/>
      <c r="R168" s="270"/>
      <c r="S168" s="270"/>
      <c r="T168" s="271"/>
      <c r="U168" s="14"/>
      <c r="V168" s="14"/>
      <c r="W168" s="14"/>
      <c r="X168" s="14"/>
      <c r="Y168" s="14"/>
      <c r="Z168" s="14"/>
      <c r="AA168" s="14"/>
      <c r="AB168" s="14"/>
      <c r="AC168" s="14"/>
      <c r="AD168" s="14"/>
      <c r="AE168" s="14"/>
      <c r="AT168" s="259" t="s">
        <v>213</v>
      </c>
      <c r="AU168" s="259" t="s">
        <v>86</v>
      </c>
      <c r="AV168" s="14" t="s">
        <v>209</v>
      </c>
      <c r="AW168" s="14" t="s">
        <v>39</v>
      </c>
      <c r="AX168" s="14" t="s">
        <v>84</v>
      </c>
      <c r="AY168" s="259" t="s">
        <v>199</v>
      </c>
    </row>
    <row r="169" spans="1:65" s="2" customFormat="1" ht="60.6" customHeight="1">
      <c r="A169" s="40"/>
      <c r="B169" s="41"/>
      <c r="C169" s="260" t="s">
        <v>400</v>
      </c>
      <c r="D169" s="260" t="s">
        <v>222</v>
      </c>
      <c r="E169" s="261" t="s">
        <v>445</v>
      </c>
      <c r="F169" s="262" t="s">
        <v>446</v>
      </c>
      <c r="G169" s="263" t="s">
        <v>296</v>
      </c>
      <c r="H169" s="264">
        <v>0.086</v>
      </c>
      <c r="I169" s="265"/>
      <c r="J169" s="266">
        <f>ROUND(I169*H169,2)</f>
        <v>0</v>
      </c>
      <c r="K169" s="262" t="s">
        <v>207</v>
      </c>
      <c r="L169" s="46"/>
      <c r="M169" s="267" t="s">
        <v>32</v>
      </c>
      <c r="N169" s="268" t="s">
        <v>48</v>
      </c>
      <c r="O169" s="86"/>
      <c r="P169" s="230">
        <f>O169*H169</f>
        <v>0</v>
      </c>
      <c r="Q169" s="230">
        <v>0</v>
      </c>
      <c r="R169" s="230">
        <f>Q169*H169</f>
        <v>0</v>
      </c>
      <c r="S169" s="230">
        <v>0</v>
      </c>
      <c r="T169" s="231">
        <f>S169*H169</f>
        <v>0</v>
      </c>
      <c r="U169" s="40"/>
      <c r="V169" s="40"/>
      <c r="W169" s="40"/>
      <c r="X169" s="40"/>
      <c r="Y169" s="40"/>
      <c r="Z169" s="40"/>
      <c r="AA169" s="40"/>
      <c r="AB169" s="40"/>
      <c r="AC169" s="40"/>
      <c r="AD169" s="40"/>
      <c r="AE169" s="40"/>
      <c r="AR169" s="232" t="s">
        <v>253</v>
      </c>
      <c r="AT169" s="232" t="s">
        <v>222</v>
      </c>
      <c r="AU169" s="232" t="s">
        <v>86</v>
      </c>
      <c r="AY169" s="18" t="s">
        <v>199</v>
      </c>
      <c r="BE169" s="233">
        <f>IF(N169="základní",J169,0)</f>
        <v>0</v>
      </c>
      <c r="BF169" s="233">
        <f>IF(N169="snížená",J169,0)</f>
        <v>0</v>
      </c>
      <c r="BG169" s="233">
        <f>IF(N169="zákl. přenesená",J169,0)</f>
        <v>0</v>
      </c>
      <c r="BH169" s="233">
        <f>IF(N169="sníž. přenesená",J169,0)</f>
        <v>0</v>
      </c>
      <c r="BI169" s="233">
        <f>IF(N169="nulová",J169,0)</f>
        <v>0</v>
      </c>
      <c r="BJ169" s="18" t="s">
        <v>84</v>
      </c>
      <c r="BK169" s="233">
        <f>ROUND(I169*H169,2)</f>
        <v>0</v>
      </c>
      <c r="BL169" s="18" t="s">
        <v>253</v>
      </c>
      <c r="BM169" s="232" t="s">
        <v>403</v>
      </c>
    </row>
    <row r="170" spans="1:47" s="2" customFormat="1" ht="12">
      <c r="A170" s="40"/>
      <c r="B170" s="41"/>
      <c r="C170" s="42"/>
      <c r="D170" s="234" t="s">
        <v>210</v>
      </c>
      <c r="E170" s="42"/>
      <c r="F170" s="235" t="s">
        <v>446</v>
      </c>
      <c r="G170" s="42"/>
      <c r="H170" s="42"/>
      <c r="I170" s="138"/>
      <c r="J170" s="42"/>
      <c r="K170" s="42"/>
      <c r="L170" s="46"/>
      <c r="M170" s="236"/>
      <c r="N170" s="237"/>
      <c r="O170" s="86"/>
      <c r="P170" s="86"/>
      <c r="Q170" s="86"/>
      <c r="R170" s="86"/>
      <c r="S170" s="86"/>
      <c r="T170" s="87"/>
      <c r="U170" s="40"/>
      <c r="V170" s="40"/>
      <c r="W170" s="40"/>
      <c r="X170" s="40"/>
      <c r="Y170" s="40"/>
      <c r="Z170" s="40"/>
      <c r="AA170" s="40"/>
      <c r="AB170" s="40"/>
      <c r="AC170" s="40"/>
      <c r="AD170" s="40"/>
      <c r="AE170" s="40"/>
      <c r="AT170" s="18" t="s">
        <v>210</v>
      </c>
      <c r="AU170" s="18" t="s">
        <v>86</v>
      </c>
    </row>
    <row r="171" spans="1:65" s="2" customFormat="1" ht="19.8" customHeight="1">
      <c r="A171" s="40"/>
      <c r="B171" s="41"/>
      <c r="C171" s="260" t="s">
        <v>341</v>
      </c>
      <c r="D171" s="260" t="s">
        <v>222</v>
      </c>
      <c r="E171" s="261" t="s">
        <v>466</v>
      </c>
      <c r="F171" s="262" t="s">
        <v>467</v>
      </c>
      <c r="G171" s="263" t="s">
        <v>296</v>
      </c>
      <c r="H171" s="264">
        <v>93.5</v>
      </c>
      <c r="I171" s="265"/>
      <c r="J171" s="266">
        <f>ROUND(I171*H171,2)</f>
        <v>0</v>
      </c>
      <c r="K171" s="262" t="s">
        <v>207</v>
      </c>
      <c r="L171" s="46"/>
      <c r="M171" s="267" t="s">
        <v>32</v>
      </c>
      <c r="N171" s="268" t="s">
        <v>48</v>
      </c>
      <c r="O171" s="86"/>
      <c r="P171" s="230">
        <f>O171*H171</f>
        <v>0</v>
      </c>
      <c r="Q171" s="230">
        <v>0</v>
      </c>
      <c r="R171" s="230">
        <f>Q171*H171</f>
        <v>0</v>
      </c>
      <c r="S171" s="230">
        <v>0</v>
      </c>
      <c r="T171" s="231">
        <f>S171*H171</f>
        <v>0</v>
      </c>
      <c r="U171" s="40"/>
      <c r="V171" s="40"/>
      <c r="W171" s="40"/>
      <c r="X171" s="40"/>
      <c r="Y171" s="40"/>
      <c r="Z171" s="40"/>
      <c r="AA171" s="40"/>
      <c r="AB171" s="40"/>
      <c r="AC171" s="40"/>
      <c r="AD171" s="40"/>
      <c r="AE171" s="40"/>
      <c r="AR171" s="232" t="s">
        <v>253</v>
      </c>
      <c r="AT171" s="232" t="s">
        <v>222</v>
      </c>
      <c r="AU171" s="232" t="s">
        <v>86</v>
      </c>
      <c r="AY171" s="18" t="s">
        <v>199</v>
      </c>
      <c r="BE171" s="233">
        <f>IF(N171="základní",J171,0)</f>
        <v>0</v>
      </c>
      <c r="BF171" s="233">
        <f>IF(N171="snížená",J171,0)</f>
        <v>0</v>
      </c>
      <c r="BG171" s="233">
        <f>IF(N171="zákl. přenesená",J171,0)</f>
        <v>0</v>
      </c>
      <c r="BH171" s="233">
        <f>IF(N171="sníž. přenesená",J171,0)</f>
        <v>0</v>
      </c>
      <c r="BI171" s="233">
        <f>IF(N171="nulová",J171,0)</f>
        <v>0</v>
      </c>
      <c r="BJ171" s="18" t="s">
        <v>84</v>
      </c>
      <c r="BK171" s="233">
        <f>ROUND(I171*H171,2)</f>
        <v>0</v>
      </c>
      <c r="BL171" s="18" t="s">
        <v>253</v>
      </c>
      <c r="BM171" s="232" t="s">
        <v>406</v>
      </c>
    </row>
    <row r="172" spans="1:47" s="2" customFormat="1" ht="12">
      <c r="A172" s="40"/>
      <c r="B172" s="41"/>
      <c r="C172" s="42"/>
      <c r="D172" s="234" t="s">
        <v>210</v>
      </c>
      <c r="E172" s="42"/>
      <c r="F172" s="235" t="s">
        <v>467</v>
      </c>
      <c r="G172" s="42"/>
      <c r="H172" s="42"/>
      <c r="I172" s="138"/>
      <c r="J172" s="42"/>
      <c r="K172" s="42"/>
      <c r="L172" s="46"/>
      <c r="M172" s="236"/>
      <c r="N172" s="237"/>
      <c r="O172" s="86"/>
      <c r="P172" s="86"/>
      <c r="Q172" s="86"/>
      <c r="R172" s="86"/>
      <c r="S172" s="86"/>
      <c r="T172" s="87"/>
      <c r="U172" s="40"/>
      <c r="V172" s="40"/>
      <c r="W172" s="40"/>
      <c r="X172" s="40"/>
      <c r="Y172" s="40"/>
      <c r="Z172" s="40"/>
      <c r="AA172" s="40"/>
      <c r="AB172" s="40"/>
      <c r="AC172" s="40"/>
      <c r="AD172" s="40"/>
      <c r="AE172" s="40"/>
      <c r="AT172" s="18" t="s">
        <v>210</v>
      </c>
      <c r="AU172" s="18" t="s">
        <v>86</v>
      </c>
    </row>
    <row r="173" spans="1:51" s="13" customFormat="1" ht="12">
      <c r="A173" s="13"/>
      <c r="B173" s="238"/>
      <c r="C173" s="239"/>
      <c r="D173" s="234" t="s">
        <v>213</v>
      </c>
      <c r="E173" s="240" t="s">
        <v>32</v>
      </c>
      <c r="F173" s="241" t="s">
        <v>780</v>
      </c>
      <c r="G173" s="239"/>
      <c r="H173" s="242">
        <v>93.5</v>
      </c>
      <c r="I173" s="243"/>
      <c r="J173" s="239"/>
      <c r="K173" s="239"/>
      <c r="L173" s="244"/>
      <c r="M173" s="245"/>
      <c r="N173" s="246"/>
      <c r="O173" s="246"/>
      <c r="P173" s="246"/>
      <c r="Q173" s="246"/>
      <c r="R173" s="246"/>
      <c r="S173" s="246"/>
      <c r="T173" s="247"/>
      <c r="U173" s="13"/>
      <c r="V173" s="13"/>
      <c r="W173" s="13"/>
      <c r="X173" s="13"/>
      <c r="Y173" s="13"/>
      <c r="Z173" s="13"/>
      <c r="AA173" s="13"/>
      <c r="AB173" s="13"/>
      <c r="AC173" s="13"/>
      <c r="AD173" s="13"/>
      <c r="AE173" s="13"/>
      <c r="AT173" s="248" t="s">
        <v>213</v>
      </c>
      <c r="AU173" s="248" t="s">
        <v>86</v>
      </c>
      <c r="AV173" s="13" t="s">
        <v>86</v>
      </c>
      <c r="AW173" s="13" t="s">
        <v>39</v>
      </c>
      <c r="AX173" s="13" t="s">
        <v>6</v>
      </c>
      <c r="AY173" s="248" t="s">
        <v>199</v>
      </c>
    </row>
    <row r="174" spans="1:51" s="14" customFormat="1" ht="12">
      <c r="A174" s="14"/>
      <c r="B174" s="249"/>
      <c r="C174" s="250"/>
      <c r="D174" s="234" t="s">
        <v>213</v>
      </c>
      <c r="E174" s="251" t="s">
        <v>32</v>
      </c>
      <c r="F174" s="252" t="s">
        <v>215</v>
      </c>
      <c r="G174" s="250"/>
      <c r="H174" s="253">
        <v>93.5</v>
      </c>
      <c r="I174" s="254"/>
      <c r="J174" s="250"/>
      <c r="K174" s="250"/>
      <c r="L174" s="255"/>
      <c r="M174" s="269"/>
      <c r="N174" s="270"/>
      <c r="O174" s="270"/>
      <c r="P174" s="270"/>
      <c r="Q174" s="270"/>
      <c r="R174" s="270"/>
      <c r="S174" s="270"/>
      <c r="T174" s="271"/>
      <c r="U174" s="14"/>
      <c r="V174" s="14"/>
      <c r="W174" s="14"/>
      <c r="X174" s="14"/>
      <c r="Y174" s="14"/>
      <c r="Z174" s="14"/>
      <c r="AA174" s="14"/>
      <c r="AB174" s="14"/>
      <c r="AC174" s="14"/>
      <c r="AD174" s="14"/>
      <c r="AE174" s="14"/>
      <c r="AT174" s="259" t="s">
        <v>213</v>
      </c>
      <c r="AU174" s="259" t="s">
        <v>86</v>
      </c>
      <c r="AV174" s="14" t="s">
        <v>209</v>
      </c>
      <c r="AW174" s="14" t="s">
        <v>39</v>
      </c>
      <c r="AX174" s="14" t="s">
        <v>84</v>
      </c>
      <c r="AY174" s="259" t="s">
        <v>199</v>
      </c>
    </row>
    <row r="175" spans="1:65" s="2" customFormat="1" ht="19.8" customHeight="1">
      <c r="A175" s="40"/>
      <c r="B175" s="41"/>
      <c r="C175" s="260" t="s">
        <v>408</v>
      </c>
      <c r="D175" s="260" t="s">
        <v>222</v>
      </c>
      <c r="E175" s="261" t="s">
        <v>737</v>
      </c>
      <c r="F175" s="262" t="s">
        <v>738</v>
      </c>
      <c r="G175" s="263" t="s">
        <v>296</v>
      </c>
      <c r="H175" s="264">
        <v>45.05</v>
      </c>
      <c r="I175" s="265"/>
      <c r="J175" s="266">
        <f>ROUND(I175*H175,2)</f>
        <v>0</v>
      </c>
      <c r="K175" s="262" t="s">
        <v>207</v>
      </c>
      <c r="L175" s="46"/>
      <c r="M175" s="267" t="s">
        <v>32</v>
      </c>
      <c r="N175" s="268" t="s">
        <v>48</v>
      </c>
      <c r="O175" s="86"/>
      <c r="P175" s="230">
        <f>O175*H175</f>
        <v>0</v>
      </c>
      <c r="Q175" s="230">
        <v>0</v>
      </c>
      <c r="R175" s="230">
        <f>Q175*H175</f>
        <v>0</v>
      </c>
      <c r="S175" s="230">
        <v>0</v>
      </c>
      <c r="T175" s="231">
        <f>S175*H175</f>
        <v>0</v>
      </c>
      <c r="U175" s="40"/>
      <c r="V175" s="40"/>
      <c r="W175" s="40"/>
      <c r="X175" s="40"/>
      <c r="Y175" s="40"/>
      <c r="Z175" s="40"/>
      <c r="AA175" s="40"/>
      <c r="AB175" s="40"/>
      <c r="AC175" s="40"/>
      <c r="AD175" s="40"/>
      <c r="AE175" s="40"/>
      <c r="AR175" s="232" t="s">
        <v>253</v>
      </c>
      <c r="AT175" s="232" t="s">
        <v>222</v>
      </c>
      <c r="AU175" s="232" t="s">
        <v>86</v>
      </c>
      <c r="AY175" s="18" t="s">
        <v>199</v>
      </c>
      <c r="BE175" s="233">
        <f>IF(N175="základní",J175,0)</f>
        <v>0</v>
      </c>
      <c r="BF175" s="233">
        <f>IF(N175="snížená",J175,0)</f>
        <v>0</v>
      </c>
      <c r="BG175" s="233">
        <f>IF(N175="zákl. přenesená",J175,0)</f>
        <v>0</v>
      </c>
      <c r="BH175" s="233">
        <f>IF(N175="sníž. přenesená",J175,0)</f>
        <v>0</v>
      </c>
      <c r="BI175" s="233">
        <f>IF(N175="nulová",J175,0)</f>
        <v>0</v>
      </c>
      <c r="BJ175" s="18" t="s">
        <v>84</v>
      </c>
      <c r="BK175" s="233">
        <f>ROUND(I175*H175,2)</f>
        <v>0</v>
      </c>
      <c r="BL175" s="18" t="s">
        <v>253</v>
      </c>
      <c r="BM175" s="232" t="s">
        <v>411</v>
      </c>
    </row>
    <row r="176" spans="1:47" s="2" customFormat="1" ht="12">
      <c r="A176" s="40"/>
      <c r="B176" s="41"/>
      <c r="C176" s="42"/>
      <c r="D176" s="234" t="s">
        <v>210</v>
      </c>
      <c r="E176" s="42"/>
      <c r="F176" s="235" t="s">
        <v>738</v>
      </c>
      <c r="G176" s="42"/>
      <c r="H176" s="42"/>
      <c r="I176" s="138"/>
      <c r="J176" s="42"/>
      <c r="K176" s="42"/>
      <c r="L176" s="46"/>
      <c r="M176" s="236"/>
      <c r="N176" s="237"/>
      <c r="O176" s="86"/>
      <c r="P176" s="86"/>
      <c r="Q176" s="86"/>
      <c r="R176" s="86"/>
      <c r="S176" s="86"/>
      <c r="T176" s="87"/>
      <c r="U176" s="40"/>
      <c r="V176" s="40"/>
      <c r="W176" s="40"/>
      <c r="X176" s="40"/>
      <c r="Y176" s="40"/>
      <c r="Z176" s="40"/>
      <c r="AA176" s="40"/>
      <c r="AB176" s="40"/>
      <c r="AC176" s="40"/>
      <c r="AD176" s="40"/>
      <c r="AE176" s="40"/>
      <c r="AT176" s="18" t="s">
        <v>210</v>
      </c>
      <c r="AU176" s="18" t="s">
        <v>86</v>
      </c>
    </row>
    <row r="177" spans="1:65" s="2" customFormat="1" ht="19.8" customHeight="1">
      <c r="A177" s="40"/>
      <c r="B177" s="41"/>
      <c r="C177" s="260" t="s">
        <v>345</v>
      </c>
      <c r="D177" s="260" t="s">
        <v>222</v>
      </c>
      <c r="E177" s="261" t="s">
        <v>469</v>
      </c>
      <c r="F177" s="262" t="s">
        <v>470</v>
      </c>
      <c r="G177" s="263" t="s">
        <v>296</v>
      </c>
      <c r="H177" s="264">
        <v>0.086</v>
      </c>
      <c r="I177" s="265"/>
      <c r="J177" s="266">
        <f>ROUND(I177*H177,2)</f>
        <v>0</v>
      </c>
      <c r="K177" s="262" t="s">
        <v>207</v>
      </c>
      <c r="L177" s="46"/>
      <c r="M177" s="267" t="s">
        <v>32</v>
      </c>
      <c r="N177" s="268" t="s">
        <v>48</v>
      </c>
      <c r="O177" s="86"/>
      <c r="P177" s="230">
        <f>O177*H177</f>
        <v>0</v>
      </c>
      <c r="Q177" s="230">
        <v>0</v>
      </c>
      <c r="R177" s="230">
        <f>Q177*H177</f>
        <v>0</v>
      </c>
      <c r="S177" s="230">
        <v>0</v>
      </c>
      <c r="T177" s="231">
        <f>S177*H177</f>
        <v>0</v>
      </c>
      <c r="U177" s="40"/>
      <c r="V177" s="40"/>
      <c r="W177" s="40"/>
      <c r="X177" s="40"/>
      <c r="Y177" s="40"/>
      <c r="Z177" s="40"/>
      <c r="AA177" s="40"/>
      <c r="AB177" s="40"/>
      <c r="AC177" s="40"/>
      <c r="AD177" s="40"/>
      <c r="AE177" s="40"/>
      <c r="AR177" s="232" t="s">
        <v>253</v>
      </c>
      <c r="AT177" s="232" t="s">
        <v>222</v>
      </c>
      <c r="AU177" s="232" t="s">
        <v>86</v>
      </c>
      <c r="AY177" s="18" t="s">
        <v>199</v>
      </c>
      <c r="BE177" s="233">
        <f>IF(N177="základní",J177,0)</f>
        <v>0</v>
      </c>
      <c r="BF177" s="233">
        <f>IF(N177="snížená",J177,0)</f>
        <v>0</v>
      </c>
      <c r="BG177" s="233">
        <f>IF(N177="zákl. přenesená",J177,0)</f>
        <v>0</v>
      </c>
      <c r="BH177" s="233">
        <f>IF(N177="sníž. přenesená",J177,0)</f>
        <v>0</v>
      </c>
      <c r="BI177" s="233">
        <f>IF(N177="nulová",J177,0)</f>
        <v>0</v>
      </c>
      <c r="BJ177" s="18" t="s">
        <v>84</v>
      </c>
      <c r="BK177" s="233">
        <f>ROUND(I177*H177,2)</f>
        <v>0</v>
      </c>
      <c r="BL177" s="18" t="s">
        <v>253</v>
      </c>
      <c r="BM177" s="232" t="s">
        <v>414</v>
      </c>
    </row>
    <row r="178" spans="1:47" s="2" customFormat="1" ht="12">
      <c r="A178" s="40"/>
      <c r="B178" s="41"/>
      <c r="C178" s="42"/>
      <c r="D178" s="234" t="s">
        <v>210</v>
      </c>
      <c r="E178" s="42"/>
      <c r="F178" s="235" t="s">
        <v>470</v>
      </c>
      <c r="G178" s="42"/>
      <c r="H178" s="42"/>
      <c r="I178" s="138"/>
      <c r="J178" s="42"/>
      <c r="K178" s="42"/>
      <c r="L178" s="46"/>
      <c r="M178" s="272"/>
      <c r="N178" s="273"/>
      <c r="O178" s="274"/>
      <c r="P178" s="274"/>
      <c r="Q178" s="274"/>
      <c r="R178" s="274"/>
      <c r="S178" s="274"/>
      <c r="T178" s="275"/>
      <c r="U178" s="40"/>
      <c r="V178" s="40"/>
      <c r="W178" s="40"/>
      <c r="X178" s="40"/>
      <c r="Y178" s="40"/>
      <c r="Z178" s="40"/>
      <c r="AA178" s="40"/>
      <c r="AB178" s="40"/>
      <c r="AC178" s="40"/>
      <c r="AD178" s="40"/>
      <c r="AE178" s="40"/>
      <c r="AT178" s="18" t="s">
        <v>210</v>
      </c>
      <c r="AU178" s="18" t="s">
        <v>86</v>
      </c>
    </row>
    <row r="179" spans="1:31" s="2" customFormat="1" ht="6.95" customHeight="1">
      <c r="A179" s="40"/>
      <c r="B179" s="61"/>
      <c r="C179" s="62"/>
      <c r="D179" s="62"/>
      <c r="E179" s="62"/>
      <c r="F179" s="62"/>
      <c r="G179" s="62"/>
      <c r="H179" s="62"/>
      <c r="I179" s="168"/>
      <c r="J179" s="62"/>
      <c r="K179" s="62"/>
      <c r="L179" s="46"/>
      <c r="M179" s="40"/>
      <c r="O179" s="40"/>
      <c r="P179" s="40"/>
      <c r="Q179" s="40"/>
      <c r="R179" s="40"/>
      <c r="S179" s="40"/>
      <c r="T179" s="40"/>
      <c r="U179" s="40"/>
      <c r="V179" s="40"/>
      <c r="W179" s="40"/>
      <c r="X179" s="40"/>
      <c r="Y179" s="40"/>
      <c r="Z179" s="40"/>
      <c r="AA179" s="40"/>
      <c r="AB179" s="40"/>
      <c r="AC179" s="40"/>
      <c r="AD179" s="40"/>
      <c r="AE179" s="40"/>
    </row>
  </sheetData>
  <sheetProtection password="CC35" sheet="1" objects="1" scenarios="1" formatColumns="0" formatRows="0" autoFilter="0"/>
  <autoFilter ref="C82:K178"/>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163"/>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125</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781</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ROUND(J82,15)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ROUND((SUM(BE82:BE162)),15)</f>
        <v>0</v>
      </c>
      <c r="G33" s="40"/>
      <c r="H33" s="40"/>
      <c r="I33" s="157">
        <v>0.21</v>
      </c>
      <c r="J33" s="156">
        <f>ROUND(((SUM(BE82:BE162))*I33),15)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ROUND((SUM(BF82:BF162)),15)</f>
        <v>0</v>
      </c>
      <c r="G34" s="40"/>
      <c r="H34" s="40"/>
      <c r="I34" s="157">
        <v>0.15</v>
      </c>
      <c r="J34" s="156">
        <f>ROUND(((SUM(BF82:BF162))*I34),15)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ROUND((SUM(BG82:BG162)),15)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ROUND((SUM(BH82:BH162)),15)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ROUND((SUM(BI82:BI162)),15)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01-14-01 - Výstroj trati, km 67,60 - km 75,60</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J82</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J83</f>
        <v>0</v>
      </c>
      <c r="K60" s="179"/>
      <c r="L60" s="184"/>
      <c r="S60" s="9"/>
      <c r="T60" s="9"/>
      <c r="U60" s="9"/>
      <c r="V60" s="9"/>
      <c r="W60" s="9"/>
      <c r="X60" s="9"/>
      <c r="Y60" s="9"/>
      <c r="Z60" s="9"/>
      <c r="AA60" s="9"/>
      <c r="AB60" s="9"/>
      <c r="AC60" s="9"/>
      <c r="AD60" s="9"/>
      <c r="AE60" s="9"/>
    </row>
    <row r="61" spans="1:31" s="10" customFormat="1" ht="19.9" customHeight="1">
      <c r="A61" s="10"/>
      <c r="B61" s="185"/>
      <c r="C61" s="186"/>
      <c r="D61" s="187" t="s">
        <v>182</v>
      </c>
      <c r="E61" s="188"/>
      <c r="F61" s="188"/>
      <c r="G61" s="188"/>
      <c r="H61" s="188"/>
      <c r="I61" s="189"/>
      <c r="J61" s="190">
        <f>J84</f>
        <v>0</v>
      </c>
      <c r="K61" s="186"/>
      <c r="L61" s="191"/>
      <c r="S61" s="10"/>
      <c r="T61" s="10"/>
      <c r="U61" s="10"/>
      <c r="V61" s="10"/>
      <c r="W61" s="10"/>
      <c r="X61" s="10"/>
      <c r="Y61" s="10"/>
      <c r="Z61" s="10"/>
      <c r="AA61" s="10"/>
      <c r="AB61" s="10"/>
      <c r="AC61" s="10"/>
      <c r="AD61" s="10"/>
      <c r="AE61" s="10"/>
    </row>
    <row r="62" spans="1:31" s="9" customFormat="1" ht="24.95" customHeight="1">
      <c r="A62" s="9"/>
      <c r="B62" s="178"/>
      <c r="C62" s="179"/>
      <c r="D62" s="180" t="s">
        <v>218</v>
      </c>
      <c r="E62" s="181"/>
      <c r="F62" s="181"/>
      <c r="G62" s="181"/>
      <c r="H62" s="181"/>
      <c r="I62" s="182"/>
      <c r="J62" s="183">
        <f>J156</f>
        <v>0</v>
      </c>
      <c r="K62" s="179"/>
      <c r="L62" s="184"/>
      <c r="S62" s="9"/>
      <c r="T62" s="9"/>
      <c r="U62" s="9"/>
      <c r="V62" s="9"/>
      <c r="W62" s="9"/>
      <c r="X62" s="9"/>
      <c r="Y62" s="9"/>
      <c r="Z62" s="9"/>
      <c r="AA62" s="9"/>
      <c r="AB62" s="9"/>
      <c r="AC62" s="9"/>
      <c r="AD62" s="9"/>
      <c r="AE62" s="9"/>
    </row>
    <row r="63" spans="1:31" s="2" customFormat="1" ht="21.8" customHeight="1">
      <c r="A63" s="40"/>
      <c r="B63" s="41"/>
      <c r="C63" s="42"/>
      <c r="D63" s="42"/>
      <c r="E63" s="42"/>
      <c r="F63" s="42"/>
      <c r="G63" s="42"/>
      <c r="H63" s="42"/>
      <c r="I63" s="138"/>
      <c r="J63" s="42"/>
      <c r="K63" s="42"/>
      <c r="L63" s="139"/>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168"/>
      <c r="J64" s="62"/>
      <c r="K64" s="62"/>
      <c r="L64" s="139"/>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171"/>
      <c r="J68" s="64"/>
      <c r="K68" s="64"/>
      <c r="L68" s="139"/>
      <c r="S68" s="40"/>
      <c r="T68" s="40"/>
      <c r="U68" s="40"/>
      <c r="V68" s="40"/>
      <c r="W68" s="40"/>
      <c r="X68" s="40"/>
      <c r="Y68" s="40"/>
      <c r="Z68" s="40"/>
      <c r="AA68" s="40"/>
      <c r="AB68" s="40"/>
      <c r="AC68" s="40"/>
      <c r="AD68" s="40"/>
      <c r="AE68" s="40"/>
    </row>
    <row r="69" spans="1:31" s="2" customFormat="1" ht="24.95" customHeight="1">
      <c r="A69" s="40"/>
      <c r="B69" s="41"/>
      <c r="C69" s="24" t="s">
        <v>184</v>
      </c>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12" customHeight="1">
      <c r="A71" s="40"/>
      <c r="B71" s="41"/>
      <c r="C71" s="33" t="s">
        <v>16</v>
      </c>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4.4" customHeight="1">
      <c r="A72" s="40"/>
      <c r="B72" s="41"/>
      <c r="C72" s="42"/>
      <c r="D72" s="42"/>
      <c r="E72" s="172" t="str">
        <f>E7</f>
        <v>Oprava trati v úseku Mostek – Horka u Staré Paky</v>
      </c>
      <c r="F72" s="33"/>
      <c r="G72" s="33"/>
      <c r="H72" s="33"/>
      <c r="I72" s="138"/>
      <c r="J72" s="42"/>
      <c r="K72" s="42"/>
      <c r="L72" s="139"/>
      <c r="S72" s="40"/>
      <c r="T72" s="40"/>
      <c r="U72" s="40"/>
      <c r="V72" s="40"/>
      <c r="W72" s="40"/>
      <c r="X72" s="40"/>
      <c r="Y72" s="40"/>
      <c r="Z72" s="40"/>
      <c r="AA72" s="40"/>
      <c r="AB72" s="40"/>
      <c r="AC72" s="40"/>
      <c r="AD72" s="40"/>
      <c r="AE72" s="40"/>
    </row>
    <row r="73" spans="1:31" s="2" customFormat="1" ht="12" customHeight="1">
      <c r="A73" s="40"/>
      <c r="B73" s="41"/>
      <c r="C73" s="33" t="s">
        <v>175</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14.4" customHeight="1">
      <c r="A74" s="40"/>
      <c r="B74" s="41"/>
      <c r="C74" s="42"/>
      <c r="D74" s="42"/>
      <c r="E74" s="71" t="str">
        <f>E9</f>
        <v>SO 01-14-01 - Výstroj trati, km 67,60 - km 75,60</v>
      </c>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2" customHeight="1">
      <c r="A76" s="40"/>
      <c r="B76" s="41"/>
      <c r="C76" s="33" t="s">
        <v>22</v>
      </c>
      <c r="D76" s="42"/>
      <c r="E76" s="42"/>
      <c r="F76" s="28" t="str">
        <f>F12</f>
        <v>Mostek - Horka u St. Paky</v>
      </c>
      <c r="G76" s="42"/>
      <c r="H76" s="42"/>
      <c r="I76" s="142" t="s">
        <v>24</v>
      </c>
      <c r="J76" s="74" t="str">
        <f>IF(J12="","",J12)</f>
        <v>12. 3. 2020</v>
      </c>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5.6" customHeight="1">
      <c r="A78" s="40"/>
      <c r="B78" s="41"/>
      <c r="C78" s="33" t="s">
        <v>30</v>
      </c>
      <c r="D78" s="42"/>
      <c r="E78" s="42"/>
      <c r="F78" s="28" t="str">
        <f>E15</f>
        <v>Správa železnic, státní organizace</v>
      </c>
      <c r="G78" s="42"/>
      <c r="H78" s="42"/>
      <c r="I78" s="142" t="s">
        <v>37</v>
      </c>
      <c r="J78" s="38" t="str">
        <f>E21</f>
        <v>Prodin, a.s.</v>
      </c>
      <c r="K78" s="42"/>
      <c r="L78" s="139"/>
      <c r="S78" s="40"/>
      <c r="T78" s="40"/>
      <c r="U78" s="40"/>
      <c r="V78" s="40"/>
      <c r="W78" s="40"/>
      <c r="X78" s="40"/>
      <c r="Y78" s="40"/>
      <c r="Z78" s="40"/>
      <c r="AA78" s="40"/>
      <c r="AB78" s="40"/>
      <c r="AC78" s="40"/>
      <c r="AD78" s="40"/>
      <c r="AE78" s="40"/>
    </row>
    <row r="79" spans="1:31" s="2" customFormat="1" ht="15.6" customHeight="1">
      <c r="A79" s="40"/>
      <c r="B79" s="41"/>
      <c r="C79" s="33" t="s">
        <v>35</v>
      </c>
      <c r="D79" s="42"/>
      <c r="E79" s="42"/>
      <c r="F79" s="28" t="str">
        <f>IF(E18="","",E18)</f>
        <v>Vyplň údaj</v>
      </c>
      <c r="G79" s="42"/>
      <c r="H79" s="42"/>
      <c r="I79" s="142" t="s">
        <v>40</v>
      </c>
      <c r="J79" s="38" t="str">
        <f>E24</f>
        <v>Prodin, a.s.</v>
      </c>
      <c r="K79" s="42"/>
      <c r="L79" s="139"/>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pans="1:31" s="11" customFormat="1" ht="29.25" customHeight="1">
      <c r="A81" s="192"/>
      <c r="B81" s="193"/>
      <c r="C81" s="194" t="s">
        <v>185</v>
      </c>
      <c r="D81" s="195" t="s">
        <v>62</v>
      </c>
      <c r="E81" s="195" t="s">
        <v>58</v>
      </c>
      <c r="F81" s="195" t="s">
        <v>59</v>
      </c>
      <c r="G81" s="195" t="s">
        <v>186</v>
      </c>
      <c r="H81" s="195" t="s">
        <v>187</v>
      </c>
      <c r="I81" s="196" t="s">
        <v>188</v>
      </c>
      <c r="J81" s="195" t="s">
        <v>179</v>
      </c>
      <c r="K81" s="197" t="s">
        <v>189</v>
      </c>
      <c r="L81" s="198"/>
      <c r="M81" s="94" t="s">
        <v>32</v>
      </c>
      <c r="N81" s="95" t="s">
        <v>47</v>
      </c>
      <c r="O81" s="95" t="s">
        <v>190</v>
      </c>
      <c r="P81" s="95" t="s">
        <v>191</v>
      </c>
      <c r="Q81" s="95" t="s">
        <v>192</v>
      </c>
      <c r="R81" s="95" t="s">
        <v>193</v>
      </c>
      <c r="S81" s="95" t="s">
        <v>194</v>
      </c>
      <c r="T81" s="96" t="s">
        <v>195</v>
      </c>
      <c r="U81" s="192"/>
      <c r="V81" s="192"/>
      <c r="W81" s="192"/>
      <c r="X81" s="192"/>
      <c r="Y81" s="192"/>
      <c r="Z81" s="192"/>
      <c r="AA81" s="192"/>
      <c r="AB81" s="192"/>
      <c r="AC81" s="192"/>
      <c r="AD81" s="192"/>
      <c r="AE81" s="192"/>
    </row>
    <row r="82" spans="1:63" s="2" customFormat="1" ht="22.8" customHeight="1">
      <c r="A82" s="40"/>
      <c r="B82" s="41"/>
      <c r="C82" s="101" t="s">
        <v>196</v>
      </c>
      <c r="D82" s="42"/>
      <c r="E82" s="42"/>
      <c r="F82" s="42"/>
      <c r="G82" s="42"/>
      <c r="H82" s="42"/>
      <c r="I82" s="138"/>
      <c r="J82" s="199">
        <f>BK82</f>
        <v>0</v>
      </c>
      <c r="K82" s="42"/>
      <c r="L82" s="46"/>
      <c r="M82" s="97"/>
      <c r="N82" s="200"/>
      <c r="O82" s="98"/>
      <c r="P82" s="201">
        <f>P83+P156</f>
        <v>0</v>
      </c>
      <c r="Q82" s="98"/>
      <c r="R82" s="201">
        <f>R83+R156</f>
        <v>0</v>
      </c>
      <c r="S82" s="98"/>
      <c r="T82" s="202">
        <f>T83+T156</f>
        <v>0</v>
      </c>
      <c r="U82" s="40"/>
      <c r="V82" s="40"/>
      <c r="W82" s="40"/>
      <c r="X82" s="40"/>
      <c r="Y82" s="40"/>
      <c r="Z82" s="40"/>
      <c r="AA82" s="40"/>
      <c r="AB82" s="40"/>
      <c r="AC82" s="40"/>
      <c r="AD82" s="40"/>
      <c r="AE82" s="40"/>
      <c r="AT82" s="18" t="s">
        <v>76</v>
      </c>
      <c r="AU82" s="18" t="s">
        <v>180</v>
      </c>
      <c r="BK82" s="203">
        <f>BK83+BK156</f>
        <v>0</v>
      </c>
    </row>
    <row r="83" spans="1:63" s="12" customFormat="1" ht="25.9" customHeight="1">
      <c r="A83" s="12"/>
      <c r="B83" s="204"/>
      <c r="C83" s="205"/>
      <c r="D83" s="206" t="s">
        <v>76</v>
      </c>
      <c r="E83" s="207" t="s">
        <v>197</v>
      </c>
      <c r="F83" s="207" t="s">
        <v>198</v>
      </c>
      <c r="G83" s="205"/>
      <c r="H83" s="205"/>
      <c r="I83" s="208"/>
      <c r="J83" s="209">
        <f>BK83</f>
        <v>0</v>
      </c>
      <c r="K83" s="205"/>
      <c r="L83" s="210"/>
      <c r="M83" s="211"/>
      <c r="N83" s="212"/>
      <c r="O83" s="212"/>
      <c r="P83" s="213">
        <f>P84</f>
        <v>0</v>
      </c>
      <c r="Q83" s="212"/>
      <c r="R83" s="213">
        <f>R84</f>
        <v>0</v>
      </c>
      <c r="S83" s="212"/>
      <c r="T83" s="214">
        <f>T84</f>
        <v>0</v>
      </c>
      <c r="U83" s="12"/>
      <c r="V83" s="12"/>
      <c r="W83" s="12"/>
      <c r="X83" s="12"/>
      <c r="Y83" s="12"/>
      <c r="Z83" s="12"/>
      <c r="AA83" s="12"/>
      <c r="AB83" s="12"/>
      <c r="AC83" s="12"/>
      <c r="AD83" s="12"/>
      <c r="AE83" s="12"/>
      <c r="AR83" s="215" t="s">
        <v>84</v>
      </c>
      <c r="AT83" s="216" t="s">
        <v>76</v>
      </c>
      <c r="AU83" s="216" t="s">
        <v>6</v>
      </c>
      <c r="AY83" s="215" t="s">
        <v>199</v>
      </c>
      <c r="BK83" s="217">
        <f>BK84</f>
        <v>0</v>
      </c>
    </row>
    <row r="84" spans="1:63" s="12" customFormat="1" ht="22.8" customHeight="1">
      <c r="A84" s="12"/>
      <c r="B84" s="204"/>
      <c r="C84" s="205"/>
      <c r="D84" s="206" t="s">
        <v>76</v>
      </c>
      <c r="E84" s="218" t="s">
        <v>200</v>
      </c>
      <c r="F84" s="218" t="s">
        <v>201</v>
      </c>
      <c r="G84" s="205"/>
      <c r="H84" s="205"/>
      <c r="I84" s="208"/>
      <c r="J84" s="219">
        <f>BK84</f>
        <v>0</v>
      </c>
      <c r="K84" s="205"/>
      <c r="L84" s="210"/>
      <c r="M84" s="211"/>
      <c r="N84" s="212"/>
      <c r="O84" s="212"/>
      <c r="P84" s="213">
        <f>SUM(P85:P155)</f>
        <v>0</v>
      </c>
      <c r="Q84" s="212"/>
      <c r="R84" s="213">
        <f>SUM(R85:R155)</f>
        <v>0</v>
      </c>
      <c r="S84" s="212"/>
      <c r="T84" s="214">
        <f>SUM(T85:T155)</f>
        <v>0</v>
      </c>
      <c r="U84" s="12"/>
      <c r="V84" s="12"/>
      <c r="W84" s="12"/>
      <c r="X84" s="12"/>
      <c r="Y84" s="12"/>
      <c r="Z84" s="12"/>
      <c r="AA84" s="12"/>
      <c r="AB84" s="12"/>
      <c r="AC84" s="12"/>
      <c r="AD84" s="12"/>
      <c r="AE84" s="12"/>
      <c r="AR84" s="215" t="s">
        <v>84</v>
      </c>
      <c r="AT84" s="216" t="s">
        <v>76</v>
      </c>
      <c r="AU84" s="216" t="s">
        <v>84</v>
      </c>
      <c r="AY84" s="215" t="s">
        <v>199</v>
      </c>
      <c r="BK84" s="217">
        <f>SUM(BK85:BK155)</f>
        <v>0</v>
      </c>
    </row>
    <row r="85" spans="1:65" s="2" customFormat="1" ht="19.8" customHeight="1">
      <c r="A85" s="40"/>
      <c r="B85" s="41"/>
      <c r="C85" s="260" t="s">
        <v>84</v>
      </c>
      <c r="D85" s="260" t="s">
        <v>222</v>
      </c>
      <c r="E85" s="261" t="s">
        <v>782</v>
      </c>
      <c r="F85" s="262" t="s">
        <v>783</v>
      </c>
      <c r="G85" s="263" t="s">
        <v>206</v>
      </c>
      <c r="H85" s="264">
        <v>7</v>
      </c>
      <c r="I85" s="265"/>
      <c r="J85" s="266">
        <f>ROUND(I85*H85,2)</f>
        <v>0</v>
      </c>
      <c r="K85" s="262" t="s">
        <v>207</v>
      </c>
      <c r="L85" s="46"/>
      <c r="M85" s="267" t="s">
        <v>32</v>
      </c>
      <c r="N85" s="268" t="s">
        <v>48</v>
      </c>
      <c r="O85" s="86"/>
      <c r="P85" s="230">
        <f>O85*H85</f>
        <v>0</v>
      </c>
      <c r="Q85" s="230">
        <v>0</v>
      </c>
      <c r="R85" s="230">
        <f>Q85*H85</f>
        <v>0</v>
      </c>
      <c r="S85" s="230">
        <v>0</v>
      </c>
      <c r="T85" s="231">
        <f>S85*H85</f>
        <v>0</v>
      </c>
      <c r="U85" s="40"/>
      <c r="V85" s="40"/>
      <c r="W85" s="40"/>
      <c r="X85" s="40"/>
      <c r="Y85" s="40"/>
      <c r="Z85" s="40"/>
      <c r="AA85" s="40"/>
      <c r="AB85" s="40"/>
      <c r="AC85" s="40"/>
      <c r="AD85" s="40"/>
      <c r="AE85" s="40"/>
      <c r="AR85" s="232" t="s">
        <v>209</v>
      </c>
      <c r="AT85" s="232" t="s">
        <v>222</v>
      </c>
      <c r="AU85" s="232" t="s">
        <v>86</v>
      </c>
      <c r="AY85" s="18" t="s">
        <v>199</v>
      </c>
      <c r="BE85" s="233">
        <f>IF(N85="základní",J85,0)</f>
        <v>0</v>
      </c>
      <c r="BF85" s="233">
        <f>IF(N85="snížená",J85,0)</f>
        <v>0</v>
      </c>
      <c r="BG85" s="233">
        <f>IF(N85="zákl. přenesená",J85,0)</f>
        <v>0</v>
      </c>
      <c r="BH85" s="233">
        <f>IF(N85="sníž. přenesená",J85,0)</f>
        <v>0</v>
      </c>
      <c r="BI85" s="233">
        <f>IF(N85="nulová",J85,0)</f>
        <v>0</v>
      </c>
      <c r="BJ85" s="18" t="s">
        <v>84</v>
      </c>
      <c r="BK85" s="233">
        <f>ROUND(I85*H85,2)</f>
        <v>0</v>
      </c>
      <c r="BL85" s="18" t="s">
        <v>209</v>
      </c>
      <c r="BM85" s="232" t="s">
        <v>86</v>
      </c>
    </row>
    <row r="86" spans="1:47" s="2" customFormat="1" ht="12">
      <c r="A86" s="40"/>
      <c r="B86" s="41"/>
      <c r="C86" s="42"/>
      <c r="D86" s="234" t="s">
        <v>210</v>
      </c>
      <c r="E86" s="42"/>
      <c r="F86" s="235" t="s">
        <v>783</v>
      </c>
      <c r="G86" s="42"/>
      <c r="H86" s="42"/>
      <c r="I86" s="138"/>
      <c r="J86" s="42"/>
      <c r="K86" s="42"/>
      <c r="L86" s="46"/>
      <c r="M86" s="236"/>
      <c r="N86" s="237"/>
      <c r="O86" s="86"/>
      <c r="P86" s="86"/>
      <c r="Q86" s="86"/>
      <c r="R86" s="86"/>
      <c r="S86" s="86"/>
      <c r="T86" s="87"/>
      <c r="U86" s="40"/>
      <c r="V86" s="40"/>
      <c r="W86" s="40"/>
      <c r="X86" s="40"/>
      <c r="Y86" s="40"/>
      <c r="Z86" s="40"/>
      <c r="AA86" s="40"/>
      <c r="AB86" s="40"/>
      <c r="AC86" s="40"/>
      <c r="AD86" s="40"/>
      <c r="AE86" s="40"/>
      <c r="AT86" s="18" t="s">
        <v>210</v>
      </c>
      <c r="AU86" s="18" t="s">
        <v>86</v>
      </c>
    </row>
    <row r="87" spans="1:51" s="13" customFormat="1" ht="12">
      <c r="A87" s="13"/>
      <c r="B87" s="238"/>
      <c r="C87" s="239"/>
      <c r="D87" s="234" t="s">
        <v>213</v>
      </c>
      <c r="E87" s="240" t="s">
        <v>32</v>
      </c>
      <c r="F87" s="241" t="s">
        <v>784</v>
      </c>
      <c r="G87" s="239"/>
      <c r="H87" s="242">
        <v>7</v>
      </c>
      <c r="I87" s="243"/>
      <c r="J87" s="239"/>
      <c r="K87" s="239"/>
      <c r="L87" s="244"/>
      <c r="M87" s="245"/>
      <c r="N87" s="246"/>
      <c r="O87" s="246"/>
      <c r="P87" s="246"/>
      <c r="Q87" s="246"/>
      <c r="R87" s="246"/>
      <c r="S87" s="246"/>
      <c r="T87" s="247"/>
      <c r="U87" s="13"/>
      <c r="V87" s="13"/>
      <c r="W87" s="13"/>
      <c r="X87" s="13"/>
      <c r="Y87" s="13"/>
      <c r="Z87" s="13"/>
      <c r="AA87" s="13"/>
      <c r="AB87" s="13"/>
      <c r="AC87" s="13"/>
      <c r="AD87" s="13"/>
      <c r="AE87" s="13"/>
      <c r="AT87" s="248" t="s">
        <v>213</v>
      </c>
      <c r="AU87" s="248" t="s">
        <v>86</v>
      </c>
      <c r="AV87" s="13" t="s">
        <v>86</v>
      </c>
      <c r="AW87" s="13" t="s">
        <v>39</v>
      </c>
      <c r="AX87" s="13" t="s">
        <v>6</v>
      </c>
      <c r="AY87" s="248" t="s">
        <v>199</v>
      </c>
    </row>
    <row r="88" spans="1:51" s="14" customFormat="1" ht="12">
      <c r="A88" s="14"/>
      <c r="B88" s="249"/>
      <c r="C88" s="250"/>
      <c r="D88" s="234" t="s">
        <v>213</v>
      </c>
      <c r="E88" s="251" t="s">
        <v>32</v>
      </c>
      <c r="F88" s="252" t="s">
        <v>215</v>
      </c>
      <c r="G88" s="250"/>
      <c r="H88" s="253">
        <v>7</v>
      </c>
      <c r="I88" s="254"/>
      <c r="J88" s="250"/>
      <c r="K88" s="250"/>
      <c r="L88" s="255"/>
      <c r="M88" s="269"/>
      <c r="N88" s="270"/>
      <c r="O88" s="270"/>
      <c r="P88" s="270"/>
      <c r="Q88" s="270"/>
      <c r="R88" s="270"/>
      <c r="S88" s="270"/>
      <c r="T88" s="271"/>
      <c r="U88" s="14"/>
      <c r="V88" s="14"/>
      <c r="W88" s="14"/>
      <c r="X88" s="14"/>
      <c r="Y88" s="14"/>
      <c r="Z88" s="14"/>
      <c r="AA88" s="14"/>
      <c r="AB88" s="14"/>
      <c r="AC88" s="14"/>
      <c r="AD88" s="14"/>
      <c r="AE88" s="14"/>
      <c r="AT88" s="259" t="s">
        <v>213</v>
      </c>
      <c r="AU88" s="259" t="s">
        <v>86</v>
      </c>
      <c r="AV88" s="14" t="s">
        <v>209</v>
      </c>
      <c r="AW88" s="14" t="s">
        <v>39</v>
      </c>
      <c r="AX88" s="14" t="s">
        <v>84</v>
      </c>
      <c r="AY88" s="259" t="s">
        <v>199</v>
      </c>
    </row>
    <row r="89" spans="1:65" s="2" customFormat="1" ht="19.8" customHeight="1">
      <c r="A89" s="40"/>
      <c r="B89" s="41"/>
      <c r="C89" s="260" t="s">
        <v>86</v>
      </c>
      <c r="D89" s="260" t="s">
        <v>222</v>
      </c>
      <c r="E89" s="261" t="s">
        <v>785</v>
      </c>
      <c r="F89" s="262" t="s">
        <v>786</v>
      </c>
      <c r="G89" s="263" t="s">
        <v>206</v>
      </c>
      <c r="H89" s="264">
        <v>7</v>
      </c>
      <c r="I89" s="265"/>
      <c r="J89" s="266">
        <f>ROUND(I89*H89,2)</f>
        <v>0</v>
      </c>
      <c r="K89" s="262" t="s">
        <v>207</v>
      </c>
      <c r="L89" s="46"/>
      <c r="M89" s="267" t="s">
        <v>32</v>
      </c>
      <c r="N89" s="268" t="s">
        <v>48</v>
      </c>
      <c r="O89" s="86"/>
      <c r="P89" s="230">
        <f>O89*H89</f>
        <v>0</v>
      </c>
      <c r="Q89" s="230">
        <v>0</v>
      </c>
      <c r="R89" s="230">
        <f>Q89*H89</f>
        <v>0</v>
      </c>
      <c r="S89" s="230">
        <v>0</v>
      </c>
      <c r="T89" s="231">
        <f>S89*H89</f>
        <v>0</v>
      </c>
      <c r="U89" s="40"/>
      <c r="V89" s="40"/>
      <c r="W89" s="40"/>
      <c r="X89" s="40"/>
      <c r="Y89" s="40"/>
      <c r="Z89" s="40"/>
      <c r="AA89" s="40"/>
      <c r="AB89" s="40"/>
      <c r="AC89" s="40"/>
      <c r="AD89" s="40"/>
      <c r="AE89" s="40"/>
      <c r="AR89" s="232" t="s">
        <v>209</v>
      </c>
      <c r="AT89" s="232" t="s">
        <v>222</v>
      </c>
      <c r="AU89" s="232" t="s">
        <v>86</v>
      </c>
      <c r="AY89" s="18" t="s">
        <v>199</v>
      </c>
      <c r="BE89" s="233">
        <f>IF(N89="základní",J89,0)</f>
        <v>0</v>
      </c>
      <c r="BF89" s="233">
        <f>IF(N89="snížená",J89,0)</f>
        <v>0</v>
      </c>
      <c r="BG89" s="233">
        <f>IF(N89="zákl. přenesená",J89,0)</f>
        <v>0</v>
      </c>
      <c r="BH89" s="233">
        <f>IF(N89="sníž. přenesená",J89,0)</f>
        <v>0</v>
      </c>
      <c r="BI89" s="233">
        <f>IF(N89="nulová",J89,0)</f>
        <v>0</v>
      </c>
      <c r="BJ89" s="18" t="s">
        <v>84</v>
      </c>
      <c r="BK89" s="233">
        <f>ROUND(I89*H89,2)</f>
        <v>0</v>
      </c>
      <c r="BL89" s="18" t="s">
        <v>209</v>
      </c>
      <c r="BM89" s="232" t="s">
        <v>209</v>
      </c>
    </row>
    <row r="90" spans="1:47" s="2" customFormat="1" ht="12">
      <c r="A90" s="40"/>
      <c r="B90" s="41"/>
      <c r="C90" s="42"/>
      <c r="D90" s="234" t="s">
        <v>210</v>
      </c>
      <c r="E90" s="42"/>
      <c r="F90" s="235" t="s">
        <v>786</v>
      </c>
      <c r="G90" s="42"/>
      <c r="H90" s="42"/>
      <c r="I90" s="138"/>
      <c r="J90" s="42"/>
      <c r="K90" s="42"/>
      <c r="L90" s="46"/>
      <c r="M90" s="236"/>
      <c r="N90" s="237"/>
      <c r="O90" s="86"/>
      <c r="P90" s="86"/>
      <c r="Q90" s="86"/>
      <c r="R90" s="86"/>
      <c r="S90" s="86"/>
      <c r="T90" s="87"/>
      <c r="U90" s="40"/>
      <c r="V90" s="40"/>
      <c r="W90" s="40"/>
      <c r="X90" s="40"/>
      <c r="Y90" s="40"/>
      <c r="Z90" s="40"/>
      <c r="AA90" s="40"/>
      <c r="AB90" s="40"/>
      <c r="AC90" s="40"/>
      <c r="AD90" s="40"/>
      <c r="AE90" s="40"/>
      <c r="AT90" s="18" t="s">
        <v>210</v>
      </c>
      <c r="AU90" s="18" t="s">
        <v>86</v>
      </c>
    </row>
    <row r="91" spans="1:51" s="13" customFormat="1" ht="12">
      <c r="A91" s="13"/>
      <c r="B91" s="238"/>
      <c r="C91" s="239"/>
      <c r="D91" s="234" t="s">
        <v>213</v>
      </c>
      <c r="E91" s="240" t="s">
        <v>32</v>
      </c>
      <c r="F91" s="241" t="s">
        <v>787</v>
      </c>
      <c r="G91" s="239"/>
      <c r="H91" s="242">
        <v>2</v>
      </c>
      <c r="I91" s="243"/>
      <c r="J91" s="239"/>
      <c r="K91" s="239"/>
      <c r="L91" s="244"/>
      <c r="M91" s="245"/>
      <c r="N91" s="246"/>
      <c r="O91" s="246"/>
      <c r="P91" s="246"/>
      <c r="Q91" s="246"/>
      <c r="R91" s="246"/>
      <c r="S91" s="246"/>
      <c r="T91" s="247"/>
      <c r="U91" s="13"/>
      <c r="V91" s="13"/>
      <c r="W91" s="13"/>
      <c r="X91" s="13"/>
      <c r="Y91" s="13"/>
      <c r="Z91" s="13"/>
      <c r="AA91" s="13"/>
      <c r="AB91" s="13"/>
      <c r="AC91" s="13"/>
      <c r="AD91" s="13"/>
      <c r="AE91" s="13"/>
      <c r="AT91" s="248" t="s">
        <v>213</v>
      </c>
      <c r="AU91" s="248" t="s">
        <v>86</v>
      </c>
      <c r="AV91" s="13" t="s">
        <v>86</v>
      </c>
      <c r="AW91" s="13" t="s">
        <v>39</v>
      </c>
      <c r="AX91" s="13" t="s">
        <v>6</v>
      </c>
      <c r="AY91" s="248" t="s">
        <v>199</v>
      </c>
    </row>
    <row r="92" spans="1:51" s="13" customFormat="1" ht="12">
      <c r="A92" s="13"/>
      <c r="B92" s="238"/>
      <c r="C92" s="239"/>
      <c r="D92" s="234" t="s">
        <v>213</v>
      </c>
      <c r="E92" s="240" t="s">
        <v>32</v>
      </c>
      <c r="F92" s="241" t="s">
        <v>788</v>
      </c>
      <c r="G92" s="239"/>
      <c r="H92" s="242">
        <v>5</v>
      </c>
      <c r="I92" s="243"/>
      <c r="J92" s="239"/>
      <c r="K92" s="239"/>
      <c r="L92" s="244"/>
      <c r="M92" s="245"/>
      <c r="N92" s="246"/>
      <c r="O92" s="246"/>
      <c r="P92" s="246"/>
      <c r="Q92" s="246"/>
      <c r="R92" s="246"/>
      <c r="S92" s="246"/>
      <c r="T92" s="247"/>
      <c r="U92" s="13"/>
      <c r="V92" s="13"/>
      <c r="W92" s="13"/>
      <c r="X92" s="13"/>
      <c r="Y92" s="13"/>
      <c r="Z92" s="13"/>
      <c r="AA92" s="13"/>
      <c r="AB92" s="13"/>
      <c r="AC92" s="13"/>
      <c r="AD92" s="13"/>
      <c r="AE92" s="13"/>
      <c r="AT92" s="248" t="s">
        <v>213</v>
      </c>
      <c r="AU92" s="248" t="s">
        <v>86</v>
      </c>
      <c r="AV92" s="13" t="s">
        <v>86</v>
      </c>
      <c r="AW92" s="13" t="s">
        <v>39</v>
      </c>
      <c r="AX92" s="13" t="s">
        <v>6</v>
      </c>
      <c r="AY92" s="248" t="s">
        <v>199</v>
      </c>
    </row>
    <row r="93" spans="1:51" s="14" customFormat="1" ht="12">
      <c r="A93" s="14"/>
      <c r="B93" s="249"/>
      <c r="C93" s="250"/>
      <c r="D93" s="234" t="s">
        <v>213</v>
      </c>
      <c r="E93" s="251" t="s">
        <v>32</v>
      </c>
      <c r="F93" s="252" t="s">
        <v>215</v>
      </c>
      <c r="G93" s="250"/>
      <c r="H93" s="253">
        <v>7</v>
      </c>
      <c r="I93" s="254"/>
      <c r="J93" s="250"/>
      <c r="K93" s="250"/>
      <c r="L93" s="255"/>
      <c r="M93" s="269"/>
      <c r="N93" s="270"/>
      <c r="O93" s="270"/>
      <c r="P93" s="270"/>
      <c r="Q93" s="270"/>
      <c r="R93" s="270"/>
      <c r="S93" s="270"/>
      <c r="T93" s="271"/>
      <c r="U93" s="14"/>
      <c r="V93" s="14"/>
      <c r="W93" s="14"/>
      <c r="X93" s="14"/>
      <c r="Y93" s="14"/>
      <c r="Z93" s="14"/>
      <c r="AA93" s="14"/>
      <c r="AB93" s="14"/>
      <c r="AC93" s="14"/>
      <c r="AD93" s="14"/>
      <c r="AE93" s="14"/>
      <c r="AT93" s="259" t="s">
        <v>213</v>
      </c>
      <c r="AU93" s="259" t="s">
        <v>86</v>
      </c>
      <c r="AV93" s="14" t="s">
        <v>209</v>
      </c>
      <c r="AW93" s="14" t="s">
        <v>39</v>
      </c>
      <c r="AX93" s="14" t="s">
        <v>84</v>
      </c>
      <c r="AY93" s="259" t="s">
        <v>199</v>
      </c>
    </row>
    <row r="94" spans="1:65" s="2" customFormat="1" ht="19.8" customHeight="1">
      <c r="A94" s="40"/>
      <c r="B94" s="41"/>
      <c r="C94" s="260" t="s">
        <v>221</v>
      </c>
      <c r="D94" s="260" t="s">
        <v>222</v>
      </c>
      <c r="E94" s="261" t="s">
        <v>789</v>
      </c>
      <c r="F94" s="262" t="s">
        <v>790</v>
      </c>
      <c r="G94" s="263" t="s">
        <v>206</v>
      </c>
      <c r="H94" s="264">
        <v>3</v>
      </c>
      <c r="I94" s="265"/>
      <c r="J94" s="266">
        <f>ROUND(I94*H94,2)</f>
        <v>0</v>
      </c>
      <c r="K94" s="262" t="s">
        <v>207</v>
      </c>
      <c r="L94" s="46"/>
      <c r="M94" s="267" t="s">
        <v>32</v>
      </c>
      <c r="N94" s="268" t="s">
        <v>48</v>
      </c>
      <c r="O94" s="86"/>
      <c r="P94" s="230">
        <f>O94*H94</f>
        <v>0</v>
      </c>
      <c r="Q94" s="230">
        <v>0</v>
      </c>
      <c r="R94" s="230">
        <f>Q94*H94</f>
        <v>0</v>
      </c>
      <c r="S94" s="230">
        <v>0</v>
      </c>
      <c r="T94" s="231">
        <f>S94*H94</f>
        <v>0</v>
      </c>
      <c r="U94" s="40"/>
      <c r="V94" s="40"/>
      <c r="W94" s="40"/>
      <c r="X94" s="40"/>
      <c r="Y94" s="40"/>
      <c r="Z94" s="40"/>
      <c r="AA94" s="40"/>
      <c r="AB94" s="40"/>
      <c r="AC94" s="40"/>
      <c r="AD94" s="40"/>
      <c r="AE94" s="40"/>
      <c r="AR94" s="232" t="s">
        <v>209</v>
      </c>
      <c r="AT94" s="232" t="s">
        <v>222</v>
      </c>
      <c r="AU94" s="232" t="s">
        <v>86</v>
      </c>
      <c r="AY94" s="18" t="s">
        <v>199</v>
      </c>
      <c r="BE94" s="233">
        <f>IF(N94="základní",J94,0)</f>
        <v>0</v>
      </c>
      <c r="BF94" s="233">
        <f>IF(N94="snížená",J94,0)</f>
        <v>0</v>
      </c>
      <c r="BG94" s="233">
        <f>IF(N94="zákl. přenesená",J94,0)</f>
        <v>0</v>
      </c>
      <c r="BH94" s="233">
        <f>IF(N94="sníž. přenesená",J94,0)</f>
        <v>0</v>
      </c>
      <c r="BI94" s="233">
        <f>IF(N94="nulová",J94,0)</f>
        <v>0</v>
      </c>
      <c r="BJ94" s="18" t="s">
        <v>84</v>
      </c>
      <c r="BK94" s="233">
        <f>ROUND(I94*H94,2)</f>
        <v>0</v>
      </c>
      <c r="BL94" s="18" t="s">
        <v>209</v>
      </c>
      <c r="BM94" s="232" t="s">
        <v>230</v>
      </c>
    </row>
    <row r="95" spans="1:47" s="2" customFormat="1" ht="12">
      <c r="A95" s="40"/>
      <c r="B95" s="41"/>
      <c r="C95" s="42"/>
      <c r="D95" s="234" t="s">
        <v>210</v>
      </c>
      <c r="E95" s="42"/>
      <c r="F95" s="235" t="s">
        <v>790</v>
      </c>
      <c r="G95" s="42"/>
      <c r="H95" s="42"/>
      <c r="I95" s="138"/>
      <c r="J95" s="42"/>
      <c r="K95" s="42"/>
      <c r="L95" s="46"/>
      <c r="M95" s="236"/>
      <c r="N95" s="237"/>
      <c r="O95" s="86"/>
      <c r="P95" s="86"/>
      <c r="Q95" s="86"/>
      <c r="R95" s="86"/>
      <c r="S95" s="86"/>
      <c r="T95" s="87"/>
      <c r="U95" s="40"/>
      <c r="V95" s="40"/>
      <c r="W95" s="40"/>
      <c r="X95" s="40"/>
      <c r="Y95" s="40"/>
      <c r="Z95" s="40"/>
      <c r="AA95" s="40"/>
      <c r="AB95" s="40"/>
      <c r="AC95" s="40"/>
      <c r="AD95" s="40"/>
      <c r="AE95" s="40"/>
      <c r="AT95" s="18" t="s">
        <v>210</v>
      </c>
      <c r="AU95" s="18" t="s">
        <v>86</v>
      </c>
    </row>
    <row r="96" spans="1:65" s="2" customFormat="1" ht="19.8" customHeight="1">
      <c r="A96" s="40"/>
      <c r="B96" s="41"/>
      <c r="C96" s="260" t="s">
        <v>209</v>
      </c>
      <c r="D96" s="260" t="s">
        <v>222</v>
      </c>
      <c r="E96" s="261" t="s">
        <v>791</v>
      </c>
      <c r="F96" s="262" t="s">
        <v>792</v>
      </c>
      <c r="G96" s="263" t="s">
        <v>206</v>
      </c>
      <c r="H96" s="264">
        <v>11</v>
      </c>
      <c r="I96" s="265"/>
      <c r="J96" s="266">
        <f>ROUND(I96*H96,2)</f>
        <v>0</v>
      </c>
      <c r="K96" s="262" t="s">
        <v>207</v>
      </c>
      <c r="L96" s="46"/>
      <c r="M96" s="267" t="s">
        <v>32</v>
      </c>
      <c r="N96" s="268"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209</v>
      </c>
      <c r="AT96" s="232" t="s">
        <v>222</v>
      </c>
      <c r="AU96" s="232" t="s">
        <v>86</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208</v>
      </c>
    </row>
    <row r="97" spans="1:47" s="2" customFormat="1" ht="12">
      <c r="A97" s="40"/>
      <c r="B97" s="41"/>
      <c r="C97" s="42"/>
      <c r="D97" s="234" t="s">
        <v>210</v>
      </c>
      <c r="E97" s="42"/>
      <c r="F97" s="235" t="s">
        <v>792</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86</v>
      </c>
    </row>
    <row r="98" spans="1:51" s="13" customFormat="1" ht="12">
      <c r="A98" s="13"/>
      <c r="B98" s="238"/>
      <c r="C98" s="239"/>
      <c r="D98" s="234" t="s">
        <v>213</v>
      </c>
      <c r="E98" s="240" t="s">
        <v>32</v>
      </c>
      <c r="F98" s="241" t="s">
        <v>793</v>
      </c>
      <c r="G98" s="239"/>
      <c r="H98" s="242">
        <v>11</v>
      </c>
      <c r="I98" s="243"/>
      <c r="J98" s="239"/>
      <c r="K98" s="239"/>
      <c r="L98" s="244"/>
      <c r="M98" s="245"/>
      <c r="N98" s="246"/>
      <c r="O98" s="246"/>
      <c r="P98" s="246"/>
      <c r="Q98" s="246"/>
      <c r="R98" s="246"/>
      <c r="S98" s="246"/>
      <c r="T98" s="247"/>
      <c r="U98" s="13"/>
      <c r="V98" s="13"/>
      <c r="W98" s="13"/>
      <c r="X98" s="13"/>
      <c r="Y98" s="13"/>
      <c r="Z98" s="13"/>
      <c r="AA98" s="13"/>
      <c r="AB98" s="13"/>
      <c r="AC98" s="13"/>
      <c r="AD98" s="13"/>
      <c r="AE98" s="13"/>
      <c r="AT98" s="248" t="s">
        <v>213</v>
      </c>
      <c r="AU98" s="248" t="s">
        <v>86</v>
      </c>
      <c r="AV98" s="13" t="s">
        <v>86</v>
      </c>
      <c r="AW98" s="13" t="s">
        <v>39</v>
      </c>
      <c r="AX98" s="13" t="s">
        <v>6</v>
      </c>
      <c r="AY98" s="248" t="s">
        <v>199</v>
      </c>
    </row>
    <row r="99" spans="1:51" s="14" customFormat="1" ht="12">
      <c r="A99" s="14"/>
      <c r="B99" s="249"/>
      <c r="C99" s="250"/>
      <c r="D99" s="234" t="s">
        <v>213</v>
      </c>
      <c r="E99" s="251" t="s">
        <v>32</v>
      </c>
      <c r="F99" s="252" t="s">
        <v>215</v>
      </c>
      <c r="G99" s="250"/>
      <c r="H99" s="253">
        <v>11</v>
      </c>
      <c r="I99" s="254"/>
      <c r="J99" s="250"/>
      <c r="K99" s="250"/>
      <c r="L99" s="255"/>
      <c r="M99" s="269"/>
      <c r="N99" s="270"/>
      <c r="O99" s="270"/>
      <c r="P99" s="270"/>
      <c r="Q99" s="270"/>
      <c r="R99" s="270"/>
      <c r="S99" s="270"/>
      <c r="T99" s="271"/>
      <c r="U99" s="14"/>
      <c r="V99" s="14"/>
      <c r="W99" s="14"/>
      <c r="X99" s="14"/>
      <c r="Y99" s="14"/>
      <c r="Z99" s="14"/>
      <c r="AA99" s="14"/>
      <c r="AB99" s="14"/>
      <c r="AC99" s="14"/>
      <c r="AD99" s="14"/>
      <c r="AE99" s="14"/>
      <c r="AT99" s="259" t="s">
        <v>213</v>
      </c>
      <c r="AU99" s="259" t="s">
        <v>86</v>
      </c>
      <c r="AV99" s="14" t="s">
        <v>209</v>
      </c>
      <c r="AW99" s="14" t="s">
        <v>39</v>
      </c>
      <c r="AX99" s="14" t="s">
        <v>84</v>
      </c>
      <c r="AY99" s="259" t="s">
        <v>199</v>
      </c>
    </row>
    <row r="100" spans="1:65" s="2" customFormat="1" ht="19.8" customHeight="1">
      <c r="A100" s="40"/>
      <c r="B100" s="41"/>
      <c r="C100" s="260" t="s">
        <v>200</v>
      </c>
      <c r="D100" s="260" t="s">
        <v>222</v>
      </c>
      <c r="E100" s="261" t="s">
        <v>794</v>
      </c>
      <c r="F100" s="262" t="s">
        <v>795</v>
      </c>
      <c r="G100" s="263" t="s">
        <v>206</v>
      </c>
      <c r="H100" s="264">
        <v>4</v>
      </c>
      <c r="I100" s="265"/>
      <c r="J100" s="266">
        <f>ROUND(I100*H100,2)</f>
        <v>0</v>
      </c>
      <c r="K100" s="262" t="s">
        <v>207</v>
      </c>
      <c r="L100" s="46"/>
      <c r="M100" s="267" t="s">
        <v>32</v>
      </c>
      <c r="N100" s="268" t="s">
        <v>48</v>
      </c>
      <c r="O100" s="86"/>
      <c r="P100" s="230">
        <f>O100*H100</f>
        <v>0</v>
      </c>
      <c r="Q100" s="230">
        <v>0</v>
      </c>
      <c r="R100" s="230">
        <f>Q100*H100</f>
        <v>0</v>
      </c>
      <c r="S100" s="230">
        <v>0</v>
      </c>
      <c r="T100" s="231">
        <f>S100*H100</f>
        <v>0</v>
      </c>
      <c r="U100" s="40"/>
      <c r="V100" s="40"/>
      <c r="W100" s="40"/>
      <c r="X100" s="40"/>
      <c r="Y100" s="40"/>
      <c r="Z100" s="40"/>
      <c r="AA100" s="40"/>
      <c r="AB100" s="40"/>
      <c r="AC100" s="40"/>
      <c r="AD100" s="40"/>
      <c r="AE100" s="40"/>
      <c r="AR100" s="232" t="s">
        <v>209</v>
      </c>
      <c r="AT100" s="232" t="s">
        <v>222</v>
      </c>
      <c r="AU100" s="232" t="s">
        <v>86</v>
      </c>
      <c r="AY100" s="18" t="s">
        <v>199</v>
      </c>
      <c r="BE100" s="233">
        <f>IF(N100="základní",J100,0)</f>
        <v>0</v>
      </c>
      <c r="BF100" s="233">
        <f>IF(N100="snížená",J100,0)</f>
        <v>0</v>
      </c>
      <c r="BG100" s="233">
        <f>IF(N100="zákl. přenesená",J100,0)</f>
        <v>0</v>
      </c>
      <c r="BH100" s="233">
        <f>IF(N100="sníž. přenesená",J100,0)</f>
        <v>0</v>
      </c>
      <c r="BI100" s="233">
        <f>IF(N100="nulová",J100,0)</f>
        <v>0</v>
      </c>
      <c r="BJ100" s="18" t="s">
        <v>84</v>
      </c>
      <c r="BK100" s="233">
        <f>ROUND(I100*H100,2)</f>
        <v>0</v>
      </c>
      <c r="BL100" s="18" t="s">
        <v>209</v>
      </c>
      <c r="BM100" s="232" t="s">
        <v>235</v>
      </c>
    </row>
    <row r="101" spans="1:47" s="2" customFormat="1" ht="12">
      <c r="A101" s="40"/>
      <c r="B101" s="41"/>
      <c r="C101" s="42"/>
      <c r="D101" s="234" t="s">
        <v>210</v>
      </c>
      <c r="E101" s="42"/>
      <c r="F101" s="235" t="s">
        <v>795</v>
      </c>
      <c r="G101" s="42"/>
      <c r="H101" s="42"/>
      <c r="I101" s="138"/>
      <c r="J101" s="42"/>
      <c r="K101" s="42"/>
      <c r="L101" s="46"/>
      <c r="M101" s="236"/>
      <c r="N101" s="237"/>
      <c r="O101" s="86"/>
      <c r="P101" s="86"/>
      <c r="Q101" s="86"/>
      <c r="R101" s="86"/>
      <c r="S101" s="86"/>
      <c r="T101" s="87"/>
      <c r="U101" s="40"/>
      <c r="V101" s="40"/>
      <c r="W101" s="40"/>
      <c r="X101" s="40"/>
      <c r="Y101" s="40"/>
      <c r="Z101" s="40"/>
      <c r="AA101" s="40"/>
      <c r="AB101" s="40"/>
      <c r="AC101" s="40"/>
      <c r="AD101" s="40"/>
      <c r="AE101" s="40"/>
      <c r="AT101" s="18" t="s">
        <v>210</v>
      </c>
      <c r="AU101" s="18" t="s">
        <v>86</v>
      </c>
    </row>
    <row r="102" spans="1:65" s="2" customFormat="1" ht="19.8" customHeight="1">
      <c r="A102" s="40"/>
      <c r="B102" s="41"/>
      <c r="C102" s="260" t="s">
        <v>230</v>
      </c>
      <c r="D102" s="260" t="s">
        <v>222</v>
      </c>
      <c r="E102" s="261" t="s">
        <v>796</v>
      </c>
      <c r="F102" s="262" t="s">
        <v>797</v>
      </c>
      <c r="G102" s="263" t="s">
        <v>206</v>
      </c>
      <c r="H102" s="264">
        <v>4</v>
      </c>
      <c r="I102" s="265"/>
      <c r="J102" s="266">
        <f>ROUND(I102*H102,2)</f>
        <v>0</v>
      </c>
      <c r="K102" s="262" t="s">
        <v>207</v>
      </c>
      <c r="L102" s="46"/>
      <c r="M102" s="267" t="s">
        <v>32</v>
      </c>
      <c r="N102" s="268"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209</v>
      </c>
      <c r="AT102" s="232" t="s">
        <v>222</v>
      </c>
      <c r="AU102" s="232" t="s">
        <v>86</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209</v>
      </c>
      <c r="BM102" s="232" t="s">
        <v>238</v>
      </c>
    </row>
    <row r="103" spans="1:47" s="2" customFormat="1" ht="12">
      <c r="A103" s="40"/>
      <c r="B103" s="41"/>
      <c r="C103" s="42"/>
      <c r="D103" s="234" t="s">
        <v>210</v>
      </c>
      <c r="E103" s="42"/>
      <c r="F103" s="235" t="s">
        <v>797</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86</v>
      </c>
    </row>
    <row r="104" spans="1:65" s="2" customFormat="1" ht="19.8" customHeight="1">
      <c r="A104" s="40"/>
      <c r="B104" s="41"/>
      <c r="C104" s="260" t="s">
        <v>239</v>
      </c>
      <c r="D104" s="260" t="s">
        <v>222</v>
      </c>
      <c r="E104" s="261" t="s">
        <v>798</v>
      </c>
      <c r="F104" s="262" t="s">
        <v>799</v>
      </c>
      <c r="G104" s="263" t="s">
        <v>206</v>
      </c>
      <c r="H104" s="264">
        <v>5</v>
      </c>
      <c r="I104" s="265"/>
      <c r="J104" s="266">
        <f>ROUND(I104*H104,2)</f>
        <v>0</v>
      </c>
      <c r="K104" s="262" t="s">
        <v>207</v>
      </c>
      <c r="L104" s="46"/>
      <c r="M104" s="267" t="s">
        <v>32</v>
      </c>
      <c r="N104" s="268" t="s">
        <v>48</v>
      </c>
      <c r="O104" s="86"/>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209</v>
      </c>
      <c r="AT104" s="232" t="s">
        <v>222</v>
      </c>
      <c r="AU104" s="232" t="s">
        <v>86</v>
      </c>
      <c r="AY104" s="18" t="s">
        <v>199</v>
      </c>
      <c r="BE104" s="233">
        <f>IF(N104="základní",J104,0)</f>
        <v>0</v>
      </c>
      <c r="BF104" s="233">
        <f>IF(N104="snížená",J104,0)</f>
        <v>0</v>
      </c>
      <c r="BG104" s="233">
        <f>IF(N104="zákl. přenesená",J104,0)</f>
        <v>0</v>
      </c>
      <c r="BH104" s="233">
        <f>IF(N104="sníž. přenesená",J104,0)</f>
        <v>0</v>
      </c>
      <c r="BI104" s="233">
        <f>IF(N104="nulová",J104,0)</f>
        <v>0</v>
      </c>
      <c r="BJ104" s="18" t="s">
        <v>84</v>
      </c>
      <c r="BK104" s="233">
        <f>ROUND(I104*H104,2)</f>
        <v>0</v>
      </c>
      <c r="BL104" s="18" t="s">
        <v>209</v>
      </c>
      <c r="BM104" s="232" t="s">
        <v>242</v>
      </c>
    </row>
    <row r="105" spans="1:47" s="2" customFormat="1" ht="12">
      <c r="A105" s="40"/>
      <c r="B105" s="41"/>
      <c r="C105" s="42"/>
      <c r="D105" s="234" t="s">
        <v>210</v>
      </c>
      <c r="E105" s="42"/>
      <c r="F105" s="235" t="s">
        <v>799</v>
      </c>
      <c r="G105" s="42"/>
      <c r="H105" s="42"/>
      <c r="I105" s="138"/>
      <c r="J105" s="42"/>
      <c r="K105" s="42"/>
      <c r="L105" s="46"/>
      <c r="M105" s="236"/>
      <c r="N105" s="237"/>
      <c r="O105" s="86"/>
      <c r="P105" s="86"/>
      <c r="Q105" s="86"/>
      <c r="R105" s="86"/>
      <c r="S105" s="86"/>
      <c r="T105" s="87"/>
      <c r="U105" s="40"/>
      <c r="V105" s="40"/>
      <c r="W105" s="40"/>
      <c r="X105" s="40"/>
      <c r="Y105" s="40"/>
      <c r="Z105" s="40"/>
      <c r="AA105" s="40"/>
      <c r="AB105" s="40"/>
      <c r="AC105" s="40"/>
      <c r="AD105" s="40"/>
      <c r="AE105" s="40"/>
      <c r="AT105" s="18" t="s">
        <v>210</v>
      </c>
      <c r="AU105" s="18" t="s">
        <v>86</v>
      </c>
    </row>
    <row r="106" spans="1:65" s="2" customFormat="1" ht="19.8" customHeight="1">
      <c r="A106" s="40"/>
      <c r="B106" s="41"/>
      <c r="C106" s="220" t="s">
        <v>208</v>
      </c>
      <c r="D106" s="220" t="s">
        <v>203</v>
      </c>
      <c r="E106" s="221" t="s">
        <v>800</v>
      </c>
      <c r="F106" s="222" t="s">
        <v>801</v>
      </c>
      <c r="G106" s="223" t="s">
        <v>206</v>
      </c>
      <c r="H106" s="224">
        <v>5</v>
      </c>
      <c r="I106" s="225"/>
      <c r="J106" s="226">
        <f>ROUND(I106*H106,2)</f>
        <v>0</v>
      </c>
      <c r="K106" s="222" t="s">
        <v>207</v>
      </c>
      <c r="L106" s="227"/>
      <c r="M106" s="228" t="s">
        <v>32</v>
      </c>
      <c r="N106" s="229"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208</v>
      </c>
      <c r="AT106" s="232" t="s">
        <v>203</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245</v>
      </c>
    </row>
    <row r="107" spans="1:47" s="2" customFormat="1" ht="12">
      <c r="A107" s="40"/>
      <c r="B107" s="41"/>
      <c r="C107" s="42"/>
      <c r="D107" s="234" t="s">
        <v>210</v>
      </c>
      <c r="E107" s="42"/>
      <c r="F107" s="235" t="s">
        <v>801</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65" s="2" customFormat="1" ht="19.8" customHeight="1">
      <c r="A108" s="40"/>
      <c r="B108" s="41"/>
      <c r="C108" s="260" t="s">
        <v>249</v>
      </c>
      <c r="D108" s="260" t="s">
        <v>222</v>
      </c>
      <c r="E108" s="261" t="s">
        <v>802</v>
      </c>
      <c r="F108" s="262" t="s">
        <v>803</v>
      </c>
      <c r="G108" s="263" t="s">
        <v>206</v>
      </c>
      <c r="H108" s="264">
        <v>4</v>
      </c>
      <c r="I108" s="265"/>
      <c r="J108" s="266">
        <f>ROUND(I108*H108,2)</f>
        <v>0</v>
      </c>
      <c r="K108" s="262" t="s">
        <v>207</v>
      </c>
      <c r="L108" s="46"/>
      <c r="M108" s="267" t="s">
        <v>32</v>
      </c>
      <c r="N108" s="268" t="s">
        <v>48</v>
      </c>
      <c r="O108" s="86"/>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209</v>
      </c>
      <c r="AT108" s="232" t="s">
        <v>222</v>
      </c>
      <c r="AU108" s="232" t="s">
        <v>86</v>
      </c>
      <c r="AY108" s="18" t="s">
        <v>199</v>
      </c>
      <c r="BE108" s="233">
        <f>IF(N108="základní",J108,0)</f>
        <v>0</v>
      </c>
      <c r="BF108" s="233">
        <f>IF(N108="snížená",J108,0)</f>
        <v>0</v>
      </c>
      <c r="BG108" s="233">
        <f>IF(N108="zákl. přenesená",J108,0)</f>
        <v>0</v>
      </c>
      <c r="BH108" s="233">
        <f>IF(N108="sníž. přenesená",J108,0)</f>
        <v>0</v>
      </c>
      <c r="BI108" s="233">
        <f>IF(N108="nulová",J108,0)</f>
        <v>0</v>
      </c>
      <c r="BJ108" s="18" t="s">
        <v>84</v>
      </c>
      <c r="BK108" s="233">
        <f>ROUND(I108*H108,2)</f>
        <v>0</v>
      </c>
      <c r="BL108" s="18" t="s">
        <v>209</v>
      </c>
      <c r="BM108" s="232" t="s">
        <v>254</v>
      </c>
    </row>
    <row r="109" spans="1:47" s="2" customFormat="1" ht="12">
      <c r="A109" s="40"/>
      <c r="B109" s="41"/>
      <c r="C109" s="42"/>
      <c r="D109" s="234" t="s">
        <v>210</v>
      </c>
      <c r="E109" s="42"/>
      <c r="F109" s="235" t="s">
        <v>803</v>
      </c>
      <c r="G109" s="42"/>
      <c r="H109" s="42"/>
      <c r="I109" s="138"/>
      <c r="J109" s="42"/>
      <c r="K109" s="42"/>
      <c r="L109" s="46"/>
      <c r="M109" s="236"/>
      <c r="N109" s="237"/>
      <c r="O109" s="86"/>
      <c r="P109" s="86"/>
      <c r="Q109" s="86"/>
      <c r="R109" s="86"/>
      <c r="S109" s="86"/>
      <c r="T109" s="87"/>
      <c r="U109" s="40"/>
      <c r="V109" s="40"/>
      <c r="W109" s="40"/>
      <c r="X109" s="40"/>
      <c r="Y109" s="40"/>
      <c r="Z109" s="40"/>
      <c r="AA109" s="40"/>
      <c r="AB109" s="40"/>
      <c r="AC109" s="40"/>
      <c r="AD109" s="40"/>
      <c r="AE109" s="40"/>
      <c r="AT109" s="18" t="s">
        <v>210</v>
      </c>
      <c r="AU109" s="18" t="s">
        <v>86</v>
      </c>
    </row>
    <row r="110" spans="1:51" s="13" customFormat="1" ht="12">
      <c r="A110" s="13"/>
      <c r="B110" s="238"/>
      <c r="C110" s="239"/>
      <c r="D110" s="234" t="s">
        <v>213</v>
      </c>
      <c r="E110" s="240" t="s">
        <v>32</v>
      </c>
      <c r="F110" s="241" t="s">
        <v>804</v>
      </c>
      <c r="G110" s="239"/>
      <c r="H110" s="242">
        <v>4</v>
      </c>
      <c r="I110" s="243"/>
      <c r="J110" s="239"/>
      <c r="K110" s="239"/>
      <c r="L110" s="244"/>
      <c r="M110" s="245"/>
      <c r="N110" s="246"/>
      <c r="O110" s="246"/>
      <c r="P110" s="246"/>
      <c r="Q110" s="246"/>
      <c r="R110" s="246"/>
      <c r="S110" s="246"/>
      <c r="T110" s="247"/>
      <c r="U110" s="13"/>
      <c r="V110" s="13"/>
      <c r="W110" s="13"/>
      <c r="X110" s="13"/>
      <c r="Y110" s="13"/>
      <c r="Z110" s="13"/>
      <c r="AA110" s="13"/>
      <c r="AB110" s="13"/>
      <c r="AC110" s="13"/>
      <c r="AD110" s="13"/>
      <c r="AE110" s="13"/>
      <c r="AT110" s="248" t="s">
        <v>213</v>
      </c>
      <c r="AU110" s="248" t="s">
        <v>86</v>
      </c>
      <c r="AV110" s="13" t="s">
        <v>86</v>
      </c>
      <c r="AW110" s="13" t="s">
        <v>39</v>
      </c>
      <c r="AX110" s="13" t="s">
        <v>6</v>
      </c>
      <c r="AY110" s="248" t="s">
        <v>199</v>
      </c>
    </row>
    <row r="111" spans="1:51" s="14" customFormat="1" ht="12">
      <c r="A111" s="14"/>
      <c r="B111" s="249"/>
      <c r="C111" s="250"/>
      <c r="D111" s="234" t="s">
        <v>213</v>
      </c>
      <c r="E111" s="251" t="s">
        <v>32</v>
      </c>
      <c r="F111" s="252" t="s">
        <v>215</v>
      </c>
      <c r="G111" s="250"/>
      <c r="H111" s="253">
        <v>4</v>
      </c>
      <c r="I111" s="254"/>
      <c r="J111" s="250"/>
      <c r="K111" s="250"/>
      <c r="L111" s="255"/>
      <c r="M111" s="269"/>
      <c r="N111" s="270"/>
      <c r="O111" s="270"/>
      <c r="P111" s="270"/>
      <c r="Q111" s="270"/>
      <c r="R111" s="270"/>
      <c r="S111" s="270"/>
      <c r="T111" s="271"/>
      <c r="U111" s="14"/>
      <c r="V111" s="14"/>
      <c r="W111" s="14"/>
      <c r="X111" s="14"/>
      <c r="Y111" s="14"/>
      <c r="Z111" s="14"/>
      <c r="AA111" s="14"/>
      <c r="AB111" s="14"/>
      <c r="AC111" s="14"/>
      <c r="AD111" s="14"/>
      <c r="AE111" s="14"/>
      <c r="AT111" s="259" t="s">
        <v>213</v>
      </c>
      <c r="AU111" s="259" t="s">
        <v>86</v>
      </c>
      <c r="AV111" s="14" t="s">
        <v>209</v>
      </c>
      <c r="AW111" s="14" t="s">
        <v>39</v>
      </c>
      <c r="AX111" s="14" t="s">
        <v>84</v>
      </c>
      <c r="AY111" s="259" t="s">
        <v>199</v>
      </c>
    </row>
    <row r="112" spans="1:65" s="2" customFormat="1" ht="19.8" customHeight="1">
      <c r="A112" s="40"/>
      <c r="B112" s="41"/>
      <c r="C112" s="260" t="s">
        <v>235</v>
      </c>
      <c r="D112" s="260" t="s">
        <v>222</v>
      </c>
      <c r="E112" s="261" t="s">
        <v>805</v>
      </c>
      <c r="F112" s="262" t="s">
        <v>806</v>
      </c>
      <c r="G112" s="263" t="s">
        <v>206</v>
      </c>
      <c r="H112" s="264">
        <v>31</v>
      </c>
      <c r="I112" s="265"/>
      <c r="J112" s="266">
        <f>ROUND(I112*H112,2)</f>
        <v>0</v>
      </c>
      <c r="K112" s="262" t="s">
        <v>207</v>
      </c>
      <c r="L112" s="46"/>
      <c r="M112" s="267" t="s">
        <v>32</v>
      </c>
      <c r="N112" s="268" t="s">
        <v>48</v>
      </c>
      <c r="O112" s="86"/>
      <c r="P112" s="230">
        <f>O112*H112</f>
        <v>0</v>
      </c>
      <c r="Q112" s="230">
        <v>0</v>
      </c>
      <c r="R112" s="230">
        <f>Q112*H112</f>
        <v>0</v>
      </c>
      <c r="S112" s="230">
        <v>0</v>
      </c>
      <c r="T112" s="231">
        <f>S112*H112</f>
        <v>0</v>
      </c>
      <c r="U112" s="40"/>
      <c r="V112" s="40"/>
      <c r="W112" s="40"/>
      <c r="X112" s="40"/>
      <c r="Y112" s="40"/>
      <c r="Z112" s="40"/>
      <c r="AA112" s="40"/>
      <c r="AB112" s="40"/>
      <c r="AC112" s="40"/>
      <c r="AD112" s="40"/>
      <c r="AE112" s="40"/>
      <c r="AR112" s="232" t="s">
        <v>209</v>
      </c>
      <c r="AT112" s="232" t="s">
        <v>222</v>
      </c>
      <c r="AU112" s="232" t="s">
        <v>86</v>
      </c>
      <c r="AY112" s="18" t="s">
        <v>199</v>
      </c>
      <c r="BE112" s="233">
        <f>IF(N112="základní",J112,0)</f>
        <v>0</v>
      </c>
      <c r="BF112" s="233">
        <f>IF(N112="snížená",J112,0)</f>
        <v>0</v>
      </c>
      <c r="BG112" s="233">
        <f>IF(N112="zákl. přenesená",J112,0)</f>
        <v>0</v>
      </c>
      <c r="BH112" s="233">
        <f>IF(N112="sníž. přenesená",J112,0)</f>
        <v>0</v>
      </c>
      <c r="BI112" s="233">
        <f>IF(N112="nulová",J112,0)</f>
        <v>0</v>
      </c>
      <c r="BJ112" s="18" t="s">
        <v>84</v>
      </c>
      <c r="BK112" s="233">
        <f>ROUND(I112*H112,2)</f>
        <v>0</v>
      </c>
      <c r="BL112" s="18" t="s">
        <v>209</v>
      </c>
      <c r="BM112" s="232" t="s">
        <v>257</v>
      </c>
    </row>
    <row r="113" spans="1:47" s="2" customFormat="1" ht="12">
      <c r="A113" s="40"/>
      <c r="B113" s="41"/>
      <c r="C113" s="42"/>
      <c r="D113" s="234" t="s">
        <v>210</v>
      </c>
      <c r="E113" s="42"/>
      <c r="F113" s="235" t="s">
        <v>806</v>
      </c>
      <c r="G113" s="42"/>
      <c r="H113" s="42"/>
      <c r="I113" s="138"/>
      <c r="J113" s="42"/>
      <c r="K113" s="42"/>
      <c r="L113" s="46"/>
      <c r="M113" s="236"/>
      <c r="N113" s="237"/>
      <c r="O113" s="86"/>
      <c r="P113" s="86"/>
      <c r="Q113" s="86"/>
      <c r="R113" s="86"/>
      <c r="S113" s="86"/>
      <c r="T113" s="87"/>
      <c r="U113" s="40"/>
      <c r="V113" s="40"/>
      <c r="W113" s="40"/>
      <c r="X113" s="40"/>
      <c r="Y113" s="40"/>
      <c r="Z113" s="40"/>
      <c r="AA113" s="40"/>
      <c r="AB113" s="40"/>
      <c r="AC113" s="40"/>
      <c r="AD113" s="40"/>
      <c r="AE113" s="40"/>
      <c r="AT113" s="18" t="s">
        <v>210</v>
      </c>
      <c r="AU113" s="18" t="s">
        <v>86</v>
      </c>
    </row>
    <row r="114" spans="1:51" s="13" customFormat="1" ht="12">
      <c r="A114" s="13"/>
      <c r="B114" s="238"/>
      <c r="C114" s="239"/>
      <c r="D114" s="234" t="s">
        <v>213</v>
      </c>
      <c r="E114" s="240" t="s">
        <v>32</v>
      </c>
      <c r="F114" s="241" t="s">
        <v>807</v>
      </c>
      <c r="G114" s="239"/>
      <c r="H114" s="242">
        <v>31</v>
      </c>
      <c r="I114" s="243"/>
      <c r="J114" s="239"/>
      <c r="K114" s="239"/>
      <c r="L114" s="244"/>
      <c r="M114" s="245"/>
      <c r="N114" s="246"/>
      <c r="O114" s="246"/>
      <c r="P114" s="246"/>
      <c r="Q114" s="246"/>
      <c r="R114" s="246"/>
      <c r="S114" s="246"/>
      <c r="T114" s="247"/>
      <c r="U114" s="13"/>
      <c r="V114" s="13"/>
      <c r="W114" s="13"/>
      <c r="X114" s="13"/>
      <c r="Y114" s="13"/>
      <c r="Z114" s="13"/>
      <c r="AA114" s="13"/>
      <c r="AB114" s="13"/>
      <c r="AC114" s="13"/>
      <c r="AD114" s="13"/>
      <c r="AE114" s="13"/>
      <c r="AT114" s="248" t="s">
        <v>213</v>
      </c>
      <c r="AU114" s="248" t="s">
        <v>86</v>
      </c>
      <c r="AV114" s="13" t="s">
        <v>86</v>
      </c>
      <c r="AW114" s="13" t="s">
        <v>39</v>
      </c>
      <c r="AX114" s="13" t="s">
        <v>6</v>
      </c>
      <c r="AY114" s="248" t="s">
        <v>199</v>
      </c>
    </row>
    <row r="115" spans="1:51" s="14" customFormat="1" ht="12">
      <c r="A115" s="14"/>
      <c r="B115" s="249"/>
      <c r="C115" s="250"/>
      <c r="D115" s="234" t="s">
        <v>213</v>
      </c>
      <c r="E115" s="251" t="s">
        <v>32</v>
      </c>
      <c r="F115" s="252" t="s">
        <v>215</v>
      </c>
      <c r="G115" s="250"/>
      <c r="H115" s="253">
        <v>31</v>
      </c>
      <c r="I115" s="254"/>
      <c r="J115" s="250"/>
      <c r="K115" s="250"/>
      <c r="L115" s="255"/>
      <c r="M115" s="269"/>
      <c r="N115" s="270"/>
      <c r="O115" s="270"/>
      <c r="P115" s="270"/>
      <c r="Q115" s="270"/>
      <c r="R115" s="270"/>
      <c r="S115" s="270"/>
      <c r="T115" s="271"/>
      <c r="U115" s="14"/>
      <c r="V115" s="14"/>
      <c r="W115" s="14"/>
      <c r="X115" s="14"/>
      <c r="Y115" s="14"/>
      <c r="Z115" s="14"/>
      <c r="AA115" s="14"/>
      <c r="AB115" s="14"/>
      <c r="AC115" s="14"/>
      <c r="AD115" s="14"/>
      <c r="AE115" s="14"/>
      <c r="AT115" s="259" t="s">
        <v>213</v>
      </c>
      <c r="AU115" s="259" t="s">
        <v>86</v>
      </c>
      <c r="AV115" s="14" t="s">
        <v>209</v>
      </c>
      <c r="AW115" s="14" t="s">
        <v>39</v>
      </c>
      <c r="AX115" s="14" t="s">
        <v>84</v>
      </c>
      <c r="AY115" s="259" t="s">
        <v>199</v>
      </c>
    </row>
    <row r="116" spans="1:65" s="2" customFormat="1" ht="19.8" customHeight="1">
      <c r="A116" s="40"/>
      <c r="B116" s="41"/>
      <c r="C116" s="260" t="s">
        <v>258</v>
      </c>
      <c r="D116" s="260" t="s">
        <v>222</v>
      </c>
      <c r="E116" s="261" t="s">
        <v>808</v>
      </c>
      <c r="F116" s="262" t="s">
        <v>809</v>
      </c>
      <c r="G116" s="263" t="s">
        <v>206</v>
      </c>
      <c r="H116" s="264">
        <v>9</v>
      </c>
      <c r="I116" s="265"/>
      <c r="J116" s="266">
        <f>ROUND(I116*H116,2)</f>
        <v>0</v>
      </c>
      <c r="K116" s="262" t="s">
        <v>207</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209</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261</v>
      </c>
    </row>
    <row r="117" spans="1:47" s="2" customFormat="1" ht="12">
      <c r="A117" s="40"/>
      <c r="B117" s="41"/>
      <c r="C117" s="42"/>
      <c r="D117" s="234" t="s">
        <v>210</v>
      </c>
      <c r="E117" s="42"/>
      <c r="F117" s="235" t="s">
        <v>809</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51" s="13" customFormat="1" ht="12">
      <c r="A118" s="13"/>
      <c r="B118" s="238"/>
      <c r="C118" s="239"/>
      <c r="D118" s="234" t="s">
        <v>213</v>
      </c>
      <c r="E118" s="240" t="s">
        <v>32</v>
      </c>
      <c r="F118" s="241" t="s">
        <v>249</v>
      </c>
      <c r="G118" s="239"/>
      <c r="H118" s="242">
        <v>9</v>
      </c>
      <c r="I118" s="243"/>
      <c r="J118" s="239"/>
      <c r="K118" s="239"/>
      <c r="L118" s="244"/>
      <c r="M118" s="245"/>
      <c r="N118" s="246"/>
      <c r="O118" s="246"/>
      <c r="P118" s="246"/>
      <c r="Q118" s="246"/>
      <c r="R118" s="246"/>
      <c r="S118" s="246"/>
      <c r="T118" s="247"/>
      <c r="U118" s="13"/>
      <c r="V118" s="13"/>
      <c r="W118" s="13"/>
      <c r="X118" s="13"/>
      <c r="Y118" s="13"/>
      <c r="Z118" s="13"/>
      <c r="AA118" s="13"/>
      <c r="AB118" s="13"/>
      <c r="AC118" s="13"/>
      <c r="AD118" s="13"/>
      <c r="AE118" s="13"/>
      <c r="AT118" s="248" t="s">
        <v>213</v>
      </c>
      <c r="AU118" s="248" t="s">
        <v>86</v>
      </c>
      <c r="AV118" s="13" t="s">
        <v>86</v>
      </c>
      <c r="AW118" s="13" t="s">
        <v>39</v>
      </c>
      <c r="AX118" s="13" t="s">
        <v>6</v>
      </c>
      <c r="AY118" s="248" t="s">
        <v>199</v>
      </c>
    </row>
    <row r="119" spans="1:51" s="14" customFormat="1" ht="12">
      <c r="A119" s="14"/>
      <c r="B119" s="249"/>
      <c r="C119" s="250"/>
      <c r="D119" s="234" t="s">
        <v>213</v>
      </c>
      <c r="E119" s="251" t="s">
        <v>32</v>
      </c>
      <c r="F119" s="252" t="s">
        <v>215</v>
      </c>
      <c r="G119" s="250"/>
      <c r="H119" s="253">
        <v>9</v>
      </c>
      <c r="I119" s="254"/>
      <c r="J119" s="250"/>
      <c r="K119" s="250"/>
      <c r="L119" s="255"/>
      <c r="M119" s="269"/>
      <c r="N119" s="270"/>
      <c r="O119" s="270"/>
      <c r="P119" s="270"/>
      <c r="Q119" s="270"/>
      <c r="R119" s="270"/>
      <c r="S119" s="270"/>
      <c r="T119" s="271"/>
      <c r="U119" s="14"/>
      <c r="V119" s="14"/>
      <c r="W119" s="14"/>
      <c r="X119" s="14"/>
      <c r="Y119" s="14"/>
      <c r="Z119" s="14"/>
      <c r="AA119" s="14"/>
      <c r="AB119" s="14"/>
      <c r="AC119" s="14"/>
      <c r="AD119" s="14"/>
      <c r="AE119" s="14"/>
      <c r="AT119" s="259" t="s">
        <v>213</v>
      </c>
      <c r="AU119" s="259" t="s">
        <v>86</v>
      </c>
      <c r="AV119" s="14" t="s">
        <v>209</v>
      </c>
      <c r="AW119" s="14" t="s">
        <v>39</v>
      </c>
      <c r="AX119" s="14" t="s">
        <v>84</v>
      </c>
      <c r="AY119" s="259" t="s">
        <v>199</v>
      </c>
    </row>
    <row r="120" spans="1:65" s="2" customFormat="1" ht="30" customHeight="1">
      <c r="A120" s="40"/>
      <c r="B120" s="41"/>
      <c r="C120" s="220" t="s">
        <v>238</v>
      </c>
      <c r="D120" s="220" t="s">
        <v>203</v>
      </c>
      <c r="E120" s="221" t="s">
        <v>810</v>
      </c>
      <c r="F120" s="222" t="s">
        <v>811</v>
      </c>
      <c r="G120" s="223" t="s">
        <v>206</v>
      </c>
      <c r="H120" s="224">
        <v>6</v>
      </c>
      <c r="I120" s="225"/>
      <c r="J120" s="226">
        <f>ROUND(I120*H120,2)</f>
        <v>0</v>
      </c>
      <c r="K120" s="222" t="s">
        <v>207</v>
      </c>
      <c r="L120" s="227"/>
      <c r="M120" s="228" t="s">
        <v>32</v>
      </c>
      <c r="N120" s="229"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208</v>
      </c>
      <c r="AT120" s="232" t="s">
        <v>203</v>
      </c>
      <c r="AU120" s="232" t="s">
        <v>86</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209</v>
      </c>
      <c r="BM120" s="232" t="s">
        <v>264</v>
      </c>
    </row>
    <row r="121" spans="1:47" s="2" customFormat="1" ht="12">
      <c r="A121" s="40"/>
      <c r="B121" s="41"/>
      <c r="C121" s="42"/>
      <c r="D121" s="234" t="s">
        <v>210</v>
      </c>
      <c r="E121" s="42"/>
      <c r="F121" s="235" t="s">
        <v>811</v>
      </c>
      <c r="G121" s="42"/>
      <c r="H121" s="42"/>
      <c r="I121" s="138"/>
      <c r="J121" s="42"/>
      <c r="K121" s="42"/>
      <c r="L121" s="46"/>
      <c r="M121" s="236"/>
      <c r="N121" s="237"/>
      <c r="O121" s="86"/>
      <c r="P121" s="86"/>
      <c r="Q121" s="86"/>
      <c r="R121" s="86"/>
      <c r="S121" s="86"/>
      <c r="T121" s="87"/>
      <c r="U121" s="40"/>
      <c r="V121" s="40"/>
      <c r="W121" s="40"/>
      <c r="X121" s="40"/>
      <c r="Y121" s="40"/>
      <c r="Z121" s="40"/>
      <c r="AA121" s="40"/>
      <c r="AB121" s="40"/>
      <c r="AC121" s="40"/>
      <c r="AD121" s="40"/>
      <c r="AE121" s="40"/>
      <c r="AT121" s="18" t="s">
        <v>210</v>
      </c>
      <c r="AU121" s="18" t="s">
        <v>86</v>
      </c>
    </row>
    <row r="122" spans="1:65" s="2" customFormat="1" ht="30" customHeight="1">
      <c r="A122" s="40"/>
      <c r="B122" s="41"/>
      <c r="C122" s="220" t="s">
        <v>265</v>
      </c>
      <c r="D122" s="220" t="s">
        <v>203</v>
      </c>
      <c r="E122" s="221" t="s">
        <v>812</v>
      </c>
      <c r="F122" s="222" t="s">
        <v>813</v>
      </c>
      <c r="G122" s="223" t="s">
        <v>206</v>
      </c>
      <c r="H122" s="224">
        <v>7</v>
      </c>
      <c r="I122" s="225"/>
      <c r="J122" s="226">
        <f>ROUND(I122*H122,2)</f>
        <v>0</v>
      </c>
      <c r="K122" s="222" t="s">
        <v>207</v>
      </c>
      <c r="L122" s="227"/>
      <c r="M122" s="228" t="s">
        <v>32</v>
      </c>
      <c r="N122" s="229" t="s">
        <v>48</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208</v>
      </c>
      <c r="AT122" s="232" t="s">
        <v>203</v>
      </c>
      <c r="AU122" s="232" t="s">
        <v>86</v>
      </c>
      <c r="AY122" s="18" t="s">
        <v>199</v>
      </c>
      <c r="BE122" s="233">
        <f>IF(N122="základní",J122,0)</f>
        <v>0</v>
      </c>
      <c r="BF122" s="233">
        <f>IF(N122="snížená",J122,0)</f>
        <v>0</v>
      </c>
      <c r="BG122" s="233">
        <f>IF(N122="zákl. přenesená",J122,0)</f>
        <v>0</v>
      </c>
      <c r="BH122" s="233">
        <f>IF(N122="sníž. přenesená",J122,0)</f>
        <v>0</v>
      </c>
      <c r="BI122" s="233">
        <f>IF(N122="nulová",J122,0)</f>
        <v>0</v>
      </c>
      <c r="BJ122" s="18" t="s">
        <v>84</v>
      </c>
      <c r="BK122" s="233">
        <f>ROUND(I122*H122,2)</f>
        <v>0</v>
      </c>
      <c r="BL122" s="18" t="s">
        <v>209</v>
      </c>
      <c r="BM122" s="232" t="s">
        <v>268</v>
      </c>
    </row>
    <row r="123" spans="1:47" s="2" customFormat="1" ht="12">
      <c r="A123" s="40"/>
      <c r="B123" s="41"/>
      <c r="C123" s="42"/>
      <c r="D123" s="234" t="s">
        <v>210</v>
      </c>
      <c r="E123" s="42"/>
      <c r="F123" s="235" t="s">
        <v>813</v>
      </c>
      <c r="G123" s="42"/>
      <c r="H123" s="42"/>
      <c r="I123" s="138"/>
      <c r="J123" s="42"/>
      <c r="K123" s="42"/>
      <c r="L123" s="46"/>
      <c r="M123" s="236"/>
      <c r="N123" s="237"/>
      <c r="O123" s="86"/>
      <c r="P123" s="86"/>
      <c r="Q123" s="86"/>
      <c r="R123" s="86"/>
      <c r="S123" s="86"/>
      <c r="T123" s="87"/>
      <c r="U123" s="40"/>
      <c r="V123" s="40"/>
      <c r="W123" s="40"/>
      <c r="X123" s="40"/>
      <c r="Y123" s="40"/>
      <c r="Z123" s="40"/>
      <c r="AA123" s="40"/>
      <c r="AB123" s="40"/>
      <c r="AC123" s="40"/>
      <c r="AD123" s="40"/>
      <c r="AE123" s="40"/>
      <c r="AT123" s="18" t="s">
        <v>210</v>
      </c>
      <c r="AU123" s="18" t="s">
        <v>86</v>
      </c>
    </row>
    <row r="124" spans="1:65" s="2" customFormat="1" ht="19.8" customHeight="1">
      <c r="A124" s="40"/>
      <c r="B124" s="41"/>
      <c r="C124" s="260" t="s">
        <v>242</v>
      </c>
      <c r="D124" s="260" t="s">
        <v>222</v>
      </c>
      <c r="E124" s="261" t="s">
        <v>814</v>
      </c>
      <c r="F124" s="262" t="s">
        <v>815</v>
      </c>
      <c r="G124" s="263" t="s">
        <v>206</v>
      </c>
      <c r="H124" s="264">
        <v>30</v>
      </c>
      <c r="I124" s="265"/>
      <c r="J124" s="266">
        <f>ROUND(I124*H124,2)</f>
        <v>0</v>
      </c>
      <c r="K124" s="262" t="s">
        <v>207</v>
      </c>
      <c r="L124" s="46"/>
      <c r="M124" s="267" t="s">
        <v>32</v>
      </c>
      <c r="N124" s="268" t="s">
        <v>48</v>
      </c>
      <c r="O124" s="86"/>
      <c r="P124" s="230">
        <f>O124*H124</f>
        <v>0</v>
      </c>
      <c r="Q124" s="230">
        <v>0</v>
      </c>
      <c r="R124" s="230">
        <f>Q124*H124</f>
        <v>0</v>
      </c>
      <c r="S124" s="230">
        <v>0</v>
      </c>
      <c r="T124" s="231">
        <f>S124*H124</f>
        <v>0</v>
      </c>
      <c r="U124" s="40"/>
      <c r="V124" s="40"/>
      <c r="W124" s="40"/>
      <c r="X124" s="40"/>
      <c r="Y124" s="40"/>
      <c r="Z124" s="40"/>
      <c r="AA124" s="40"/>
      <c r="AB124" s="40"/>
      <c r="AC124" s="40"/>
      <c r="AD124" s="40"/>
      <c r="AE124" s="40"/>
      <c r="AR124" s="232" t="s">
        <v>209</v>
      </c>
      <c r="AT124" s="232" t="s">
        <v>222</v>
      </c>
      <c r="AU124" s="232" t="s">
        <v>86</v>
      </c>
      <c r="AY124" s="18" t="s">
        <v>199</v>
      </c>
      <c r="BE124" s="233">
        <f>IF(N124="základní",J124,0)</f>
        <v>0</v>
      </c>
      <c r="BF124" s="233">
        <f>IF(N124="snížená",J124,0)</f>
        <v>0</v>
      </c>
      <c r="BG124" s="233">
        <f>IF(N124="zákl. přenesená",J124,0)</f>
        <v>0</v>
      </c>
      <c r="BH124" s="233">
        <f>IF(N124="sníž. přenesená",J124,0)</f>
        <v>0</v>
      </c>
      <c r="BI124" s="233">
        <f>IF(N124="nulová",J124,0)</f>
        <v>0</v>
      </c>
      <c r="BJ124" s="18" t="s">
        <v>84</v>
      </c>
      <c r="BK124" s="233">
        <f>ROUND(I124*H124,2)</f>
        <v>0</v>
      </c>
      <c r="BL124" s="18" t="s">
        <v>209</v>
      </c>
      <c r="BM124" s="232" t="s">
        <v>271</v>
      </c>
    </row>
    <row r="125" spans="1:47" s="2" customFormat="1" ht="12">
      <c r="A125" s="40"/>
      <c r="B125" s="41"/>
      <c r="C125" s="42"/>
      <c r="D125" s="234" t="s">
        <v>210</v>
      </c>
      <c r="E125" s="42"/>
      <c r="F125" s="235" t="s">
        <v>815</v>
      </c>
      <c r="G125" s="42"/>
      <c r="H125" s="42"/>
      <c r="I125" s="138"/>
      <c r="J125" s="42"/>
      <c r="K125" s="42"/>
      <c r="L125" s="46"/>
      <c r="M125" s="236"/>
      <c r="N125" s="237"/>
      <c r="O125" s="86"/>
      <c r="P125" s="86"/>
      <c r="Q125" s="86"/>
      <c r="R125" s="86"/>
      <c r="S125" s="86"/>
      <c r="T125" s="87"/>
      <c r="U125" s="40"/>
      <c r="V125" s="40"/>
      <c r="W125" s="40"/>
      <c r="X125" s="40"/>
      <c r="Y125" s="40"/>
      <c r="Z125" s="40"/>
      <c r="AA125" s="40"/>
      <c r="AB125" s="40"/>
      <c r="AC125" s="40"/>
      <c r="AD125" s="40"/>
      <c r="AE125" s="40"/>
      <c r="AT125" s="18" t="s">
        <v>210</v>
      </c>
      <c r="AU125" s="18" t="s">
        <v>86</v>
      </c>
    </row>
    <row r="126" spans="1:51" s="13" customFormat="1" ht="12">
      <c r="A126" s="13"/>
      <c r="B126" s="238"/>
      <c r="C126" s="239"/>
      <c r="D126" s="234" t="s">
        <v>213</v>
      </c>
      <c r="E126" s="240" t="s">
        <v>32</v>
      </c>
      <c r="F126" s="241" t="s">
        <v>816</v>
      </c>
      <c r="G126" s="239"/>
      <c r="H126" s="242">
        <v>30</v>
      </c>
      <c r="I126" s="243"/>
      <c r="J126" s="239"/>
      <c r="K126" s="239"/>
      <c r="L126" s="244"/>
      <c r="M126" s="245"/>
      <c r="N126" s="246"/>
      <c r="O126" s="246"/>
      <c r="P126" s="246"/>
      <c r="Q126" s="246"/>
      <c r="R126" s="246"/>
      <c r="S126" s="246"/>
      <c r="T126" s="247"/>
      <c r="U126" s="13"/>
      <c r="V126" s="13"/>
      <c r="W126" s="13"/>
      <c r="X126" s="13"/>
      <c r="Y126" s="13"/>
      <c r="Z126" s="13"/>
      <c r="AA126" s="13"/>
      <c r="AB126" s="13"/>
      <c r="AC126" s="13"/>
      <c r="AD126" s="13"/>
      <c r="AE126" s="13"/>
      <c r="AT126" s="248" t="s">
        <v>213</v>
      </c>
      <c r="AU126" s="248" t="s">
        <v>86</v>
      </c>
      <c r="AV126" s="13" t="s">
        <v>86</v>
      </c>
      <c r="AW126" s="13" t="s">
        <v>39</v>
      </c>
      <c r="AX126" s="13" t="s">
        <v>6</v>
      </c>
      <c r="AY126" s="248" t="s">
        <v>199</v>
      </c>
    </row>
    <row r="127" spans="1:51" s="14" customFormat="1" ht="12">
      <c r="A127" s="14"/>
      <c r="B127" s="249"/>
      <c r="C127" s="250"/>
      <c r="D127" s="234" t="s">
        <v>213</v>
      </c>
      <c r="E127" s="251" t="s">
        <v>32</v>
      </c>
      <c r="F127" s="252" t="s">
        <v>215</v>
      </c>
      <c r="G127" s="250"/>
      <c r="H127" s="253">
        <v>30</v>
      </c>
      <c r="I127" s="254"/>
      <c r="J127" s="250"/>
      <c r="K127" s="250"/>
      <c r="L127" s="255"/>
      <c r="M127" s="269"/>
      <c r="N127" s="270"/>
      <c r="O127" s="270"/>
      <c r="P127" s="270"/>
      <c r="Q127" s="270"/>
      <c r="R127" s="270"/>
      <c r="S127" s="270"/>
      <c r="T127" s="271"/>
      <c r="U127" s="14"/>
      <c r="V127" s="14"/>
      <c r="W127" s="14"/>
      <c r="X127" s="14"/>
      <c r="Y127" s="14"/>
      <c r="Z127" s="14"/>
      <c r="AA127" s="14"/>
      <c r="AB127" s="14"/>
      <c r="AC127" s="14"/>
      <c r="AD127" s="14"/>
      <c r="AE127" s="14"/>
      <c r="AT127" s="259" t="s">
        <v>213</v>
      </c>
      <c r="AU127" s="259" t="s">
        <v>86</v>
      </c>
      <c r="AV127" s="14" t="s">
        <v>209</v>
      </c>
      <c r="AW127" s="14" t="s">
        <v>39</v>
      </c>
      <c r="AX127" s="14" t="s">
        <v>84</v>
      </c>
      <c r="AY127" s="259" t="s">
        <v>199</v>
      </c>
    </row>
    <row r="128" spans="1:65" s="2" customFormat="1" ht="19.8" customHeight="1">
      <c r="A128" s="40"/>
      <c r="B128" s="41"/>
      <c r="C128" s="220" t="s">
        <v>9</v>
      </c>
      <c r="D128" s="220" t="s">
        <v>203</v>
      </c>
      <c r="E128" s="221" t="s">
        <v>817</v>
      </c>
      <c r="F128" s="222" t="s">
        <v>818</v>
      </c>
      <c r="G128" s="223" t="s">
        <v>206</v>
      </c>
      <c r="H128" s="224">
        <v>61</v>
      </c>
      <c r="I128" s="225"/>
      <c r="J128" s="226">
        <f>ROUND(I128*H128,2)</f>
        <v>0</v>
      </c>
      <c r="K128" s="222" t="s">
        <v>207</v>
      </c>
      <c r="L128" s="227"/>
      <c r="M128" s="228" t="s">
        <v>32</v>
      </c>
      <c r="N128" s="229" t="s">
        <v>48</v>
      </c>
      <c r="O128" s="86"/>
      <c r="P128" s="230">
        <f>O128*H128</f>
        <v>0</v>
      </c>
      <c r="Q128" s="230">
        <v>0</v>
      </c>
      <c r="R128" s="230">
        <f>Q128*H128</f>
        <v>0</v>
      </c>
      <c r="S128" s="230">
        <v>0</v>
      </c>
      <c r="T128" s="231">
        <f>S128*H128</f>
        <v>0</v>
      </c>
      <c r="U128" s="40"/>
      <c r="V128" s="40"/>
      <c r="W128" s="40"/>
      <c r="X128" s="40"/>
      <c r="Y128" s="40"/>
      <c r="Z128" s="40"/>
      <c r="AA128" s="40"/>
      <c r="AB128" s="40"/>
      <c r="AC128" s="40"/>
      <c r="AD128" s="40"/>
      <c r="AE128" s="40"/>
      <c r="AR128" s="232" t="s">
        <v>208</v>
      </c>
      <c r="AT128" s="232" t="s">
        <v>203</v>
      </c>
      <c r="AU128" s="232" t="s">
        <v>86</v>
      </c>
      <c r="AY128" s="18" t="s">
        <v>199</v>
      </c>
      <c r="BE128" s="233">
        <f>IF(N128="základní",J128,0)</f>
        <v>0</v>
      </c>
      <c r="BF128" s="233">
        <f>IF(N128="snížená",J128,0)</f>
        <v>0</v>
      </c>
      <c r="BG128" s="233">
        <f>IF(N128="zákl. přenesená",J128,0)</f>
        <v>0</v>
      </c>
      <c r="BH128" s="233">
        <f>IF(N128="sníž. přenesená",J128,0)</f>
        <v>0</v>
      </c>
      <c r="BI128" s="233">
        <f>IF(N128="nulová",J128,0)</f>
        <v>0</v>
      </c>
      <c r="BJ128" s="18" t="s">
        <v>84</v>
      </c>
      <c r="BK128" s="233">
        <f>ROUND(I128*H128,2)</f>
        <v>0</v>
      </c>
      <c r="BL128" s="18" t="s">
        <v>209</v>
      </c>
      <c r="BM128" s="232" t="s">
        <v>274</v>
      </c>
    </row>
    <row r="129" spans="1:47" s="2" customFormat="1" ht="12">
      <c r="A129" s="40"/>
      <c r="B129" s="41"/>
      <c r="C129" s="42"/>
      <c r="D129" s="234" t="s">
        <v>210</v>
      </c>
      <c r="E129" s="42"/>
      <c r="F129" s="235" t="s">
        <v>818</v>
      </c>
      <c r="G129" s="42"/>
      <c r="H129" s="42"/>
      <c r="I129" s="138"/>
      <c r="J129" s="42"/>
      <c r="K129" s="42"/>
      <c r="L129" s="46"/>
      <c r="M129" s="236"/>
      <c r="N129" s="237"/>
      <c r="O129" s="86"/>
      <c r="P129" s="86"/>
      <c r="Q129" s="86"/>
      <c r="R129" s="86"/>
      <c r="S129" s="86"/>
      <c r="T129" s="87"/>
      <c r="U129" s="40"/>
      <c r="V129" s="40"/>
      <c r="W129" s="40"/>
      <c r="X129" s="40"/>
      <c r="Y129" s="40"/>
      <c r="Z129" s="40"/>
      <c r="AA129" s="40"/>
      <c r="AB129" s="40"/>
      <c r="AC129" s="40"/>
      <c r="AD129" s="40"/>
      <c r="AE129" s="40"/>
      <c r="AT129" s="18" t="s">
        <v>210</v>
      </c>
      <c r="AU129" s="18" t="s">
        <v>86</v>
      </c>
    </row>
    <row r="130" spans="1:51" s="13" customFormat="1" ht="12">
      <c r="A130" s="13"/>
      <c r="B130" s="238"/>
      <c r="C130" s="239"/>
      <c r="D130" s="234" t="s">
        <v>213</v>
      </c>
      <c r="E130" s="240" t="s">
        <v>32</v>
      </c>
      <c r="F130" s="241" t="s">
        <v>819</v>
      </c>
      <c r="G130" s="239"/>
      <c r="H130" s="242">
        <v>61</v>
      </c>
      <c r="I130" s="243"/>
      <c r="J130" s="239"/>
      <c r="K130" s="239"/>
      <c r="L130" s="244"/>
      <c r="M130" s="245"/>
      <c r="N130" s="246"/>
      <c r="O130" s="246"/>
      <c r="P130" s="246"/>
      <c r="Q130" s="246"/>
      <c r="R130" s="246"/>
      <c r="S130" s="246"/>
      <c r="T130" s="247"/>
      <c r="U130" s="13"/>
      <c r="V130" s="13"/>
      <c r="W130" s="13"/>
      <c r="X130" s="13"/>
      <c r="Y130" s="13"/>
      <c r="Z130" s="13"/>
      <c r="AA130" s="13"/>
      <c r="AB130" s="13"/>
      <c r="AC130" s="13"/>
      <c r="AD130" s="13"/>
      <c r="AE130" s="13"/>
      <c r="AT130" s="248" t="s">
        <v>213</v>
      </c>
      <c r="AU130" s="248" t="s">
        <v>86</v>
      </c>
      <c r="AV130" s="13" t="s">
        <v>86</v>
      </c>
      <c r="AW130" s="13" t="s">
        <v>39</v>
      </c>
      <c r="AX130" s="13" t="s">
        <v>6</v>
      </c>
      <c r="AY130" s="248" t="s">
        <v>199</v>
      </c>
    </row>
    <row r="131" spans="1:51" s="14" customFormat="1" ht="12">
      <c r="A131" s="14"/>
      <c r="B131" s="249"/>
      <c r="C131" s="250"/>
      <c r="D131" s="234" t="s">
        <v>213</v>
      </c>
      <c r="E131" s="251" t="s">
        <v>32</v>
      </c>
      <c r="F131" s="252" t="s">
        <v>215</v>
      </c>
      <c r="G131" s="250"/>
      <c r="H131" s="253">
        <v>61</v>
      </c>
      <c r="I131" s="254"/>
      <c r="J131" s="250"/>
      <c r="K131" s="250"/>
      <c r="L131" s="255"/>
      <c r="M131" s="269"/>
      <c r="N131" s="270"/>
      <c r="O131" s="270"/>
      <c r="P131" s="270"/>
      <c r="Q131" s="270"/>
      <c r="R131" s="270"/>
      <c r="S131" s="270"/>
      <c r="T131" s="271"/>
      <c r="U131" s="14"/>
      <c r="V131" s="14"/>
      <c r="W131" s="14"/>
      <c r="X131" s="14"/>
      <c r="Y131" s="14"/>
      <c r="Z131" s="14"/>
      <c r="AA131" s="14"/>
      <c r="AB131" s="14"/>
      <c r="AC131" s="14"/>
      <c r="AD131" s="14"/>
      <c r="AE131" s="14"/>
      <c r="AT131" s="259" t="s">
        <v>213</v>
      </c>
      <c r="AU131" s="259" t="s">
        <v>86</v>
      </c>
      <c r="AV131" s="14" t="s">
        <v>209</v>
      </c>
      <c r="AW131" s="14" t="s">
        <v>39</v>
      </c>
      <c r="AX131" s="14" t="s">
        <v>84</v>
      </c>
      <c r="AY131" s="259" t="s">
        <v>199</v>
      </c>
    </row>
    <row r="132" spans="1:65" s="2" customFormat="1" ht="19.8" customHeight="1">
      <c r="A132" s="40"/>
      <c r="B132" s="41"/>
      <c r="C132" s="220" t="s">
        <v>245</v>
      </c>
      <c r="D132" s="220" t="s">
        <v>203</v>
      </c>
      <c r="E132" s="221" t="s">
        <v>820</v>
      </c>
      <c r="F132" s="222" t="s">
        <v>821</v>
      </c>
      <c r="G132" s="223" t="s">
        <v>324</v>
      </c>
      <c r="H132" s="224">
        <v>156</v>
      </c>
      <c r="I132" s="225"/>
      <c r="J132" s="226">
        <f>ROUND(I132*H132,2)</f>
        <v>0</v>
      </c>
      <c r="K132" s="222" t="s">
        <v>207</v>
      </c>
      <c r="L132" s="227"/>
      <c r="M132" s="228" t="s">
        <v>32</v>
      </c>
      <c r="N132" s="229" t="s">
        <v>48</v>
      </c>
      <c r="O132" s="86"/>
      <c r="P132" s="230">
        <f>O132*H132</f>
        <v>0</v>
      </c>
      <c r="Q132" s="230">
        <v>0</v>
      </c>
      <c r="R132" s="230">
        <f>Q132*H132</f>
        <v>0</v>
      </c>
      <c r="S132" s="230">
        <v>0</v>
      </c>
      <c r="T132" s="231">
        <f>S132*H132</f>
        <v>0</v>
      </c>
      <c r="U132" s="40"/>
      <c r="V132" s="40"/>
      <c r="W132" s="40"/>
      <c r="X132" s="40"/>
      <c r="Y132" s="40"/>
      <c r="Z132" s="40"/>
      <c r="AA132" s="40"/>
      <c r="AB132" s="40"/>
      <c r="AC132" s="40"/>
      <c r="AD132" s="40"/>
      <c r="AE132" s="40"/>
      <c r="AR132" s="232" t="s">
        <v>208</v>
      </c>
      <c r="AT132" s="232" t="s">
        <v>203</v>
      </c>
      <c r="AU132" s="232" t="s">
        <v>86</v>
      </c>
      <c r="AY132" s="18" t="s">
        <v>199</v>
      </c>
      <c r="BE132" s="233">
        <f>IF(N132="základní",J132,0)</f>
        <v>0</v>
      </c>
      <c r="BF132" s="233">
        <f>IF(N132="snížená",J132,0)</f>
        <v>0</v>
      </c>
      <c r="BG132" s="233">
        <f>IF(N132="zákl. přenesená",J132,0)</f>
        <v>0</v>
      </c>
      <c r="BH132" s="233">
        <f>IF(N132="sníž. přenesená",J132,0)</f>
        <v>0</v>
      </c>
      <c r="BI132" s="233">
        <f>IF(N132="nulová",J132,0)</f>
        <v>0</v>
      </c>
      <c r="BJ132" s="18" t="s">
        <v>84</v>
      </c>
      <c r="BK132" s="233">
        <f>ROUND(I132*H132,2)</f>
        <v>0</v>
      </c>
      <c r="BL132" s="18" t="s">
        <v>209</v>
      </c>
      <c r="BM132" s="232" t="s">
        <v>278</v>
      </c>
    </row>
    <row r="133" spans="1:47" s="2" customFormat="1" ht="12">
      <c r="A133" s="40"/>
      <c r="B133" s="41"/>
      <c r="C133" s="42"/>
      <c r="D133" s="234" t="s">
        <v>210</v>
      </c>
      <c r="E133" s="42"/>
      <c r="F133" s="235" t="s">
        <v>821</v>
      </c>
      <c r="G133" s="42"/>
      <c r="H133" s="42"/>
      <c r="I133" s="138"/>
      <c r="J133" s="42"/>
      <c r="K133" s="42"/>
      <c r="L133" s="46"/>
      <c r="M133" s="236"/>
      <c r="N133" s="237"/>
      <c r="O133" s="86"/>
      <c r="P133" s="86"/>
      <c r="Q133" s="86"/>
      <c r="R133" s="86"/>
      <c r="S133" s="86"/>
      <c r="T133" s="87"/>
      <c r="U133" s="40"/>
      <c r="V133" s="40"/>
      <c r="W133" s="40"/>
      <c r="X133" s="40"/>
      <c r="Y133" s="40"/>
      <c r="Z133" s="40"/>
      <c r="AA133" s="40"/>
      <c r="AB133" s="40"/>
      <c r="AC133" s="40"/>
      <c r="AD133" s="40"/>
      <c r="AE133" s="40"/>
      <c r="AT133" s="18" t="s">
        <v>210</v>
      </c>
      <c r="AU133" s="18" t="s">
        <v>86</v>
      </c>
    </row>
    <row r="134" spans="1:51" s="13" customFormat="1" ht="12">
      <c r="A134" s="13"/>
      <c r="B134" s="238"/>
      <c r="C134" s="239"/>
      <c r="D134" s="234" t="s">
        <v>213</v>
      </c>
      <c r="E134" s="240" t="s">
        <v>32</v>
      </c>
      <c r="F134" s="241" t="s">
        <v>822</v>
      </c>
      <c r="G134" s="239"/>
      <c r="H134" s="242">
        <v>156</v>
      </c>
      <c r="I134" s="243"/>
      <c r="J134" s="239"/>
      <c r="K134" s="239"/>
      <c r="L134" s="244"/>
      <c r="M134" s="245"/>
      <c r="N134" s="246"/>
      <c r="O134" s="246"/>
      <c r="P134" s="246"/>
      <c r="Q134" s="246"/>
      <c r="R134" s="246"/>
      <c r="S134" s="246"/>
      <c r="T134" s="247"/>
      <c r="U134" s="13"/>
      <c r="V134" s="13"/>
      <c r="W134" s="13"/>
      <c r="X134" s="13"/>
      <c r="Y134" s="13"/>
      <c r="Z134" s="13"/>
      <c r="AA134" s="13"/>
      <c r="AB134" s="13"/>
      <c r="AC134" s="13"/>
      <c r="AD134" s="13"/>
      <c r="AE134" s="13"/>
      <c r="AT134" s="248" t="s">
        <v>213</v>
      </c>
      <c r="AU134" s="248" t="s">
        <v>86</v>
      </c>
      <c r="AV134" s="13" t="s">
        <v>86</v>
      </c>
      <c r="AW134" s="13" t="s">
        <v>39</v>
      </c>
      <c r="AX134" s="13" t="s">
        <v>6</v>
      </c>
      <c r="AY134" s="248" t="s">
        <v>199</v>
      </c>
    </row>
    <row r="135" spans="1:51" s="14" customFormat="1" ht="12">
      <c r="A135" s="14"/>
      <c r="B135" s="249"/>
      <c r="C135" s="250"/>
      <c r="D135" s="234" t="s">
        <v>213</v>
      </c>
      <c r="E135" s="251" t="s">
        <v>32</v>
      </c>
      <c r="F135" s="252" t="s">
        <v>215</v>
      </c>
      <c r="G135" s="250"/>
      <c r="H135" s="253">
        <v>156</v>
      </c>
      <c r="I135" s="254"/>
      <c r="J135" s="250"/>
      <c r="K135" s="250"/>
      <c r="L135" s="255"/>
      <c r="M135" s="269"/>
      <c r="N135" s="270"/>
      <c r="O135" s="270"/>
      <c r="P135" s="270"/>
      <c r="Q135" s="270"/>
      <c r="R135" s="270"/>
      <c r="S135" s="270"/>
      <c r="T135" s="271"/>
      <c r="U135" s="14"/>
      <c r="V135" s="14"/>
      <c r="W135" s="14"/>
      <c r="X135" s="14"/>
      <c r="Y135" s="14"/>
      <c r="Z135" s="14"/>
      <c r="AA135" s="14"/>
      <c r="AB135" s="14"/>
      <c r="AC135" s="14"/>
      <c r="AD135" s="14"/>
      <c r="AE135" s="14"/>
      <c r="AT135" s="259" t="s">
        <v>213</v>
      </c>
      <c r="AU135" s="259" t="s">
        <v>86</v>
      </c>
      <c r="AV135" s="14" t="s">
        <v>209</v>
      </c>
      <c r="AW135" s="14" t="s">
        <v>39</v>
      </c>
      <c r="AX135" s="14" t="s">
        <v>84</v>
      </c>
      <c r="AY135" s="259" t="s">
        <v>199</v>
      </c>
    </row>
    <row r="136" spans="1:65" s="2" customFormat="1" ht="19.8" customHeight="1">
      <c r="A136" s="40"/>
      <c r="B136" s="41"/>
      <c r="C136" s="220" t="s">
        <v>279</v>
      </c>
      <c r="D136" s="220" t="s">
        <v>203</v>
      </c>
      <c r="E136" s="221" t="s">
        <v>823</v>
      </c>
      <c r="F136" s="222" t="s">
        <v>824</v>
      </c>
      <c r="G136" s="223" t="s">
        <v>206</v>
      </c>
      <c r="H136" s="224">
        <v>140</v>
      </c>
      <c r="I136" s="225"/>
      <c r="J136" s="226">
        <f>ROUND(I136*H136,2)</f>
        <v>0</v>
      </c>
      <c r="K136" s="222" t="s">
        <v>207</v>
      </c>
      <c r="L136" s="227"/>
      <c r="M136" s="228" t="s">
        <v>32</v>
      </c>
      <c r="N136" s="229" t="s">
        <v>48</v>
      </c>
      <c r="O136" s="86"/>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208</v>
      </c>
      <c r="AT136" s="232" t="s">
        <v>203</v>
      </c>
      <c r="AU136" s="232" t="s">
        <v>86</v>
      </c>
      <c r="AY136" s="18" t="s">
        <v>199</v>
      </c>
      <c r="BE136" s="233">
        <f>IF(N136="základní",J136,0)</f>
        <v>0</v>
      </c>
      <c r="BF136" s="233">
        <f>IF(N136="snížená",J136,0)</f>
        <v>0</v>
      </c>
      <c r="BG136" s="233">
        <f>IF(N136="zákl. přenesená",J136,0)</f>
        <v>0</v>
      </c>
      <c r="BH136" s="233">
        <f>IF(N136="sníž. přenesená",J136,0)</f>
        <v>0</v>
      </c>
      <c r="BI136" s="233">
        <f>IF(N136="nulová",J136,0)</f>
        <v>0</v>
      </c>
      <c r="BJ136" s="18" t="s">
        <v>84</v>
      </c>
      <c r="BK136" s="233">
        <f>ROUND(I136*H136,2)</f>
        <v>0</v>
      </c>
      <c r="BL136" s="18" t="s">
        <v>209</v>
      </c>
      <c r="BM136" s="232" t="s">
        <v>282</v>
      </c>
    </row>
    <row r="137" spans="1:47" s="2" customFormat="1" ht="12">
      <c r="A137" s="40"/>
      <c r="B137" s="41"/>
      <c r="C137" s="42"/>
      <c r="D137" s="234" t="s">
        <v>210</v>
      </c>
      <c r="E137" s="42"/>
      <c r="F137" s="235" t="s">
        <v>824</v>
      </c>
      <c r="G137" s="42"/>
      <c r="H137" s="42"/>
      <c r="I137" s="138"/>
      <c r="J137" s="42"/>
      <c r="K137" s="42"/>
      <c r="L137" s="46"/>
      <c r="M137" s="236"/>
      <c r="N137" s="237"/>
      <c r="O137" s="86"/>
      <c r="P137" s="86"/>
      <c r="Q137" s="86"/>
      <c r="R137" s="86"/>
      <c r="S137" s="86"/>
      <c r="T137" s="87"/>
      <c r="U137" s="40"/>
      <c r="V137" s="40"/>
      <c r="W137" s="40"/>
      <c r="X137" s="40"/>
      <c r="Y137" s="40"/>
      <c r="Z137" s="40"/>
      <c r="AA137" s="40"/>
      <c r="AB137" s="40"/>
      <c r="AC137" s="40"/>
      <c r="AD137" s="40"/>
      <c r="AE137" s="40"/>
      <c r="AT137" s="18" t="s">
        <v>210</v>
      </c>
      <c r="AU137" s="18" t="s">
        <v>86</v>
      </c>
    </row>
    <row r="138" spans="1:51" s="13" customFormat="1" ht="12">
      <c r="A138" s="13"/>
      <c r="B138" s="238"/>
      <c r="C138" s="239"/>
      <c r="D138" s="234" t="s">
        <v>213</v>
      </c>
      <c r="E138" s="240" t="s">
        <v>32</v>
      </c>
      <c r="F138" s="241" t="s">
        <v>825</v>
      </c>
      <c r="G138" s="239"/>
      <c r="H138" s="242">
        <v>140</v>
      </c>
      <c r="I138" s="243"/>
      <c r="J138" s="239"/>
      <c r="K138" s="239"/>
      <c r="L138" s="244"/>
      <c r="M138" s="245"/>
      <c r="N138" s="246"/>
      <c r="O138" s="246"/>
      <c r="P138" s="246"/>
      <c r="Q138" s="246"/>
      <c r="R138" s="246"/>
      <c r="S138" s="246"/>
      <c r="T138" s="247"/>
      <c r="U138" s="13"/>
      <c r="V138" s="13"/>
      <c r="W138" s="13"/>
      <c r="X138" s="13"/>
      <c r="Y138" s="13"/>
      <c r="Z138" s="13"/>
      <c r="AA138" s="13"/>
      <c r="AB138" s="13"/>
      <c r="AC138" s="13"/>
      <c r="AD138" s="13"/>
      <c r="AE138" s="13"/>
      <c r="AT138" s="248" t="s">
        <v>213</v>
      </c>
      <c r="AU138" s="248" t="s">
        <v>86</v>
      </c>
      <c r="AV138" s="13" t="s">
        <v>86</v>
      </c>
      <c r="AW138" s="13" t="s">
        <v>39</v>
      </c>
      <c r="AX138" s="13" t="s">
        <v>6</v>
      </c>
      <c r="AY138" s="248" t="s">
        <v>199</v>
      </c>
    </row>
    <row r="139" spans="1:51" s="14" customFormat="1" ht="12">
      <c r="A139" s="14"/>
      <c r="B139" s="249"/>
      <c r="C139" s="250"/>
      <c r="D139" s="234" t="s">
        <v>213</v>
      </c>
      <c r="E139" s="251" t="s">
        <v>32</v>
      </c>
      <c r="F139" s="252" t="s">
        <v>215</v>
      </c>
      <c r="G139" s="250"/>
      <c r="H139" s="253">
        <v>140</v>
      </c>
      <c r="I139" s="254"/>
      <c r="J139" s="250"/>
      <c r="K139" s="250"/>
      <c r="L139" s="255"/>
      <c r="M139" s="269"/>
      <c r="N139" s="270"/>
      <c r="O139" s="270"/>
      <c r="P139" s="270"/>
      <c r="Q139" s="270"/>
      <c r="R139" s="270"/>
      <c r="S139" s="270"/>
      <c r="T139" s="271"/>
      <c r="U139" s="14"/>
      <c r="V139" s="14"/>
      <c r="W139" s="14"/>
      <c r="X139" s="14"/>
      <c r="Y139" s="14"/>
      <c r="Z139" s="14"/>
      <c r="AA139" s="14"/>
      <c r="AB139" s="14"/>
      <c r="AC139" s="14"/>
      <c r="AD139" s="14"/>
      <c r="AE139" s="14"/>
      <c r="AT139" s="259" t="s">
        <v>213</v>
      </c>
      <c r="AU139" s="259" t="s">
        <v>86</v>
      </c>
      <c r="AV139" s="14" t="s">
        <v>209</v>
      </c>
      <c r="AW139" s="14" t="s">
        <v>39</v>
      </c>
      <c r="AX139" s="14" t="s">
        <v>84</v>
      </c>
      <c r="AY139" s="259" t="s">
        <v>199</v>
      </c>
    </row>
    <row r="140" spans="1:65" s="2" customFormat="1" ht="19.8" customHeight="1">
      <c r="A140" s="40"/>
      <c r="B140" s="41"/>
      <c r="C140" s="220" t="s">
        <v>254</v>
      </c>
      <c r="D140" s="220" t="s">
        <v>203</v>
      </c>
      <c r="E140" s="221" t="s">
        <v>826</v>
      </c>
      <c r="F140" s="222" t="s">
        <v>827</v>
      </c>
      <c r="G140" s="223" t="s">
        <v>206</v>
      </c>
      <c r="H140" s="224">
        <v>39</v>
      </c>
      <c r="I140" s="225"/>
      <c r="J140" s="226">
        <f>ROUND(I140*H140,2)</f>
        <v>0</v>
      </c>
      <c r="K140" s="222" t="s">
        <v>207</v>
      </c>
      <c r="L140" s="227"/>
      <c r="M140" s="228" t="s">
        <v>32</v>
      </c>
      <c r="N140" s="229" t="s">
        <v>48</v>
      </c>
      <c r="O140" s="86"/>
      <c r="P140" s="230">
        <f>O140*H140</f>
        <v>0</v>
      </c>
      <c r="Q140" s="230">
        <v>0</v>
      </c>
      <c r="R140" s="230">
        <f>Q140*H140</f>
        <v>0</v>
      </c>
      <c r="S140" s="230">
        <v>0</v>
      </c>
      <c r="T140" s="231">
        <f>S140*H140</f>
        <v>0</v>
      </c>
      <c r="U140" s="40"/>
      <c r="V140" s="40"/>
      <c r="W140" s="40"/>
      <c r="X140" s="40"/>
      <c r="Y140" s="40"/>
      <c r="Z140" s="40"/>
      <c r="AA140" s="40"/>
      <c r="AB140" s="40"/>
      <c r="AC140" s="40"/>
      <c r="AD140" s="40"/>
      <c r="AE140" s="40"/>
      <c r="AR140" s="232" t="s">
        <v>208</v>
      </c>
      <c r="AT140" s="232" t="s">
        <v>203</v>
      </c>
      <c r="AU140" s="232" t="s">
        <v>86</v>
      </c>
      <c r="AY140" s="18" t="s">
        <v>199</v>
      </c>
      <c r="BE140" s="233">
        <f>IF(N140="základní",J140,0)</f>
        <v>0</v>
      </c>
      <c r="BF140" s="233">
        <f>IF(N140="snížená",J140,0)</f>
        <v>0</v>
      </c>
      <c r="BG140" s="233">
        <f>IF(N140="zákl. přenesená",J140,0)</f>
        <v>0</v>
      </c>
      <c r="BH140" s="233">
        <f>IF(N140="sníž. přenesená",J140,0)</f>
        <v>0</v>
      </c>
      <c r="BI140" s="233">
        <f>IF(N140="nulová",J140,0)</f>
        <v>0</v>
      </c>
      <c r="BJ140" s="18" t="s">
        <v>84</v>
      </c>
      <c r="BK140" s="233">
        <f>ROUND(I140*H140,2)</f>
        <v>0</v>
      </c>
      <c r="BL140" s="18" t="s">
        <v>209</v>
      </c>
      <c r="BM140" s="232" t="s">
        <v>341</v>
      </c>
    </row>
    <row r="141" spans="1:47" s="2" customFormat="1" ht="12">
      <c r="A141" s="40"/>
      <c r="B141" s="41"/>
      <c r="C141" s="42"/>
      <c r="D141" s="234" t="s">
        <v>210</v>
      </c>
      <c r="E141" s="42"/>
      <c r="F141" s="235" t="s">
        <v>827</v>
      </c>
      <c r="G141" s="42"/>
      <c r="H141" s="42"/>
      <c r="I141" s="138"/>
      <c r="J141" s="42"/>
      <c r="K141" s="42"/>
      <c r="L141" s="46"/>
      <c r="M141" s="236"/>
      <c r="N141" s="237"/>
      <c r="O141" s="86"/>
      <c r="P141" s="86"/>
      <c r="Q141" s="86"/>
      <c r="R141" s="86"/>
      <c r="S141" s="86"/>
      <c r="T141" s="87"/>
      <c r="U141" s="40"/>
      <c r="V141" s="40"/>
      <c r="W141" s="40"/>
      <c r="X141" s="40"/>
      <c r="Y141" s="40"/>
      <c r="Z141" s="40"/>
      <c r="AA141" s="40"/>
      <c r="AB141" s="40"/>
      <c r="AC141" s="40"/>
      <c r="AD141" s="40"/>
      <c r="AE141" s="40"/>
      <c r="AT141" s="18" t="s">
        <v>210</v>
      </c>
      <c r="AU141" s="18" t="s">
        <v>86</v>
      </c>
    </row>
    <row r="142" spans="1:51" s="13" customFormat="1" ht="12">
      <c r="A142" s="13"/>
      <c r="B142" s="238"/>
      <c r="C142" s="239"/>
      <c r="D142" s="234" t="s">
        <v>213</v>
      </c>
      <c r="E142" s="240" t="s">
        <v>32</v>
      </c>
      <c r="F142" s="241" t="s">
        <v>828</v>
      </c>
      <c r="G142" s="239"/>
      <c r="H142" s="242">
        <v>39</v>
      </c>
      <c r="I142" s="243"/>
      <c r="J142" s="239"/>
      <c r="K142" s="239"/>
      <c r="L142" s="244"/>
      <c r="M142" s="245"/>
      <c r="N142" s="246"/>
      <c r="O142" s="246"/>
      <c r="P142" s="246"/>
      <c r="Q142" s="246"/>
      <c r="R142" s="246"/>
      <c r="S142" s="246"/>
      <c r="T142" s="247"/>
      <c r="U142" s="13"/>
      <c r="V142" s="13"/>
      <c r="W142" s="13"/>
      <c r="X142" s="13"/>
      <c r="Y142" s="13"/>
      <c r="Z142" s="13"/>
      <c r="AA142" s="13"/>
      <c r="AB142" s="13"/>
      <c r="AC142" s="13"/>
      <c r="AD142" s="13"/>
      <c r="AE142" s="13"/>
      <c r="AT142" s="248" t="s">
        <v>213</v>
      </c>
      <c r="AU142" s="248" t="s">
        <v>86</v>
      </c>
      <c r="AV142" s="13" t="s">
        <v>86</v>
      </c>
      <c r="AW142" s="13" t="s">
        <v>39</v>
      </c>
      <c r="AX142" s="13" t="s">
        <v>6</v>
      </c>
      <c r="AY142" s="248" t="s">
        <v>199</v>
      </c>
    </row>
    <row r="143" spans="1:51" s="14" customFormat="1" ht="12">
      <c r="A143" s="14"/>
      <c r="B143" s="249"/>
      <c r="C143" s="250"/>
      <c r="D143" s="234" t="s">
        <v>213</v>
      </c>
      <c r="E143" s="251" t="s">
        <v>32</v>
      </c>
      <c r="F143" s="252" t="s">
        <v>215</v>
      </c>
      <c r="G143" s="250"/>
      <c r="H143" s="253">
        <v>39</v>
      </c>
      <c r="I143" s="254"/>
      <c r="J143" s="250"/>
      <c r="K143" s="250"/>
      <c r="L143" s="255"/>
      <c r="M143" s="269"/>
      <c r="N143" s="270"/>
      <c r="O143" s="270"/>
      <c r="P143" s="270"/>
      <c r="Q143" s="270"/>
      <c r="R143" s="270"/>
      <c r="S143" s="270"/>
      <c r="T143" s="271"/>
      <c r="U143" s="14"/>
      <c r="V143" s="14"/>
      <c r="W143" s="14"/>
      <c r="X143" s="14"/>
      <c r="Y143" s="14"/>
      <c r="Z143" s="14"/>
      <c r="AA143" s="14"/>
      <c r="AB143" s="14"/>
      <c r="AC143" s="14"/>
      <c r="AD143" s="14"/>
      <c r="AE143" s="14"/>
      <c r="AT143" s="259" t="s">
        <v>213</v>
      </c>
      <c r="AU143" s="259" t="s">
        <v>86</v>
      </c>
      <c r="AV143" s="14" t="s">
        <v>209</v>
      </c>
      <c r="AW143" s="14" t="s">
        <v>39</v>
      </c>
      <c r="AX143" s="14" t="s">
        <v>84</v>
      </c>
      <c r="AY143" s="259" t="s">
        <v>199</v>
      </c>
    </row>
    <row r="144" spans="1:65" s="2" customFormat="1" ht="19.8" customHeight="1">
      <c r="A144" s="40"/>
      <c r="B144" s="41"/>
      <c r="C144" s="220" t="s">
        <v>342</v>
      </c>
      <c r="D144" s="220" t="s">
        <v>203</v>
      </c>
      <c r="E144" s="221" t="s">
        <v>829</v>
      </c>
      <c r="F144" s="222" t="s">
        <v>830</v>
      </c>
      <c r="G144" s="223" t="s">
        <v>206</v>
      </c>
      <c r="H144" s="224">
        <v>39</v>
      </c>
      <c r="I144" s="225"/>
      <c r="J144" s="226">
        <f>ROUND(I144*H144,2)</f>
        <v>0</v>
      </c>
      <c r="K144" s="222" t="s">
        <v>207</v>
      </c>
      <c r="L144" s="227"/>
      <c r="M144" s="228" t="s">
        <v>32</v>
      </c>
      <c r="N144" s="229" t="s">
        <v>48</v>
      </c>
      <c r="O144" s="86"/>
      <c r="P144" s="230">
        <f>O144*H144</f>
        <v>0</v>
      </c>
      <c r="Q144" s="230">
        <v>0</v>
      </c>
      <c r="R144" s="230">
        <f>Q144*H144</f>
        <v>0</v>
      </c>
      <c r="S144" s="230">
        <v>0</v>
      </c>
      <c r="T144" s="231">
        <f>S144*H144</f>
        <v>0</v>
      </c>
      <c r="U144" s="40"/>
      <c r="V144" s="40"/>
      <c r="W144" s="40"/>
      <c r="X144" s="40"/>
      <c r="Y144" s="40"/>
      <c r="Z144" s="40"/>
      <c r="AA144" s="40"/>
      <c r="AB144" s="40"/>
      <c r="AC144" s="40"/>
      <c r="AD144" s="40"/>
      <c r="AE144" s="40"/>
      <c r="AR144" s="232" t="s">
        <v>208</v>
      </c>
      <c r="AT144" s="232" t="s">
        <v>203</v>
      </c>
      <c r="AU144" s="232" t="s">
        <v>86</v>
      </c>
      <c r="AY144" s="18" t="s">
        <v>199</v>
      </c>
      <c r="BE144" s="233">
        <f>IF(N144="základní",J144,0)</f>
        <v>0</v>
      </c>
      <c r="BF144" s="233">
        <f>IF(N144="snížená",J144,0)</f>
        <v>0</v>
      </c>
      <c r="BG144" s="233">
        <f>IF(N144="zákl. přenesená",J144,0)</f>
        <v>0</v>
      </c>
      <c r="BH144" s="233">
        <f>IF(N144="sníž. přenesená",J144,0)</f>
        <v>0</v>
      </c>
      <c r="BI144" s="233">
        <f>IF(N144="nulová",J144,0)</f>
        <v>0</v>
      </c>
      <c r="BJ144" s="18" t="s">
        <v>84</v>
      </c>
      <c r="BK144" s="233">
        <f>ROUND(I144*H144,2)</f>
        <v>0</v>
      </c>
      <c r="BL144" s="18" t="s">
        <v>209</v>
      </c>
      <c r="BM144" s="232" t="s">
        <v>345</v>
      </c>
    </row>
    <row r="145" spans="1:47" s="2" customFormat="1" ht="12">
      <c r="A145" s="40"/>
      <c r="B145" s="41"/>
      <c r="C145" s="42"/>
      <c r="D145" s="234" t="s">
        <v>210</v>
      </c>
      <c r="E145" s="42"/>
      <c r="F145" s="235" t="s">
        <v>830</v>
      </c>
      <c r="G145" s="42"/>
      <c r="H145" s="42"/>
      <c r="I145" s="138"/>
      <c r="J145" s="42"/>
      <c r="K145" s="42"/>
      <c r="L145" s="46"/>
      <c r="M145" s="236"/>
      <c r="N145" s="237"/>
      <c r="O145" s="86"/>
      <c r="P145" s="86"/>
      <c r="Q145" s="86"/>
      <c r="R145" s="86"/>
      <c r="S145" s="86"/>
      <c r="T145" s="87"/>
      <c r="U145" s="40"/>
      <c r="V145" s="40"/>
      <c r="W145" s="40"/>
      <c r="X145" s="40"/>
      <c r="Y145" s="40"/>
      <c r="Z145" s="40"/>
      <c r="AA145" s="40"/>
      <c r="AB145" s="40"/>
      <c r="AC145" s="40"/>
      <c r="AD145" s="40"/>
      <c r="AE145" s="40"/>
      <c r="AT145" s="18" t="s">
        <v>210</v>
      </c>
      <c r="AU145" s="18" t="s">
        <v>86</v>
      </c>
    </row>
    <row r="146" spans="1:65" s="2" customFormat="1" ht="19.8" customHeight="1">
      <c r="A146" s="40"/>
      <c r="B146" s="41"/>
      <c r="C146" s="260" t="s">
        <v>257</v>
      </c>
      <c r="D146" s="260" t="s">
        <v>222</v>
      </c>
      <c r="E146" s="261" t="s">
        <v>831</v>
      </c>
      <c r="F146" s="262" t="s">
        <v>832</v>
      </c>
      <c r="G146" s="263" t="s">
        <v>206</v>
      </c>
      <c r="H146" s="264">
        <v>73</v>
      </c>
      <c r="I146" s="265"/>
      <c r="J146" s="266">
        <f>ROUND(I146*H146,2)</f>
        <v>0</v>
      </c>
      <c r="K146" s="262" t="s">
        <v>207</v>
      </c>
      <c r="L146" s="46"/>
      <c r="M146" s="267" t="s">
        <v>32</v>
      </c>
      <c r="N146" s="268" t="s">
        <v>48</v>
      </c>
      <c r="O146" s="86"/>
      <c r="P146" s="230">
        <f>O146*H146</f>
        <v>0</v>
      </c>
      <c r="Q146" s="230">
        <v>0</v>
      </c>
      <c r="R146" s="230">
        <f>Q146*H146</f>
        <v>0</v>
      </c>
      <c r="S146" s="230">
        <v>0</v>
      </c>
      <c r="T146" s="231">
        <f>S146*H146</f>
        <v>0</v>
      </c>
      <c r="U146" s="40"/>
      <c r="V146" s="40"/>
      <c r="W146" s="40"/>
      <c r="X146" s="40"/>
      <c r="Y146" s="40"/>
      <c r="Z146" s="40"/>
      <c r="AA146" s="40"/>
      <c r="AB146" s="40"/>
      <c r="AC146" s="40"/>
      <c r="AD146" s="40"/>
      <c r="AE146" s="40"/>
      <c r="AR146" s="232" t="s">
        <v>209</v>
      </c>
      <c r="AT146" s="232" t="s">
        <v>222</v>
      </c>
      <c r="AU146" s="232" t="s">
        <v>86</v>
      </c>
      <c r="AY146" s="18" t="s">
        <v>199</v>
      </c>
      <c r="BE146" s="233">
        <f>IF(N146="základní",J146,0)</f>
        <v>0</v>
      </c>
      <c r="BF146" s="233">
        <f>IF(N146="snížená",J146,0)</f>
        <v>0</v>
      </c>
      <c r="BG146" s="233">
        <f>IF(N146="zákl. přenesená",J146,0)</f>
        <v>0</v>
      </c>
      <c r="BH146" s="233">
        <f>IF(N146="sníž. přenesená",J146,0)</f>
        <v>0</v>
      </c>
      <c r="BI146" s="233">
        <f>IF(N146="nulová",J146,0)</f>
        <v>0</v>
      </c>
      <c r="BJ146" s="18" t="s">
        <v>84</v>
      </c>
      <c r="BK146" s="233">
        <f>ROUND(I146*H146,2)</f>
        <v>0</v>
      </c>
      <c r="BL146" s="18" t="s">
        <v>209</v>
      </c>
      <c r="BM146" s="232" t="s">
        <v>348</v>
      </c>
    </row>
    <row r="147" spans="1:47" s="2" customFormat="1" ht="12">
      <c r="A147" s="40"/>
      <c r="B147" s="41"/>
      <c r="C147" s="42"/>
      <c r="D147" s="234" t="s">
        <v>210</v>
      </c>
      <c r="E147" s="42"/>
      <c r="F147" s="235" t="s">
        <v>832</v>
      </c>
      <c r="G147" s="42"/>
      <c r="H147" s="42"/>
      <c r="I147" s="138"/>
      <c r="J147" s="42"/>
      <c r="K147" s="42"/>
      <c r="L147" s="46"/>
      <c r="M147" s="236"/>
      <c r="N147" s="237"/>
      <c r="O147" s="86"/>
      <c r="P147" s="86"/>
      <c r="Q147" s="86"/>
      <c r="R147" s="86"/>
      <c r="S147" s="86"/>
      <c r="T147" s="87"/>
      <c r="U147" s="40"/>
      <c r="V147" s="40"/>
      <c r="W147" s="40"/>
      <c r="X147" s="40"/>
      <c r="Y147" s="40"/>
      <c r="Z147" s="40"/>
      <c r="AA147" s="40"/>
      <c r="AB147" s="40"/>
      <c r="AC147" s="40"/>
      <c r="AD147" s="40"/>
      <c r="AE147" s="40"/>
      <c r="AT147" s="18" t="s">
        <v>210</v>
      </c>
      <c r="AU147" s="18" t="s">
        <v>86</v>
      </c>
    </row>
    <row r="148" spans="1:51" s="13" customFormat="1" ht="12">
      <c r="A148" s="13"/>
      <c r="B148" s="238"/>
      <c r="C148" s="239"/>
      <c r="D148" s="234" t="s">
        <v>213</v>
      </c>
      <c r="E148" s="240" t="s">
        <v>32</v>
      </c>
      <c r="F148" s="241" t="s">
        <v>833</v>
      </c>
      <c r="G148" s="239"/>
      <c r="H148" s="242">
        <v>73</v>
      </c>
      <c r="I148" s="243"/>
      <c r="J148" s="239"/>
      <c r="K148" s="239"/>
      <c r="L148" s="244"/>
      <c r="M148" s="245"/>
      <c r="N148" s="246"/>
      <c r="O148" s="246"/>
      <c r="P148" s="246"/>
      <c r="Q148" s="246"/>
      <c r="R148" s="246"/>
      <c r="S148" s="246"/>
      <c r="T148" s="247"/>
      <c r="U148" s="13"/>
      <c r="V148" s="13"/>
      <c r="W148" s="13"/>
      <c r="X148" s="13"/>
      <c r="Y148" s="13"/>
      <c r="Z148" s="13"/>
      <c r="AA148" s="13"/>
      <c r="AB148" s="13"/>
      <c r="AC148" s="13"/>
      <c r="AD148" s="13"/>
      <c r="AE148" s="13"/>
      <c r="AT148" s="248" t="s">
        <v>213</v>
      </c>
      <c r="AU148" s="248" t="s">
        <v>86</v>
      </c>
      <c r="AV148" s="13" t="s">
        <v>86</v>
      </c>
      <c r="AW148" s="13" t="s">
        <v>39</v>
      </c>
      <c r="AX148" s="13" t="s">
        <v>6</v>
      </c>
      <c r="AY148" s="248" t="s">
        <v>199</v>
      </c>
    </row>
    <row r="149" spans="1:51" s="14" customFormat="1" ht="12">
      <c r="A149" s="14"/>
      <c r="B149" s="249"/>
      <c r="C149" s="250"/>
      <c r="D149" s="234" t="s">
        <v>213</v>
      </c>
      <c r="E149" s="251" t="s">
        <v>32</v>
      </c>
      <c r="F149" s="252" t="s">
        <v>215</v>
      </c>
      <c r="G149" s="250"/>
      <c r="H149" s="253">
        <v>73</v>
      </c>
      <c r="I149" s="254"/>
      <c r="J149" s="250"/>
      <c r="K149" s="250"/>
      <c r="L149" s="255"/>
      <c r="M149" s="269"/>
      <c r="N149" s="270"/>
      <c r="O149" s="270"/>
      <c r="P149" s="270"/>
      <c r="Q149" s="270"/>
      <c r="R149" s="270"/>
      <c r="S149" s="270"/>
      <c r="T149" s="271"/>
      <c r="U149" s="14"/>
      <c r="V149" s="14"/>
      <c r="W149" s="14"/>
      <c r="X149" s="14"/>
      <c r="Y149" s="14"/>
      <c r="Z149" s="14"/>
      <c r="AA149" s="14"/>
      <c r="AB149" s="14"/>
      <c r="AC149" s="14"/>
      <c r="AD149" s="14"/>
      <c r="AE149" s="14"/>
      <c r="AT149" s="259" t="s">
        <v>213</v>
      </c>
      <c r="AU149" s="259" t="s">
        <v>86</v>
      </c>
      <c r="AV149" s="14" t="s">
        <v>209</v>
      </c>
      <c r="AW149" s="14" t="s">
        <v>39</v>
      </c>
      <c r="AX149" s="14" t="s">
        <v>84</v>
      </c>
      <c r="AY149" s="259" t="s">
        <v>199</v>
      </c>
    </row>
    <row r="150" spans="1:65" s="2" customFormat="1" ht="19.8" customHeight="1">
      <c r="A150" s="40"/>
      <c r="B150" s="41"/>
      <c r="C150" s="260" t="s">
        <v>7</v>
      </c>
      <c r="D150" s="260" t="s">
        <v>222</v>
      </c>
      <c r="E150" s="261" t="s">
        <v>834</v>
      </c>
      <c r="F150" s="262" t="s">
        <v>835</v>
      </c>
      <c r="G150" s="263" t="s">
        <v>206</v>
      </c>
      <c r="H150" s="264">
        <v>3</v>
      </c>
      <c r="I150" s="265"/>
      <c r="J150" s="266">
        <f>ROUND(I150*H150,2)</f>
        <v>0</v>
      </c>
      <c r="K150" s="262" t="s">
        <v>207</v>
      </c>
      <c r="L150" s="46"/>
      <c r="M150" s="267" t="s">
        <v>32</v>
      </c>
      <c r="N150" s="268" t="s">
        <v>48</v>
      </c>
      <c r="O150" s="86"/>
      <c r="P150" s="230">
        <f>O150*H150</f>
        <v>0</v>
      </c>
      <c r="Q150" s="230">
        <v>0</v>
      </c>
      <c r="R150" s="230">
        <f>Q150*H150</f>
        <v>0</v>
      </c>
      <c r="S150" s="230">
        <v>0</v>
      </c>
      <c r="T150" s="231">
        <f>S150*H150</f>
        <v>0</v>
      </c>
      <c r="U150" s="40"/>
      <c r="V150" s="40"/>
      <c r="W150" s="40"/>
      <c r="X150" s="40"/>
      <c r="Y150" s="40"/>
      <c r="Z150" s="40"/>
      <c r="AA150" s="40"/>
      <c r="AB150" s="40"/>
      <c r="AC150" s="40"/>
      <c r="AD150" s="40"/>
      <c r="AE150" s="40"/>
      <c r="AR150" s="232" t="s">
        <v>209</v>
      </c>
      <c r="AT150" s="232" t="s">
        <v>222</v>
      </c>
      <c r="AU150" s="232" t="s">
        <v>86</v>
      </c>
      <c r="AY150" s="18" t="s">
        <v>199</v>
      </c>
      <c r="BE150" s="233">
        <f>IF(N150="základní",J150,0)</f>
        <v>0</v>
      </c>
      <c r="BF150" s="233">
        <f>IF(N150="snížená",J150,0)</f>
        <v>0</v>
      </c>
      <c r="BG150" s="233">
        <f>IF(N150="zákl. přenesená",J150,0)</f>
        <v>0</v>
      </c>
      <c r="BH150" s="233">
        <f>IF(N150="sníž. přenesená",J150,0)</f>
        <v>0</v>
      </c>
      <c r="BI150" s="233">
        <f>IF(N150="nulová",J150,0)</f>
        <v>0</v>
      </c>
      <c r="BJ150" s="18" t="s">
        <v>84</v>
      </c>
      <c r="BK150" s="233">
        <f>ROUND(I150*H150,2)</f>
        <v>0</v>
      </c>
      <c r="BL150" s="18" t="s">
        <v>209</v>
      </c>
      <c r="BM150" s="232" t="s">
        <v>351</v>
      </c>
    </row>
    <row r="151" spans="1:47" s="2" customFormat="1" ht="12">
      <c r="A151" s="40"/>
      <c r="B151" s="41"/>
      <c r="C151" s="42"/>
      <c r="D151" s="234" t="s">
        <v>210</v>
      </c>
      <c r="E151" s="42"/>
      <c r="F151" s="235" t="s">
        <v>835</v>
      </c>
      <c r="G151" s="42"/>
      <c r="H151" s="42"/>
      <c r="I151" s="138"/>
      <c r="J151" s="42"/>
      <c r="K151" s="42"/>
      <c r="L151" s="46"/>
      <c r="M151" s="236"/>
      <c r="N151" s="237"/>
      <c r="O151" s="86"/>
      <c r="P151" s="86"/>
      <c r="Q151" s="86"/>
      <c r="R151" s="86"/>
      <c r="S151" s="86"/>
      <c r="T151" s="87"/>
      <c r="U151" s="40"/>
      <c r="V151" s="40"/>
      <c r="W151" s="40"/>
      <c r="X151" s="40"/>
      <c r="Y151" s="40"/>
      <c r="Z151" s="40"/>
      <c r="AA151" s="40"/>
      <c r="AB151" s="40"/>
      <c r="AC151" s="40"/>
      <c r="AD151" s="40"/>
      <c r="AE151" s="40"/>
      <c r="AT151" s="18" t="s">
        <v>210</v>
      </c>
      <c r="AU151" s="18" t="s">
        <v>86</v>
      </c>
    </row>
    <row r="152" spans="1:65" s="2" customFormat="1" ht="19.8" customHeight="1">
      <c r="A152" s="40"/>
      <c r="B152" s="41"/>
      <c r="C152" s="220" t="s">
        <v>261</v>
      </c>
      <c r="D152" s="220" t="s">
        <v>203</v>
      </c>
      <c r="E152" s="221" t="s">
        <v>836</v>
      </c>
      <c r="F152" s="222" t="s">
        <v>837</v>
      </c>
      <c r="G152" s="223" t="s">
        <v>206</v>
      </c>
      <c r="H152" s="224">
        <v>3</v>
      </c>
      <c r="I152" s="225"/>
      <c r="J152" s="226">
        <f>ROUND(I152*H152,2)</f>
        <v>0</v>
      </c>
      <c r="K152" s="222" t="s">
        <v>207</v>
      </c>
      <c r="L152" s="227"/>
      <c r="M152" s="228" t="s">
        <v>32</v>
      </c>
      <c r="N152" s="229" t="s">
        <v>48</v>
      </c>
      <c r="O152" s="86"/>
      <c r="P152" s="230">
        <f>O152*H152</f>
        <v>0</v>
      </c>
      <c r="Q152" s="230">
        <v>0</v>
      </c>
      <c r="R152" s="230">
        <f>Q152*H152</f>
        <v>0</v>
      </c>
      <c r="S152" s="230">
        <v>0</v>
      </c>
      <c r="T152" s="231">
        <f>S152*H152</f>
        <v>0</v>
      </c>
      <c r="U152" s="40"/>
      <c r="V152" s="40"/>
      <c r="W152" s="40"/>
      <c r="X152" s="40"/>
      <c r="Y152" s="40"/>
      <c r="Z152" s="40"/>
      <c r="AA152" s="40"/>
      <c r="AB152" s="40"/>
      <c r="AC152" s="40"/>
      <c r="AD152" s="40"/>
      <c r="AE152" s="40"/>
      <c r="AR152" s="232" t="s">
        <v>208</v>
      </c>
      <c r="AT152" s="232" t="s">
        <v>203</v>
      </c>
      <c r="AU152" s="232" t="s">
        <v>86</v>
      </c>
      <c r="AY152" s="18" t="s">
        <v>199</v>
      </c>
      <c r="BE152" s="233">
        <f>IF(N152="základní",J152,0)</f>
        <v>0</v>
      </c>
      <c r="BF152" s="233">
        <f>IF(N152="snížená",J152,0)</f>
        <v>0</v>
      </c>
      <c r="BG152" s="233">
        <f>IF(N152="zákl. přenesená",J152,0)</f>
        <v>0</v>
      </c>
      <c r="BH152" s="233">
        <f>IF(N152="sníž. přenesená",J152,0)</f>
        <v>0</v>
      </c>
      <c r="BI152" s="233">
        <f>IF(N152="nulová",J152,0)</f>
        <v>0</v>
      </c>
      <c r="BJ152" s="18" t="s">
        <v>84</v>
      </c>
      <c r="BK152" s="233">
        <f>ROUND(I152*H152,2)</f>
        <v>0</v>
      </c>
      <c r="BL152" s="18" t="s">
        <v>209</v>
      </c>
      <c r="BM152" s="232" t="s">
        <v>354</v>
      </c>
    </row>
    <row r="153" spans="1:47" s="2" customFormat="1" ht="12">
      <c r="A153" s="40"/>
      <c r="B153" s="41"/>
      <c r="C153" s="42"/>
      <c r="D153" s="234" t="s">
        <v>210</v>
      </c>
      <c r="E153" s="42"/>
      <c r="F153" s="235" t="s">
        <v>837</v>
      </c>
      <c r="G153" s="42"/>
      <c r="H153" s="42"/>
      <c r="I153" s="138"/>
      <c r="J153" s="42"/>
      <c r="K153" s="42"/>
      <c r="L153" s="46"/>
      <c r="M153" s="236"/>
      <c r="N153" s="237"/>
      <c r="O153" s="86"/>
      <c r="P153" s="86"/>
      <c r="Q153" s="86"/>
      <c r="R153" s="86"/>
      <c r="S153" s="86"/>
      <c r="T153" s="87"/>
      <c r="U153" s="40"/>
      <c r="V153" s="40"/>
      <c r="W153" s="40"/>
      <c r="X153" s="40"/>
      <c r="Y153" s="40"/>
      <c r="Z153" s="40"/>
      <c r="AA153" s="40"/>
      <c r="AB153" s="40"/>
      <c r="AC153" s="40"/>
      <c r="AD153" s="40"/>
      <c r="AE153" s="40"/>
      <c r="AT153" s="18" t="s">
        <v>210</v>
      </c>
      <c r="AU153" s="18" t="s">
        <v>86</v>
      </c>
    </row>
    <row r="154" spans="1:65" s="2" customFormat="1" ht="19.8" customHeight="1">
      <c r="A154" s="40"/>
      <c r="B154" s="41"/>
      <c r="C154" s="260" t="s">
        <v>355</v>
      </c>
      <c r="D154" s="260" t="s">
        <v>222</v>
      </c>
      <c r="E154" s="261" t="s">
        <v>838</v>
      </c>
      <c r="F154" s="262" t="s">
        <v>839</v>
      </c>
      <c r="G154" s="263" t="s">
        <v>206</v>
      </c>
      <c r="H154" s="264">
        <v>73</v>
      </c>
      <c r="I154" s="265"/>
      <c r="J154" s="266">
        <f>ROUND(I154*H154,2)</f>
        <v>0</v>
      </c>
      <c r="K154" s="262" t="s">
        <v>207</v>
      </c>
      <c r="L154" s="46"/>
      <c r="M154" s="267" t="s">
        <v>32</v>
      </c>
      <c r="N154" s="268" t="s">
        <v>48</v>
      </c>
      <c r="O154" s="86"/>
      <c r="P154" s="230">
        <f>O154*H154</f>
        <v>0</v>
      </c>
      <c r="Q154" s="230">
        <v>0</v>
      </c>
      <c r="R154" s="230">
        <f>Q154*H154</f>
        <v>0</v>
      </c>
      <c r="S154" s="230">
        <v>0</v>
      </c>
      <c r="T154" s="231">
        <f>S154*H154</f>
        <v>0</v>
      </c>
      <c r="U154" s="40"/>
      <c r="V154" s="40"/>
      <c r="W154" s="40"/>
      <c r="X154" s="40"/>
      <c r="Y154" s="40"/>
      <c r="Z154" s="40"/>
      <c r="AA154" s="40"/>
      <c r="AB154" s="40"/>
      <c r="AC154" s="40"/>
      <c r="AD154" s="40"/>
      <c r="AE154" s="40"/>
      <c r="AR154" s="232" t="s">
        <v>209</v>
      </c>
      <c r="AT154" s="232" t="s">
        <v>222</v>
      </c>
      <c r="AU154" s="232" t="s">
        <v>86</v>
      </c>
      <c r="AY154" s="18" t="s">
        <v>199</v>
      </c>
      <c r="BE154" s="233">
        <f>IF(N154="základní",J154,0)</f>
        <v>0</v>
      </c>
      <c r="BF154" s="233">
        <f>IF(N154="snížená",J154,0)</f>
        <v>0</v>
      </c>
      <c r="BG154" s="233">
        <f>IF(N154="zákl. přenesená",J154,0)</f>
        <v>0</v>
      </c>
      <c r="BH154" s="233">
        <f>IF(N154="sníž. přenesená",J154,0)</f>
        <v>0</v>
      </c>
      <c r="BI154" s="233">
        <f>IF(N154="nulová",J154,0)</f>
        <v>0</v>
      </c>
      <c r="BJ154" s="18" t="s">
        <v>84</v>
      </c>
      <c r="BK154" s="233">
        <f>ROUND(I154*H154,2)</f>
        <v>0</v>
      </c>
      <c r="BL154" s="18" t="s">
        <v>209</v>
      </c>
      <c r="BM154" s="232" t="s">
        <v>358</v>
      </c>
    </row>
    <row r="155" spans="1:47" s="2" customFormat="1" ht="12">
      <c r="A155" s="40"/>
      <c r="B155" s="41"/>
      <c r="C155" s="42"/>
      <c r="D155" s="234" t="s">
        <v>210</v>
      </c>
      <c r="E155" s="42"/>
      <c r="F155" s="235" t="s">
        <v>839</v>
      </c>
      <c r="G155" s="42"/>
      <c r="H155" s="42"/>
      <c r="I155" s="138"/>
      <c r="J155" s="42"/>
      <c r="K155" s="42"/>
      <c r="L155" s="46"/>
      <c r="M155" s="236"/>
      <c r="N155" s="237"/>
      <c r="O155" s="86"/>
      <c r="P155" s="86"/>
      <c r="Q155" s="86"/>
      <c r="R155" s="86"/>
      <c r="S155" s="86"/>
      <c r="T155" s="87"/>
      <c r="U155" s="40"/>
      <c r="V155" s="40"/>
      <c r="W155" s="40"/>
      <c r="X155" s="40"/>
      <c r="Y155" s="40"/>
      <c r="Z155" s="40"/>
      <c r="AA155" s="40"/>
      <c r="AB155" s="40"/>
      <c r="AC155" s="40"/>
      <c r="AD155" s="40"/>
      <c r="AE155" s="40"/>
      <c r="AT155" s="18" t="s">
        <v>210</v>
      </c>
      <c r="AU155" s="18" t="s">
        <v>86</v>
      </c>
    </row>
    <row r="156" spans="1:63" s="12" customFormat="1" ht="25.9" customHeight="1">
      <c r="A156" s="12"/>
      <c r="B156" s="204"/>
      <c r="C156" s="205"/>
      <c r="D156" s="206" t="s">
        <v>76</v>
      </c>
      <c r="E156" s="207" t="s">
        <v>247</v>
      </c>
      <c r="F156" s="207" t="s">
        <v>248</v>
      </c>
      <c r="G156" s="205"/>
      <c r="H156" s="205"/>
      <c r="I156" s="208"/>
      <c r="J156" s="209">
        <f>BK156</f>
        <v>0</v>
      </c>
      <c r="K156" s="205"/>
      <c r="L156" s="210"/>
      <c r="M156" s="211"/>
      <c r="N156" s="212"/>
      <c r="O156" s="212"/>
      <c r="P156" s="213">
        <f>SUM(P157:P162)</f>
        <v>0</v>
      </c>
      <c r="Q156" s="212"/>
      <c r="R156" s="213">
        <f>SUM(R157:R162)</f>
        <v>0</v>
      </c>
      <c r="S156" s="212"/>
      <c r="T156" s="214">
        <f>SUM(T157:T162)</f>
        <v>0</v>
      </c>
      <c r="U156" s="12"/>
      <c r="V156" s="12"/>
      <c r="W156" s="12"/>
      <c r="X156" s="12"/>
      <c r="Y156" s="12"/>
      <c r="Z156" s="12"/>
      <c r="AA156" s="12"/>
      <c r="AB156" s="12"/>
      <c r="AC156" s="12"/>
      <c r="AD156" s="12"/>
      <c r="AE156" s="12"/>
      <c r="AR156" s="215" t="s">
        <v>209</v>
      </c>
      <c r="AT156" s="216" t="s">
        <v>76</v>
      </c>
      <c r="AU156" s="216" t="s">
        <v>6</v>
      </c>
      <c r="AY156" s="215" t="s">
        <v>199</v>
      </c>
      <c r="BK156" s="217">
        <f>SUM(BK157:BK162)</f>
        <v>0</v>
      </c>
    </row>
    <row r="157" spans="1:65" s="2" customFormat="1" ht="60.6" customHeight="1">
      <c r="A157" s="40"/>
      <c r="B157" s="41"/>
      <c r="C157" s="260" t="s">
        <v>264</v>
      </c>
      <c r="D157" s="260" t="s">
        <v>222</v>
      </c>
      <c r="E157" s="261" t="s">
        <v>568</v>
      </c>
      <c r="F157" s="262" t="s">
        <v>569</v>
      </c>
      <c r="G157" s="263" t="s">
        <v>206</v>
      </c>
      <c r="H157" s="264">
        <v>1</v>
      </c>
      <c r="I157" s="265"/>
      <c r="J157" s="266">
        <f>ROUND(I157*H157,2)</f>
        <v>0</v>
      </c>
      <c r="K157" s="262" t="s">
        <v>207</v>
      </c>
      <c r="L157" s="46"/>
      <c r="M157" s="267" t="s">
        <v>32</v>
      </c>
      <c r="N157" s="268" t="s">
        <v>48</v>
      </c>
      <c r="O157" s="86"/>
      <c r="P157" s="230">
        <f>O157*H157</f>
        <v>0</v>
      </c>
      <c r="Q157" s="230">
        <v>0</v>
      </c>
      <c r="R157" s="230">
        <f>Q157*H157</f>
        <v>0</v>
      </c>
      <c r="S157" s="230">
        <v>0</v>
      </c>
      <c r="T157" s="231">
        <f>S157*H157</f>
        <v>0</v>
      </c>
      <c r="U157" s="40"/>
      <c r="V157" s="40"/>
      <c r="W157" s="40"/>
      <c r="X157" s="40"/>
      <c r="Y157" s="40"/>
      <c r="Z157" s="40"/>
      <c r="AA157" s="40"/>
      <c r="AB157" s="40"/>
      <c r="AC157" s="40"/>
      <c r="AD157" s="40"/>
      <c r="AE157" s="40"/>
      <c r="AR157" s="232" t="s">
        <v>253</v>
      </c>
      <c r="AT157" s="232" t="s">
        <v>222</v>
      </c>
      <c r="AU157" s="232" t="s">
        <v>84</v>
      </c>
      <c r="AY157" s="18" t="s">
        <v>199</v>
      </c>
      <c r="BE157" s="233">
        <f>IF(N157="základní",J157,0)</f>
        <v>0</v>
      </c>
      <c r="BF157" s="233">
        <f>IF(N157="snížená",J157,0)</f>
        <v>0</v>
      </c>
      <c r="BG157" s="233">
        <f>IF(N157="zákl. přenesená",J157,0)</f>
        <v>0</v>
      </c>
      <c r="BH157" s="233">
        <f>IF(N157="sníž. přenesená",J157,0)</f>
        <v>0</v>
      </c>
      <c r="BI157" s="233">
        <f>IF(N157="nulová",J157,0)</f>
        <v>0</v>
      </c>
      <c r="BJ157" s="18" t="s">
        <v>84</v>
      </c>
      <c r="BK157" s="233">
        <f>ROUND(I157*H157,2)</f>
        <v>0</v>
      </c>
      <c r="BL157" s="18" t="s">
        <v>253</v>
      </c>
      <c r="BM157" s="232" t="s">
        <v>363</v>
      </c>
    </row>
    <row r="158" spans="1:47" s="2" customFormat="1" ht="12">
      <c r="A158" s="40"/>
      <c r="B158" s="41"/>
      <c r="C158" s="42"/>
      <c r="D158" s="234" t="s">
        <v>210</v>
      </c>
      <c r="E158" s="42"/>
      <c r="F158" s="235" t="s">
        <v>569</v>
      </c>
      <c r="G158" s="42"/>
      <c r="H158" s="42"/>
      <c r="I158" s="138"/>
      <c r="J158" s="42"/>
      <c r="K158" s="42"/>
      <c r="L158" s="46"/>
      <c r="M158" s="236"/>
      <c r="N158" s="237"/>
      <c r="O158" s="86"/>
      <c r="P158" s="86"/>
      <c r="Q158" s="86"/>
      <c r="R158" s="86"/>
      <c r="S158" s="86"/>
      <c r="T158" s="87"/>
      <c r="U158" s="40"/>
      <c r="V158" s="40"/>
      <c r="W158" s="40"/>
      <c r="X158" s="40"/>
      <c r="Y158" s="40"/>
      <c r="Z158" s="40"/>
      <c r="AA158" s="40"/>
      <c r="AB158" s="40"/>
      <c r="AC158" s="40"/>
      <c r="AD158" s="40"/>
      <c r="AE158" s="40"/>
      <c r="AT158" s="18" t="s">
        <v>210</v>
      </c>
      <c r="AU158" s="18" t="s">
        <v>84</v>
      </c>
    </row>
    <row r="159" spans="1:65" s="2" customFormat="1" ht="60.6" customHeight="1">
      <c r="A159" s="40"/>
      <c r="B159" s="41"/>
      <c r="C159" s="260" t="s">
        <v>364</v>
      </c>
      <c r="D159" s="260" t="s">
        <v>222</v>
      </c>
      <c r="E159" s="261" t="s">
        <v>445</v>
      </c>
      <c r="F159" s="262" t="s">
        <v>446</v>
      </c>
      <c r="G159" s="263" t="s">
        <v>296</v>
      </c>
      <c r="H159" s="264">
        <v>1.191</v>
      </c>
      <c r="I159" s="265"/>
      <c r="J159" s="266">
        <f>ROUND(I159*H159,2)</f>
        <v>0</v>
      </c>
      <c r="K159" s="262" t="s">
        <v>207</v>
      </c>
      <c r="L159" s="46"/>
      <c r="M159" s="267" t="s">
        <v>32</v>
      </c>
      <c r="N159" s="268" t="s">
        <v>48</v>
      </c>
      <c r="O159" s="86"/>
      <c r="P159" s="230">
        <f>O159*H159</f>
        <v>0</v>
      </c>
      <c r="Q159" s="230">
        <v>0</v>
      </c>
      <c r="R159" s="230">
        <f>Q159*H159</f>
        <v>0</v>
      </c>
      <c r="S159" s="230">
        <v>0</v>
      </c>
      <c r="T159" s="231">
        <f>S159*H159</f>
        <v>0</v>
      </c>
      <c r="U159" s="40"/>
      <c r="V159" s="40"/>
      <c r="W159" s="40"/>
      <c r="X159" s="40"/>
      <c r="Y159" s="40"/>
      <c r="Z159" s="40"/>
      <c r="AA159" s="40"/>
      <c r="AB159" s="40"/>
      <c r="AC159" s="40"/>
      <c r="AD159" s="40"/>
      <c r="AE159" s="40"/>
      <c r="AR159" s="232" t="s">
        <v>253</v>
      </c>
      <c r="AT159" s="232" t="s">
        <v>222</v>
      </c>
      <c r="AU159" s="232" t="s">
        <v>84</v>
      </c>
      <c r="AY159" s="18" t="s">
        <v>199</v>
      </c>
      <c r="BE159" s="233">
        <f>IF(N159="základní",J159,0)</f>
        <v>0</v>
      </c>
      <c r="BF159" s="233">
        <f>IF(N159="snížená",J159,0)</f>
        <v>0</v>
      </c>
      <c r="BG159" s="233">
        <f>IF(N159="zákl. přenesená",J159,0)</f>
        <v>0</v>
      </c>
      <c r="BH159" s="233">
        <f>IF(N159="sníž. přenesená",J159,0)</f>
        <v>0</v>
      </c>
      <c r="BI159" s="233">
        <f>IF(N159="nulová",J159,0)</f>
        <v>0</v>
      </c>
      <c r="BJ159" s="18" t="s">
        <v>84</v>
      </c>
      <c r="BK159" s="233">
        <f>ROUND(I159*H159,2)</f>
        <v>0</v>
      </c>
      <c r="BL159" s="18" t="s">
        <v>253</v>
      </c>
      <c r="BM159" s="232" t="s">
        <v>367</v>
      </c>
    </row>
    <row r="160" spans="1:47" s="2" customFormat="1" ht="12">
      <c r="A160" s="40"/>
      <c r="B160" s="41"/>
      <c r="C160" s="42"/>
      <c r="D160" s="234" t="s">
        <v>210</v>
      </c>
      <c r="E160" s="42"/>
      <c r="F160" s="235" t="s">
        <v>446</v>
      </c>
      <c r="G160" s="42"/>
      <c r="H160" s="42"/>
      <c r="I160" s="138"/>
      <c r="J160" s="42"/>
      <c r="K160" s="42"/>
      <c r="L160" s="46"/>
      <c r="M160" s="236"/>
      <c r="N160" s="237"/>
      <c r="O160" s="86"/>
      <c r="P160" s="86"/>
      <c r="Q160" s="86"/>
      <c r="R160" s="86"/>
      <c r="S160" s="86"/>
      <c r="T160" s="87"/>
      <c r="U160" s="40"/>
      <c r="V160" s="40"/>
      <c r="W160" s="40"/>
      <c r="X160" s="40"/>
      <c r="Y160" s="40"/>
      <c r="Z160" s="40"/>
      <c r="AA160" s="40"/>
      <c r="AB160" s="40"/>
      <c r="AC160" s="40"/>
      <c r="AD160" s="40"/>
      <c r="AE160" s="40"/>
      <c r="AT160" s="18" t="s">
        <v>210</v>
      </c>
      <c r="AU160" s="18" t="s">
        <v>84</v>
      </c>
    </row>
    <row r="161" spans="1:51" s="13" customFormat="1" ht="12">
      <c r="A161" s="13"/>
      <c r="B161" s="238"/>
      <c r="C161" s="239"/>
      <c r="D161" s="234" t="s">
        <v>213</v>
      </c>
      <c r="E161" s="240" t="s">
        <v>32</v>
      </c>
      <c r="F161" s="241" t="s">
        <v>840</v>
      </c>
      <c r="G161" s="239"/>
      <c r="H161" s="242">
        <v>1.191</v>
      </c>
      <c r="I161" s="243"/>
      <c r="J161" s="239"/>
      <c r="K161" s="239"/>
      <c r="L161" s="244"/>
      <c r="M161" s="245"/>
      <c r="N161" s="246"/>
      <c r="O161" s="246"/>
      <c r="P161" s="246"/>
      <c r="Q161" s="246"/>
      <c r="R161" s="246"/>
      <c r="S161" s="246"/>
      <c r="T161" s="247"/>
      <c r="U161" s="13"/>
      <c r="V161" s="13"/>
      <c r="W161" s="13"/>
      <c r="X161" s="13"/>
      <c r="Y161" s="13"/>
      <c r="Z161" s="13"/>
      <c r="AA161" s="13"/>
      <c r="AB161" s="13"/>
      <c r="AC161" s="13"/>
      <c r="AD161" s="13"/>
      <c r="AE161" s="13"/>
      <c r="AT161" s="248" t="s">
        <v>213</v>
      </c>
      <c r="AU161" s="248" t="s">
        <v>84</v>
      </c>
      <c r="AV161" s="13" t="s">
        <v>86</v>
      </c>
      <c r="AW161" s="13" t="s">
        <v>39</v>
      </c>
      <c r="AX161" s="13" t="s">
        <v>6</v>
      </c>
      <c r="AY161" s="248" t="s">
        <v>199</v>
      </c>
    </row>
    <row r="162" spans="1:51" s="14" customFormat="1" ht="12">
      <c r="A162" s="14"/>
      <c r="B162" s="249"/>
      <c r="C162" s="250"/>
      <c r="D162" s="234" t="s">
        <v>213</v>
      </c>
      <c r="E162" s="251" t="s">
        <v>32</v>
      </c>
      <c r="F162" s="252" t="s">
        <v>215</v>
      </c>
      <c r="G162" s="250"/>
      <c r="H162" s="253">
        <v>1.191</v>
      </c>
      <c r="I162" s="254"/>
      <c r="J162" s="250"/>
      <c r="K162" s="250"/>
      <c r="L162" s="255"/>
      <c r="M162" s="256"/>
      <c r="N162" s="257"/>
      <c r="O162" s="257"/>
      <c r="P162" s="257"/>
      <c r="Q162" s="257"/>
      <c r="R162" s="257"/>
      <c r="S162" s="257"/>
      <c r="T162" s="258"/>
      <c r="U162" s="14"/>
      <c r="V162" s="14"/>
      <c r="W162" s="14"/>
      <c r="X162" s="14"/>
      <c r="Y162" s="14"/>
      <c r="Z162" s="14"/>
      <c r="AA162" s="14"/>
      <c r="AB162" s="14"/>
      <c r="AC162" s="14"/>
      <c r="AD162" s="14"/>
      <c r="AE162" s="14"/>
      <c r="AT162" s="259" t="s">
        <v>213</v>
      </c>
      <c r="AU162" s="259" t="s">
        <v>84</v>
      </c>
      <c r="AV162" s="14" t="s">
        <v>209</v>
      </c>
      <c r="AW162" s="14" t="s">
        <v>39</v>
      </c>
      <c r="AX162" s="14" t="s">
        <v>84</v>
      </c>
      <c r="AY162" s="259" t="s">
        <v>199</v>
      </c>
    </row>
    <row r="163" spans="1:31" s="2" customFormat="1" ht="6.95" customHeight="1">
      <c r="A163" s="40"/>
      <c r="B163" s="61"/>
      <c r="C163" s="62"/>
      <c r="D163" s="62"/>
      <c r="E163" s="62"/>
      <c r="F163" s="62"/>
      <c r="G163" s="62"/>
      <c r="H163" s="62"/>
      <c r="I163" s="168"/>
      <c r="J163" s="62"/>
      <c r="K163" s="62"/>
      <c r="L163" s="46"/>
      <c r="M163" s="40"/>
      <c r="O163" s="40"/>
      <c r="P163" s="40"/>
      <c r="Q163" s="40"/>
      <c r="R163" s="40"/>
      <c r="S163" s="40"/>
      <c r="T163" s="40"/>
      <c r="U163" s="40"/>
      <c r="V163" s="40"/>
      <c r="W163" s="40"/>
      <c r="X163" s="40"/>
      <c r="Y163" s="40"/>
      <c r="Z163" s="40"/>
      <c r="AA163" s="40"/>
      <c r="AB163" s="40"/>
      <c r="AC163" s="40"/>
      <c r="AD163" s="40"/>
      <c r="AE163" s="40"/>
    </row>
  </sheetData>
  <sheetProtection password="CC35" sheet="1" objects="1" scenarios="1" formatColumns="0" formatRows="0" autoFilter="0"/>
  <autoFilter ref="C81:K162"/>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351"/>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128</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841</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ROUND((SUM(BE93:BE350)),15)</f>
        <v>0</v>
      </c>
      <c r="G33" s="40"/>
      <c r="H33" s="40"/>
      <c r="I33" s="157">
        <v>0.21</v>
      </c>
      <c r="J33" s="156">
        <f>ROUND(((SUM(BE93:BE350))*I33),15)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ROUND((SUM(BF93:BF350)),15)</f>
        <v>0</v>
      </c>
      <c r="G34" s="40"/>
      <c r="H34" s="40"/>
      <c r="I34" s="157">
        <v>0.15</v>
      </c>
      <c r="J34" s="156">
        <f>ROUND(((SUM(BF93:BF350))*I34),15)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ROUND((SUM(BG93:BG350)),15)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ROUND((SUM(BH93:BH350)),15)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ROUND((SUM(BI93:BI350)),15)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01-20-01-01-01 - Železniční most v ev. km 70,207</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J94</f>
        <v>0</v>
      </c>
      <c r="K60" s="179"/>
      <c r="L60" s="184"/>
      <c r="S60" s="9"/>
      <c r="T60" s="9"/>
      <c r="U60" s="9"/>
      <c r="V60" s="9"/>
      <c r="W60" s="9"/>
      <c r="X60" s="9"/>
      <c r="Y60" s="9"/>
      <c r="Z60" s="9"/>
      <c r="AA60" s="9"/>
      <c r="AB60" s="9"/>
      <c r="AC60" s="9"/>
      <c r="AD60" s="9"/>
      <c r="AE60" s="9"/>
    </row>
    <row r="61" spans="1:31" s="10" customFormat="1" ht="19.9" customHeight="1">
      <c r="A61" s="10"/>
      <c r="B61" s="185"/>
      <c r="C61" s="186"/>
      <c r="D61" s="187" t="s">
        <v>842</v>
      </c>
      <c r="E61" s="188"/>
      <c r="F61" s="188"/>
      <c r="G61" s="188"/>
      <c r="H61" s="188"/>
      <c r="I61" s="189"/>
      <c r="J61" s="190">
        <f>J95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843</v>
      </c>
      <c r="E62" s="188"/>
      <c r="F62" s="188"/>
      <c r="G62" s="188"/>
      <c r="H62" s="188"/>
      <c r="I62" s="189"/>
      <c r="J62" s="190">
        <f>J165</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844</v>
      </c>
      <c r="E63" s="188"/>
      <c r="F63" s="188"/>
      <c r="G63" s="188"/>
      <c r="H63" s="188"/>
      <c r="I63" s="189"/>
      <c r="J63" s="190">
        <f>J170</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845</v>
      </c>
      <c r="E64" s="188"/>
      <c r="F64" s="188"/>
      <c r="G64" s="188"/>
      <c r="H64" s="188"/>
      <c r="I64" s="189"/>
      <c r="J64" s="190">
        <f>J182</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846</v>
      </c>
      <c r="E65" s="188"/>
      <c r="F65" s="188"/>
      <c r="G65" s="188"/>
      <c r="H65" s="188"/>
      <c r="I65" s="189"/>
      <c r="J65" s="190">
        <f>J203</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847</v>
      </c>
      <c r="E66" s="188"/>
      <c r="F66" s="188"/>
      <c r="G66" s="188"/>
      <c r="H66" s="188"/>
      <c r="I66" s="189"/>
      <c r="J66" s="190">
        <f>J213</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848</v>
      </c>
      <c r="E67" s="188"/>
      <c r="F67" s="188"/>
      <c r="G67" s="188"/>
      <c r="H67" s="188"/>
      <c r="I67" s="189"/>
      <c r="J67" s="190">
        <f>J264</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849</v>
      </c>
      <c r="E68" s="188"/>
      <c r="F68" s="188"/>
      <c r="G68" s="188"/>
      <c r="H68" s="188"/>
      <c r="I68" s="189"/>
      <c r="J68" s="190">
        <f>J276</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850</v>
      </c>
      <c r="E69" s="188"/>
      <c r="F69" s="188"/>
      <c r="G69" s="188"/>
      <c r="H69" s="188"/>
      <c r="I69" s="189"/>
      <c r="J69" s="190">
        <f>J283</f>
        <v>0</v>
      </c>
      <c r="K69" s="186"/>
      <c r="L69" s="191"/>
      <c r="S69" s="10"/>
      <c r="T69" s="10"/>
      <c r="U69" s="10"/>
      <c r="V69" s="10"/>
      <c r="W69" s="10"/>
      <c r="X69" s="10"/>
      <c r="Y69" s="10"/>
      <c r="Z69" s="10"/>
      <c r="AA69" s="10"/>
      <c r="AB69" s="10"/>
      <c r="AC69" s="10"/>
      <c r="AD69" s="10"/>
      <c r="AE69" s="10"/>
    </row>
    <row r="70" spans="1:31" s="9" customFormat="1" ht="24.95" customHeight="1">
      <c r="A70" s="9"/>
      <c r="B70" s="178"/>
      <c r="C70" s="179"/>
      <c r="D70" s="180" t="s">
        <v>851</v>
      </c>
      <c r="E70" s="181"/>
      <c r="F70" s="181"/>
      <c r="G70" s="181"/>
      <c r="H70" s="181"/>
      <c r="I70" s="182"/>
      <c r="J70" s="183">
        <f>J286</f>
        <v>0</v>
      </c>
      <c r="K70" s="179"/>
      <c r="L70" s="184"/>
      <c r="S70" s="9"/>
      <c r="T70" s="9"/>
      <c r="U70" s="9"/>
      <c r="V70" s="9"/>
      <c r="W70" s="9"/>
      <c r="X70" s="9"/>
      <c r="Y70" s="9"/>
      <c r="Z70" s="9"/>
      <c r="AA70" s="9"/>
      <c r="AB70" s="9"/>
      <c r="AC70" s="9"/>
      <c r="AD70" s="9"/>
      <c r="AE70" s="9"/>
    </row>
    <row r="71" spans="1:31" s="9" customFormat="1" ht="24.95" customHeight="1">
      <c r="A71" s="9"/>
      <c r="B71" s="178"/>
      <c r="C71" s="179"/>
      <c r="D71" s="180" t="s">
        <v>217</v>
      </c>
      <c r="E71" s="181"/>
      <c r="F71" s="181"/>
      <c r="G71" s="181"/>
      <c r="H71" s="181"/>
      <c r="I71" s="182"/>
      <c r="J71" s="183">
        <f>J333</f>
        <v>0</v>
      </c>
      <c r="K71" s="179"/>
      <c r="L71" s="184"/>
      <c r="S71" s="9"/>
      <c r="T71" s="9"/>
      <c r="U71" s="9"/>
      <c r="V71" s="9"/>
      <c r="W71" s="9"/>
      <c r="X71" s="9"/>
      <c r="Y71" s="9"/>
      <c r="Z71" s="9"/>
      <c r="AA71" s="9"/>
      <c r="AB71" s="9"/>
      <c r="AC71" s="9"/>
      <c r="AD71" s="9"/>
      <c r="AE71" s="9"/>
    </row>
    <row r="72" spans="1:31" s="10" customFormat="1" ht="19.9" customHeight="1">
      <c r="A72" s="10"/>
      <c r="B72" s="185"/>
      <c r="C72" s="186"/>
      <c r="D72" s="187" t="s">
        <v>852</v>
      </c>
      <c r="E72" s="188"/>
      <c r="F72" s="188"/>
      <c r="G72" s="188"/>
      <c r="H72" s="188"/>
      <c r="I72" s="189"/>
      <c r="J72" s="190">
        <f>J334</f>
        <v>0</v>
      </c>
      <c r="K72" s="186"/>
      <c r="L72" s="191"/>
      <c r="S72" s="10"/>
      <c r="T72" s="10"/>
      <c r="U72" s="10"/>
      <c r="V72" s="10"/>
      <c r="W72" s="10"/>
      <c r="X72" s="10"/>
      <c r="Y72" s="10"/>
      <c r="Z72" s="10"/>
      <c r="AA72" s="10"/>
      <c r="AB72" s="10"/>
      <c r="AC72" s="10"/>
      <c r="AD72" s="10"/>
      <c r="AE72" s="10"/>
    </row>
    <row r="73" spans="1:31" s="9" customFormat="1" ht="24.95" customHeight="1">
      <c r="A73" s="9"/>
      <c r="B73" s="178"/>
      <c r="C73" s="179"/>
      <c r="D73" s="180" t="s">
        <v>853</v>
      </c>
      <c r="E73" s="181"/>
      <c r="F73" s="181"/>
      <c r="G73" s="181"/>
      <c r="H73" s="181"/>
      <c r="I73" s="182"/>
      <c r="J73" s="183">
        <f>J337</f>
        <v>0</v>
      </c>
      <c r="K73" s="179"/>
      <c r="L73" s="184"/>
      <c r="S73" s="9"/>
      <c r="T73" s="9"/>
      <c r="U73" s="9"/>
      <c r="V73" s="9"/>
      <c r="W73" s="9"/>
      <c r="X73" s="9"/>
      <c r="Y73" s="9"/>
      <c r="Z73" s="9"/>
      <c r="AA73" s="9"/>
      <c r="AB73" s="9"/>
      <c r="AC73" s="9"/>
      <c r="AD73" s="9"/>
      <c r="AE73" s="9"/>
    </row>
    <row r="74" spans="1:31" s="2" customFormat="1" ht="21.8"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61"/>
      <c r="C75" s="62"/>
      <c r="D75" s="62"/>
      <c r="E75" s="62"/>
      <c r="F75" s="62"/>
      <c r="G75" s="62"/>
      <c r="H75" s="62"/>
      <c r="I75" s="168"/>
      <c r="J75" s="62"/>
      <c r="K75" s="62"/>
      <c r="L75" s="139"/>
      <c r="S75" s="40"/>
      <c r="T75" s="40"/>
      <c r="U75" s="40"/>
      <c r="V75" s="40"/>
      <c r="W75" s="40"/>
      <c r="X75" s="40"/>
      <c r="Y75" s="40"/>
      <c r="Z75" s="40"/>
      <c r="AA75" s="40"/>
      <c r="AB75" s="40"/>
      <c r="AC75" s="40"/>
      <c r="AD75" s="40"/>
      <c r="AE75" s="40"/>
    </row>
    <row r="79" spans="1:31" s="2" customFormat="1" ht="6.95" customHeight="1">
      <c r="A79" s="40"/>
      <c r="B79" s="63"/>
      <c r="C79" s="64"/>
      <c r="D79" s="64"/>
      <c r="E79" s="64"/>
      <c r="F79" s="64"/>
      <c r="G79" s="64"/>
      <c r="H79" s="64"/>
      <c r="I79" s="171"/>
      <c r="J79" s="64"/>
      <c r="K79" s="64"/>
      <c r="L79" s="139"/>
      <c r="S79" s="40"/>
      <c r="T79" s="40"/>
      <c r="U79" s="40"/>
      <c r="V79" s="40"/>
      <c r="W79" s="40"/>
      <c r="X79" s="40"/>
      <c r="Y79" s="40"/>
      <c r="Z79" s="40"/>
      <c r="AA79" s="40"/>
      <c r="AB79" s="40"/>
      <c r="AC79" s="40"/>
      <c r="AD79" s="40"/>
      <c r="AE79" s="40"/>
    </row>
    <row r="80" spans="1:31" s="2" customFormat="1" ht="24.95" customHeight="1">
      <c r="A80" s="40"/>
      <c r="B80" s="41"/>
      <c r="C80" s="24" t="s">
        <v>184</v>
      </c>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3" t="s">
        <v>16</v>
      </c>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4.4" customHeight="1">
      <c r="A83" s="40"/>
      <c r="B83" s="41"/>
      <c r="C83" s="42"/>
      <c r="D83" s="42"/>
      <c r="E83" s="172" t="str">
        <f>E7</f>
        <v>Oprava trati v úseku Mostek – Horka u Staré Paky</v>
      </c>
      <c r="F83" s="33"/>
      <c r="G83" s="33"/>
      <c r="H83" s="33"/>
      <c r="I83" s="138"/>
      <c r="J83" s="42"/>
      <c r="K83" s="42"/>
      <c r="L83" s="139"/>
      <c r="S83" s="40"/>
      <c r="T83" s="40"/>
      <c r="U83" s="40"/>
      <c r="V83" s="40"/>
      <c r="W83" s="40"/>
      <c r="X83" s="40"/>
      <c r="Y83" s="40"/>
      <c r="Z83" s="40"/>
      <c r="AA83" s="40"/>
      <c r="AB83" s="40"/>
      <c r="AC83" s="40"/>
      <c r="AD83" s="40"/>
      <c r="AE83" s="40"/>
    </row>
    <row r="84" spans="1:31" s="2" customFormat="1" ht="12" customHeight="1">
      <c r="A84" s="40"/>
      <c r="B84" s="41"/>
      <c r="C84" s="33" t="s">
        <v>175</v>
      </c>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14.4" customHeight="1">
      <c r="A85" s="40"/>
      <c r="B85" s="41"/>
      <c r="C85" s="42"/>
      <c r="D85" s="42"/>
      <c r="E85" s="71" t="str">
        <f>E9</f>
        <v>SO 01-20-01-01-01 - Železniční most v ev. km 70,207</v>
      </c>
      <c r="F85" s="42"/>
      <c r="G85" s="42"/>
      <c r="H85" s="42"/>
      <c r="I85" s="138"/>
      <c r="J85" s="42"/>
      <c r="K85" s="42"/>
      <c r="L85" s="139"/>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2" customFormat="1" ht="12" customHeight="1">
      <c r="A87" s="40"/>
      <c r="B87" s="41"/>
      <c r="C87" s="33" t="s">
        <v>22</v>
      </c>
      <c r="D87" s="42"/>
      <c r="E87" s="42"/>
      <c r="F87" s="28" t="str">
        <f>F12</f>
        <v>Mostek - Horka u St. Paky</v>
      </c>
      <c r="G87" s="42"/>
      <c r="H87" s="42"/>
      <c r="I87" s="142" t="s">
        <v>24</v>
      </c>
      <c r="J87" s="74" t="str">
        <f>IF(J12="","",J12)</f>
        <v>12. 3. 2020</v>
      </c>
      <c r="K87" s="42"/>
      <c r="L87" s="139"/>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38"/>
      <c r="J88" s="42"/>
      <c r="K88" s="42"/>
      <c r="L88" s="139"/>
      <c r="S88" s="40"/>
      <c r="T88" s="40"/>
      <c r="U88" s="40"/>
      <c r="V88" s="40"/>
      <c r="W88" s="40"/>
      <c r="X88" s="40"/>
      <c r="Y88" s="40"/>
      <c r="Z88" s="40"/>
      <c r="AA88" s="40"/>
      <c r="AB88" s="40"/>
      <c r="AC88" s="40"/>
      <c r="AD88" s="40"/>
      <c r="AE88" s="40"/>
    </row>
    <row r="89" spans="1:31" s="2" customFormat="1" ht="15.6" customHeight="1">
      <c r="A89" s="40"/>
      <c r="B89" s="41"/>
      <c r="C89" s="33" t="s">
        <v>30</v>
      </c>
      <c r="D89" s="42"/>
      <c r="E89" s="42"/>
      <c r="F89" s="28" t="str">
        <f>E15</f>
        <v>Správa železnic, státní organizace</v>
      </c>
      <c r="G89" s="42"/>
      <c r="H89" s="42"/>
      <c r="I89" s="142" t="s">
        <v>37</v>
      </c>
      <c r="J89" s="38" t="str">
        <f>E21</f>
        <v>Prodin, a.s.</v>
      </c>
      <c r="K89" s="42"/>
      <c r="L89" s="139"/>
      <c r="S89" s="40"/>
      <c r="T89" s="40"/>
      <c r="U89" s="40"/>
      <c r="V89" s="40"/>
      <c r="W89" s="40"/>
      <c r="X89" s="40"/>
      <c r="Y89" s="40"/>
      <c r="Z89" s="40"/>
      <c r="AA89" s="40"/>
      <c r="AB89" s="40"/>
      <c r="AC89" s="40"/>
      <c r="AD89" s="40"/>
      <c r="AE89" s="40"/>
    </row>
    <row r="90" spans="1:31" s="2" customFormat="1" ht="15.6" customHeight="1">
      <c r="A90" s="40"/>
      <c r="B90" s="41"/>
      <c r="C90" s="33" t="s">
        <v>35</v>
      </c>
      <c r="D90" s="42"/>
      <c r="E90" s="42"/>
      <c r="F90" s="28" t="str">
        <f>IF(E18="","",E18)</f>
        <v>Vyplň údaj</v>
      </c>
      <c r="G90" s="42"/>
      <c r="H90" s="42"/>
      <c r="I90" s="142" t="s">
        <v>40</v>
      </c>
      <c r="J90" s="38" t="str">
        <f>E24</f>
        <v>Prodin, a.s.</v>
      </c>
      <c r="K90" s="42"/>
      <c r="L90" s="139"/>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138"/>
      <c r="J91" s="42"/>
      <c r="K91" s="42"/>
      <c r="L91" s="139"/>
      <c r="S91" s="40"/>
      <c r="T91" s="40"/>
      <c r="U91" s="40"/>
      <c r="V91" s="40"/>
      <c r="W91" s="40"/>
      <c r="X91" s="40"/>
      <c r="Y91" s="40"/>
      <c r="Z91" s="40"/>
      <c r="AA91" s="40"/>
      <c r="AB91" s="40"/>
      <c r="AC91" s="40"/>
      <c r="AD91" s="40"/>
      <c r="AE91" s="40"/>
    </row>
    <row r="92" spans="1:31" s="11" customFormat="1" ht="29.25" customHeight="1">
      <c r="A92" s="192"/>
      <c r="B92" s="193"/>
      <c r="C92" s="194" t="s">
        <v>185</v>
      </c>
      <c r="D92" s="195" t="s">
        <v>62</v>
      </c>
      <c r="E92" s="195" t="s">
        <v>58</v>
      </c>
      <c r="F92" s="195" t="s">
        <v>59</v>
      </c>
      <c r="G92" s="195" t="s">
        <v>186</v>
      </c>
      <c r="H92" s="195" t="s">
        <v>187</v>
      </c>
      <c r="I92" s="196" t="s">
        <v>188</v>
      </c>
      <c r="J92" s="195" t="s">
        <v>179</v>
      </c>
      <c r="K92" s="197" t="s">
        <v>189</v>
      </c>
      <c r="L92" s="198"/>
      <c r="M92" s="94" t="s">
        <v>32</v>
      </c>
      <c r="N92" s="95" t="s">
        <v>47</v>
      </c>
      <c r="O92" s="95" t="s">
        <v>190</v>
      </c>
      <c r="P92" s="95" t="s">
        <v>191</v>
      </c>
      <c r="Q92" s="95" t="s">
        <v>192</v>
      </c>
      <c r="R92" s="95" t="s">
        <v>193</v>
      </c>
      <c r="S92" s="95" t="s">
        <v>194</v>
      </c>
      <c r="T92" s="96" t="s">
        <v>195</v>
      </c>
      <c r="U92" s="192"/>
      <c r="V92" s="192"/>
      <c r="W92" s="192"/>
      <c r="X92" s="192"/>
      <c r="Y92" s="192"/>
      <c r="Z92" s="192"/>
      <c r="AA92" s="192"/>
      <c r="AB92" s="192"/>
      <c r="AC92" s="192"/>
      <c r="AD92" s="192"/>
      <c r="AE92" s="192"/>
    </row>
    <row r="93" spans="1:63" s="2" customFormat="1" ht="22.8" customHeight="1">
      <c r="A93" s="40"/>
      <c r="B93" s="41"/>
      <c r="C93" s="101" t="s">
        <v>196</v>
      </c>
      <c r="D93" s="42"/>
      <c r="E93" s="42"/>
      <c r="F93" s="42"/>
      <c r="G93" s="42"/>
      <c r="H93" s="42"/>
      <c r="I93" s="138"/>
      <c r="J93" s="199">
        <f>BK93</f>
        <v>0</v>
      </c>
      <c r="K93" s="42"/>
      <c r="L93" s="46"/>
      <c r="M93" s="97"/>
      <c r="N93" s="200"/>
      <c r="O93" s="98"/>
      <c r="P93" s="201">
        <f>P94+P286+P333+P337</f>
        <v>0</v>
      </c>
      <c r="Q93" s="98"/>
      <c r="R93" s="201">
        <f>R94+R286+R333+R337</f>
        <v>0</v>
      </c>
      <c r="S93" s="98"/>
      <c r="T93" s="202">
        <f>T94+T286+T333+T337</f>
        <v>0</v>
      </c>
      <c r="U93" s="40"/>
      <c r="V93" s="40"/>
      <c r="W93" s="40"/>
      <c r="X93" s="40"/>
      <c r="Y93" s="40"/>
      <c r="Z93" s="40"/>
      <c r="AA93" s="40"/>
      <c r="AB93" s="40"/>
      <c r="AC93" s="40"/>
      <c r="AD93" s="40"/>
      <c r="AE93" s="40"/>
      <c r="AT93" s="18" t="s">
        <v>76</v>
      </c>
      <c r="AU93" s="18" t="s">
        <v>180</v>
      </c>
      <c r="BK93" s="203">
        <f>BK94+BK286+BK333+BK337</f>
        <v>0</v>
      </c>
    </row>
    <row r="94" spans="1:63" s="12" customFormat="1" ht="25.9" customHeight="1">
      <c r="A94" s="12"/>
      <c r="B94" s="204"/>
      <c r="C94" s="205"/>
      <c r="D94" s="206" t="s">
        <v>76</v>
      </c>
      <c r="E94" s="207" t="s">
        <v>197</v>
      </c>
      <c r="F94" s="207" t="s">
        <v>198</v>
      </c>
      <c r="G94" s="205"/>
      <c r="H94" s="205"/>
      <c r="I94" s="208"/>
      <c r="J94" s="209">
        <f>BK94</f>
        <v>0</v>
      </c>
      <c r="K94" s="205"/>
      <c r="L94" s="210"/>
      <c r="M94" s="211"/>
      <c r="N94" s="212"/>
      <c r="O94" s="212"/>
      <c r="P94" s="213">
        <f>P95+P165+P170+P182+P203+P213+P264+P276+P283</f>
        <v>0</v>
      </c>
      <c r="Q94" s="212"/>
      <c r="R94" s="213">
        <f>R95+R165+R170+R182+R203+R213+R264+R276+R283</f>
        <v>0</v>
      </c>
      <c r="S94" s="212"/>
      <c r="T94" s="214">
        <f>T95+T165+T170+T182+T203+T213+T264+T276+T283</f>
        <v>0</v>
      </c>
      <c r="U94" s="12"/>
      <c r="V94" s="12"/>
      <c r="W94" s="12"/>
      <c r="X94" s="12"/>
      <c r="Y94" s="12"/>
      <c r="Z94" s="12"/>
      <c r="AA94" s="12"/>
      <c r="AB94" s="12"/>
      <c r="AC94" s="12"/>
      <c r="AD94" s="12"/>
      <c r="AE94" s="12"/>
      <c r="AR94" s="215" t="s">
        <v>84</v>
      </c>
      <c r="AT94" s="216" t="s">
        <v>76</v>
      </c>
      <c r="AU94" s="216" t="s">
        <v>6</v>
      </c>
      <c r="AY94" s="215" t="s">
        <v>199</v>
      </c>
      <c r="BK94" s="217">
        <f>BK95+BK165+BK170+BK182+BK203+BK213+BK264+BK276+BK283</f>
        <v>0</v>
      </c>
    </row>
    <row r="95" spans="1:63" s="12" customFormat="1" ht="22.8" customHeight="1">
      <c r="A95" s="12"/>
      <c r="B95" s="204"/>
      <c r="C95" s="205"/>
      <c r="D95" s="206" t="s">
        <v>76</v>
      </c>
      <c r="E95" s="218" t="s">
        <v>84</v>
      </c>
      <c r="F95" s="218" t="s">
        <v>854</v>
      </c>
      <c r="G95" s="205"/>
      <c r="H95" s="205"/>
      <c r="I95" s="208"/>
      <c r="J95" s="219">
        <f>BK95</f>
        <v>0</v>
      </c>
      <c r="K95" s="205"/>
      <c r="L95" s="210"/>
      <c r="M95" s="211"/>
      <c r="N95" s="212"/>
      <c r="O95" s="212"/>
      <c r="P95" s="213">
        <f>SUM(P96:P164)</f>
        <v>0</v>
      </c>
      <c r="Q95" s="212"/>
      <c r="R95" s="213">
        <f>SUM(R96:R164)</f>
        <v>0</v>
      </c>
      <c r="S95" s="212"/>
      <c r="T95" s="214">
        <f>SUM(T96:T164)</f>
        <v>0</v>
      </c>
      <c r="U95" s="12"/>
      <c r="V95" s="12"/>
      <c r="W95" s="12"/>
      <c r="X95" s="12"/>
      <c r="Y95" s="12"/>
      <c r="Z95" s="12"/>
      <c r="AA95" s="12"/>
      <c r="AB95" s="12"/>
      <c r="AC95" s="12"/>
      <c r="AD95" s="12"/>
      <c r="AE95" s="12"/>
      <c r="AR95" s="215" t="s">
        <v>84</v>
      </c>
      <c r="AT95" s="216" t="s">
        <v>76</v>
      </c>
      <c r="AU95" s="216" t="s">
        <v>84</v>
      </c>
      <c r="AY95" s="215" t="s">
        <v>199</v>
      </c>
      <c r="BK95" s="217">
        <f>SUM(BK96:BK164)</f>
        <v>0</v>
      </c>
    </row>
    <row r="96" spans="1:65" s="2" customFormat="1" ht="19.8" customHeight="1">
      <c r="A96" s="40"/>
      <c r="B96" s="41"/>
      <c r="C96" s="260" t="s">
        <v>84</v>
      </c>
      <c r="D96" s="260" t="s">
        <v>222</v>
      </c>
      <c r="E96" s="261" t="s">
        <v>855</v>
      </c>
      <c r="F96" s="262" t="s">
        <v>856</v>
      </c>
      <c r="G96" s="263" t="s">
        <v>324</v>
      </c>
      <c r="H96" s="264">
        <v>40</v>
      </c>
      <c r="I96" s="265"/>
      <c r="J96" s="266">
        <f>ROUND(I96*H96,2)</f>
        <v>0</v>
      </c>
      <c r="K96" s="262" t="s">
        <v>32</v>
      </c>
      <c r="L96" s="46"/>
      <c r="M96" s="267" t="s">
        <v>32</v>
      </c>
      <c r="N96" s="268"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209</v>
      </c>
      <c r="AT96" s="232" t="s">
        <v>222</v>
      </c>
      <c r="AU96" s="232" t="s">
        <v>86</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86</v>
      </c>
    </row>
    <row r="97" spans="1:47" s="2" customFormat="1" ht="12">
      <c r="A97" s="40"/>
      <c r="B97" s="41"/>
      <c r="C97" s="42"/>
      <c r="D97" s="234" t="s">
        <v>210</v>
      </c>
      <c r="E97" s="42"/>
      <c r="F97" s="235" t="s">
        <v>856</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86</v>
      </c>
    </row>
    <row r="98" spans="1:65" s="2" customFormat="1" ht="19.8" customHeight="1">
      <c r="A98" s="40"/>
      <c r="B98" s="41"/>
      <c r="C98" s="260" t="s">
        <v>86</v>
      </c>
      <c r="D98" s="260" t="s">
        <v>222</v>
      </c>
      <c r="E98" s="261" t="s">
        <v>857</v>
      </c>
      <c r="F98" s="262" t="s">
        <v>858</v>
      </c>
      <c r="G98" s="263" t="s">
        <v>288</v>
      </c>
      <c r="H98" s="264">
        <v>500</v>
      </c>
      <c r="I98" s="265"/>
      <c r="J98" s="266">
        <f>ROUND(I98*H98,2)</f>
        <v>0</v>
      </c>
      <c r="K98" s="262" t="s">
        <v>32</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209</v>
      </c>
      <c r="AT98" s="232" t="s">
        <v>222</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209</v>
      </c>
    </row>
    <row r="99" spans="1:47" s="2" customFormat="1" ht="12">
      <c r="A99" s="40"/>
      <c r="B99" s="41"/>
      <c r="C99" s="42"/>
      <c r="D99" s="234" t="s">
        <v>210</v>
      </c>
      <c r="E99" s="42"/>
      <c r="F99" s="235" t="s">
        <v>858</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51" s="13" customFormat="1" ht="12">
      <c r="A100" s="13"/>
      <c r="B100" s="238"/>
      <c r="C100" s="239"/>
      <c r="D100" s="234" t="s">
        <v>213</v>
      </c>
      <c r="E100" s="240" t="s">
        <v>32</v>
      </c>
      <c r="F100" s="241" t="s">
        <v>859</v>
      </c>
      <c r="G100" s="239"/>
      <c r="H100" s="242">
        <v>500</v>
      </c>
      <c r="I100" s="243"/>
      <c r="J100" s="239"/>
      <c r="K100" s="239"/>
      <c r="L100" s="244"/>
      <c r="M100" s="245"/>
      <c r="N100" s="246"/>
      <c r="O100" s="246"/>
      <c r="P100" s="246"/>
      <c r="Q100" s="246"/>
      <c r="R100" s="246"/>
      <c r="S100" s="246"/>
      <c r="T100" s="247"/>
      <c r="U100" s="13"/>
      <c r="V100" s="13"/>
      <c r="W100" s="13"/>
      <c r="X100" s="13"/>
      <c r="Y100" s="13"/>
      <c r="Z100" s="13"/>
      <c r="AA100" s="13"/>
      <c r="AB100" s="13"/>
      <c r="AC100" s="13"/>
      <c r="AD100" s="13"/>
      <c r="AE100" s="13"/>
      <c r="AT100" s="248" t="s">
        <v>213</v>
      </c>
      <c r="AU100" s="248" t="s">
        <v>86</v>
      </c>
      <c r="AV100" s="13" t="s">
        <v>86</v>
      </c>
      <c r="AW100" s="13" t="s">
        <v>39</v>
      </c>
      <c r="AX100" s="13" t="s">
        <v>6</v>
      </c>
      <c r="AY100" s="248" t="s">
        <v>199</v>
      </c>
    </row>
    <row r="101" spans="1:51" s="14" customFormat="1" ht="12">
      <c r="A101" s="14"/>
      <c r="B101" s="249"/>
      <c r="C101" s="250"/>
      <c r="D101" s="234" t="s">
        <v>213</v>
      </c>
      <c r="E101" s="251" t="s">
        <v>32</v>
      </c>
      <c r="F101" s="252" t="s">
        <v>215</v>
      </c>
      <c r="G101" s="250"/>
      <c r="H101" s="253">
        <v>500</v>
      </c>
      <c r="I101" s="254"/>
      <c r="J101" s="250"/>
      <c r="K101" s="250"/>
      <c r="L101" s="255"/>
      <c r="M101" s="269"/>
      <c r="N101" s="270"/>
      <c r="O101" s="270"/>
      <c r="P101" s="270"/>
      <c r="Q101" s="270"/>
      <c r="R101" s="270"/>
      <c r="S101" s="270"/>
      <c r="T101" s="271"/>
      <c r="U101" s="14"/>
      <c r="V101" s="14"/>
      <c r="W101" s="14"/>
      <c r="X101" s="14"/>
      <c r="Y101" s="14"/>
      <c r="Z101" s="14"/>
      <c r="AA101" s="14"/>
      <c r="AB101" s="14"/>
      <c r="AC101" s="14"/>
      <c r="AD101" s="14"/>
      <c r="AE101" s="14"/>
      <c r="AT101" s="259" t="s">
        <v>213</v>
      </c>
      <c r="AU101" s="259" t="s">
        <v>86</v>
      </c>
      <c r="AV101" s="14" t="s">
        <v>209</v>
      </c>
      <c r="AW101" s="14" t="s">
        <v>39</v>
      </c>
      <c r="AX101" s="14" t="s">
        <v>84</v>
      </c>
      <c r="AY101" s="259" t="s">
        <v>199</v>
      </c>
    </row>
    <row r="102" spans="1:65" s="2" customFormat="1" ht="14.4" customHeight="1">
      <c r="A102" s="40"/>
      <c r="B102" s="41"/>
      <c r="C102" s="260" t="s">
        <v>221</v>
      </c>
      <c r="D102" s="260" t="s">
        <v>222</v>
      </c>
      <c r="E102" s="261" t="s">
        <v>860</v>
      </c>
      <c r="F102" s="262" t="s">
        <v>861</v>
      </c>
      <c r="G102" s="263" t="s">
        <v>288</v>
      </c>
      <c r="H102" s="264">
        <v>300</v>
      </c>
      <c r="I102" s="265"/>
      <c r="J102" s="266">
        <f>ROUND(I102*H102,2)</f>
        <v>0</v>
      </c>
      <c r="K102" s="262" t="s">
        <v>32</v>
      </c>
      <c r="L102" s="46"/>
      <c r="M102" s="267" t="s">
        <v>32</v>
      </c>
      <c r="N102" s="268"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209</v>
      </c>
      <c r="AT102" s="232" t="s">
        <v>222</v>
      </c>
      <c r="AU102" s="232" t="s">
        <v>86</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209</v>
      </c>
      <c r="BM102" s="232" t="s">
        <v>230</v>
      </c>
    </row>
    <row r="103" spans="1:47" s="2" customFormat="1" ht="12">
      <c r="A103" s="40"/>
      <c r="B103" s="41"/>
      <c r="C103" s="42"/>
      <c r="D103" s="234" t="s">
        <v>210</v>
      </c>
      <c r="E103" s="42"/>
      <c r="F103" s="235" t="s">
        <v>861</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86</v>
      </c>
    </row>
    <row r="104" spans="1:51" s="13" customFormat="1" ht="12">
      <c r="A104" s="13"/>
      <c r="B104" s="238"/>
      <c r="C104" s="239"/>
      <c r="D104" s="234" t="s">
        <v>213</v>
      </c>
      <c r="E104" s="240" t="s">
        <v>32</v>
      </c>
      <c r="F104" s="241" t="s">
        <v>862</v>
      </c>
      <c r="G104" s="239"/>
      <c r="H104" s="242">
        <v>300</v>
      </c>
      <c r="I104" s="243"/>
      <c r="J104" s="239"/>
      <c r="K104" s="239"/>
      <c r="L104" s="244"/>
      <c r="M104" s="245"/>
      <c r="N104" s="246"/>
      <c r="O104" s="246"/>
      <c r="P104" s="246"/>
      <c r="Q104" s="246"/>
      <c r="R104" s="246"/>
      <c r="S104" s="246"/>
      <c r="T104" s="247"/>
      <c r="U104" s="13"/>
      <c r="V104" s="13"/>
      <c r="W104" s="13"/>
      <c r="X104" s="13"/>
      <c r="Y104" s="13"/>
      <c r="Z104" s="13"/>
      <c r="AA104" s="13"/>
      <c r="AB104" s="13"/>
      <c r="AC104" s="13"/>
      <c r="AD104" s="13"/>
      <c r="AE104" s="13"/>
      <c r="AT104" s="248" t="s">
        <v>213</v>
      </c>
      <c r="AU104" s="248" t="s">
        <v>86</v>
      </c>
      <c r="AV104" s="13" t="s">
        <v>86</v>
      </c>
      <c r="AW104" s="13" t="s">
        <v>39</v>
      </c>
      <c r="AX104" s="13" t="s">
        <v>6</v>
      </c>
      <c r="AY104" s="248" t="s">
        <v>199</v>
      </c>
    </row>
    <row r="105" spans="1:51" s="14" customFormat="1" ht="12">
      <c r="A105" s="14"/>
      <c r="B105" s="249"/>
      <c r="C105" s="250"/>
      <c r="D105" s="234" t="s">
        <v>213</v>
      </c>
      <c r="E105" s="251" t="s">
        <v>32</v>
      </c>
      <c r="F105" s="252" t="s">
        <v>215</v>
      </c>
      <c r="G105" s="250"/>
      <c r="H105" s="253">
        <v>300</v>
      </c>
      <c r="I105" s="254"/>
      <c r="J105" s="250"/>
      <c r="K105" s="250"/>
      <c r="L105" s="255"/>
      <c r="M105" s="269"/>
      <c r="N105" s="270"/>
      <c r="O105" s="270"/>
      <c r="P105" s="270"/>
      <c r="Q105" s="270"/>
      <c r="R105" s="270"/>
      <c r="S105" s="270"/>
      <c r="T105" s="271"/>
      <c r="U105" s="14"/>
      <c r="V105" s="14"/>
      <c r="W105" s="14"/>
      <c r="X105" s="14"/>
      <c r="Y105" s="14"/>
      <c r="Z105" s="14"/>
      <c r="AA105" s="14"/>
      <c r="AB105" s="14"/>
      <c r="AC105" s="14"/>
      <c r="AD105" s="14"/>
      <c r="AE105" s="14"/>
      <c r="AT105" s="259" t="s">
        <v>213</v>
      </c>
      <c r="AU105" s="259" t="s">
        <v>86</v>
      </c>
      <c r="AV105" s="14" t="s">
        <v>209</v>
      </c>
      <c r="AW105" s="14" t="s">
        <v>39</v>
      </c>
      <c r="AX105" s="14" t="s">
        <v>84</v>
      </c>
      <c r="AY105" s="259" t="s">
        <v>199</v>
      </c>
    </row>
    <row r="106" spans="1:65" s="2" customFormat="1" ht="40.2" customHeight="1">
      <c r="A106" s="40"/>
      <c r="B106" s="41"/>
      <c r="C106" s="260" t="s">
        <v>209</v>
      </c>
      <c r="D106" s="260" t="s">
        <v>222</v>
      </c>
      <c r="E106" s="261" t="s">
        <v>863</v>
      </c>
      <c r="F106" s="262" t="s">
        <v>864</v>
      </c>
      <c r="G106" s="263" t="s">
        <v>303</v>
      </c>
      <c r="H106" s="264">
        <v>402.5</v>
      </c>
      <c r="I106" s="265"/>
      <c r="J106" s="266">
        <f>ROUND(I106*H106,2)</f>
        <v>0</v>
      </c>
      <c r="K106" s="262" t="s">
        <v>32</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209</v>
      </c>
      <c r="AT106" s="232" t="s">
        <v>222</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208</v>
      </c>
    </row>
    <row r="107" spans="1:47" s="2" customFormat="1" ht="12">
      <c r="A107" s="40"/>
      <c r="B107" s="41"/>
      <c r="C107" s="42"/>
      <c r="D107" s="234" t="s">
        <v>210</v>
      </c>
      <c r="E107" s="42"/>
      <c r="F107" s="235" t="s">
        <v>864</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51" s="15" customFormat="1" ht="12">
      <c r="A108" s="15"/>
      <c r="B108" s="276"/>
      <c r="C108" s="277"/>
      <c r="D108" s="234" t="s">
        <v>213</v>
      </c>
      <c r="E108" s="278" t="s">
        <v>32</v>
      </c>
      <c r="F108" s="279" t="s">
        <v>865</v>
      </c>
      <c r="G108" s="277"/>
      <c r="H108" s="278" t="s">
        <v>32</v>
      </c>
      <c r="I108" s="280"/>
      <c r="J108" s="277"/>
      <c r="K108" s="277"/>
      <c r="L108" s="281"/>
      <c r="M108" s="282"/>
      <c r="N108" s="283"/>
      <c r="O108" s="283"/>
      <c r="P108" s="283"/>
      <c r="Q108" s="283"/>
      <c r="R108" s="283"/>
      <c r="S108" s="283"/>
      <c r="T108" s="284"/>
      <c r="U108" s="15"/>
      <c r="V108" s="15"/>
      <c r="W108" s="15"/>
      <c r="X108" s="15"/>
      <c r="Y108" s="15"/>
      <c r="Z108" s="15"/>
      <c r="AA108" s="15"/>
      <c r="AB108" s="15"/>
      <c r="AC108" s="15"/>
      <c r="AD108" s="15"/>
      <c r="AE108" s="15"/>
      <c r="AT108" s="285" t="s">
        <v>213</v>
      </c>
      <c r="AU108" s="285" t="s">
        <v>86</v>
      </c>
      <c r="AV108" s="15" t="s">
        <v>84</v>
      </c>
      <c r="AW108" s="15" t="s">
        <v>39</v>
      </c>
      <c r="AX108" s="15" t="s">
        <v>6</v>
      </c>
      <c r="AY108" s="285" t="s">
        <v>199</v>
      </c>
    </row>
    <row r="109" spans="1:51" s="13" customFormat="1" ht="12">
      <c r="A109" s="13"/>
      <c r="B109" s="238"/>
      <c r="C109" s="239"/>
      <c r="D109" s="234" t="s">
        <v>213</v>
      </c>
      <c r="E109" s="240" t="s">
        <v>32</v>
      </c>
      <c r="F109" s="241" t="s">
        <v>866</v>
      </c>
      <c r="G109" s="239"/>
      <c r="H109" s="242">
        <v>84</v>
      </c>
      <c r="I109" s="243"/>
      <c r="J109" s="239"/>
      <c r="K109" s="239"/>
      <c r="L109" s="244"/>
      <c r="M109" s="245"/>
      <c r="N109" s="246"/>
      <c r="O109" s="246"/>
      <c r="P109" s="246"/>
      <c r="Q109" s="246"/>
      <c r="R109" s="246"/>
      <c r="S109" s="246"/>
      <c r="T109" s="247"/>
      <c r="U109" s="13"/>
      <c r="V109" s="13"/>
      <c r="W109" s="13"/>
      <c r="X109" s="13"/>
      <c r="Y109" s="13"/>
      <c r="Z109" s="13"/>
      <c r="AA109" s="13"/>
      <c r="AB109" s="13"/>
      <c r="AC109" s="13"/>
      <c r="AD109" s="13"/>
      <c r="AE109" s="13"/>
      <c r="AT109" s="248" t="s">
        <v>213</v>
      </c>
      <c r="AU109" s="248" t="s">
        <v>86</v>
      </c>
      <c r="AV109" s="13" t="s">
        <v>86</v>
      </c>
      <c r="AW109" s="13" t="s">
        <v>39</v>
      </c>
      <c r="AX109" s="13" t="s">
        <v>6</v>
      </c>
      <c r="AY109" s="248" t="s">
        <v>199</v>
      </c>
    </row>
    <row r="110" spans="1:51" s="13" customFormat="1" ht="12">
      <c r="A110" s="13"/>
      <c r="B110" s="238"/>
      <c r="C110" s="239"/>
      <c r="D110" s="234" t="s">
        <v>213</v>
      </c>
      <c r="E110" s="240" t="s">
        <v>32</v>
      </c>
      <c r="F110" s="241" t="s">
        <v>867</v>
      </c>
      <c r="G110" s="239"/>
      <c r="H110" s="242">
        <v>318.5</v>
      </c>
      <c r="I110" s="243"/>
      <c r="J110" s="239"/>
      <c r="K110" s="239"/>
      <c r="L110" s="244"/>
      <c r="M110" s="245"/>
      <c r="N110" s="246"/>
      <c r="O110" s="246"/>
      <c r="P110" s="246"/>
      <c r="Q110" s="246"/>
      <c r="R110" s="246"/>
      <c r="S110" s="246"/>
      <c r="T110" s="247"/>
      <c r="U110" s="13"/>
      <c r="V110" s="13"/>
      <c r="W110" s="13"/>
      <c r="X110" s="13"/>
      <c r="Y110" s="13"/>
      <c r="Z110" s="13"/>
      <c r="AA110" s="13"/>
      <c r="AB110" s="13"/>
      <c r="AC110" s="13"/>
      <c r="AD110" s="13"/>
      <c r="AE110" s="13"/>
      <c r="AT110" s="248" t="s">
        <v>213</v>
      </c>
      <c r="AU110" s="248" t="s">
        <v>86</v>
      </c>
      <c r="AV110" s="13" t="s">
        <v>86</v>
      </c>
      <c r="AW110" s="13" t="s">
        <v>39</v>
      </c>
      <c r="AX110" s="13" t="s">
        <v>6</v>
      </c>
      <c r="AY110" s="248" t="s">
        <v>199</v>
      </c>
    </row>
    <row r="111" spans="1:51" s="14" customFormat="1" ht="12">
      <c r="A111" s="14"/>
      <c r="B111" s="249"/>
      <c r="C111" s="250"/>
      <c r="D111" s="234" t="s">
        <v>213</v>
      </c>
      <c r="E111" s="251" t="s">
        <v>32</v>
      </c>
      <c r="F111" s="252" t="s">
        <v>215</v>
      </c>
      <c r="G111" s="250"/>
      <c r="H111" s="253">
        <v>402.5</v>
      </c>
      <c r="I111" s="254"/>
      <c r="J111" s="250"/>
      <c r="K111" s="250"/>
      <c r="L111" s="255"/>
      <c r="M111" s="269"/>
      <c r="N111" s="270"/>
      <c r="O111" s="270"/>
      <c r="P111" s="270"/>
      <c r="Q111" s="270"/>
      <c r="R111" s="270"/>
      <c r="S111" s="270"/>
      <c r="T111" s="271"/>
      <c r="U111" s="14"/>
      <c r="V111" s="14"/>
      <c r="W111" s="14"/>
      <c r="X111" s="14"/>
      <c r="Y111" s="14"/>
      <c r="Z111" s="14"/>
      <c r="AA111" s="14"/>
      <c r="AB111" s="14"/>
      <c r="AC111" s="14"/>
      <c r="AD111" s="14"/>
      <c r="AE111" s="14"/>
      <c r="AT111" s="259" t="s">
        <v>213</v>
      </c>
      <c r="AU111" s="259" t="s">
        <v>86</v>
      </c>
      <c r="AV111" s="14" t="s">
        <v>209</v>
      </c>
      <c r="AW111" s="14" t="s">
        <v>39</v>
      </c>
      <c r="AX111" s="14" t="s">
        <v>84</v>
      </c>
      <c r="AY111" s="259" t="s">
        <v>199</v>
      </c>
    </row>
    <row r="112" spans="1:65" s="2" customFormat="1" ht="40.2" customHeight="1">
      <c r="A112" s="40"/>
      <c r="B112" s="41"/>
      <c r="C112" s="260" t="s">
        <v>200</v>
      </c>
      <c r="D112" s="260" t="s">
        <v>222</v>
      </c>
      <c r="E112" s="261" t="s">
        <v>868</v>
      </c>
      <c r="F112" s="262" t="s">
        <v>869</v>
      </c>
      <c r="G112" s="263" t="s">
        <v>303</v>
      </c>
      <c r="H112" s="264">
        <v>402.5</v>
      </c>
      <c r="I112" s="265"/>
      <c r="J112" s="266">
        <f>ROUND(I112*H112,2)</f>
        <v>0</v>
      </c>
      <c r="K112" s="262" t="s">
        <v>32</v>
      </c>
      <c r="L112" s="46"/>
      <c r="M112" s="267" t="s">
        <v>32</v>
      </c>
      <c r="N112" s="268" t="s">
        <v>48</v>
      </c>
      <c r="O112" s="86"/>
      <c r="P112" s="230">
        <f>O112*H112</f>
        <v>0</v>
      </c>
      <c r="Q112" s="230">
        <v>0</v>
      </c>
      <c r="R112" s="230">
        <f>Q112*H112</f>
        <v>0</v>
      </c>
      <c r="S112" s="230">
        <v>0</v>
      </c>
      <c r="T112" s="231">
        <f>S112*H112</f>
        <v>0</v>
      </c>
      <c r="U112" s="40"/>
      <c r="V112" s="40"/>
      <c r="W112" s="40"/>
      <c r="X112" s="40"/>
      <c r="Y112" s="40"/>
      <c r="Z112" s="40"/>
      <c r="AA112" s="40"/>
      <c r="AB112" s="40"/>
      <c r="AC112" s="40"/>
      <c r="AD112" s="40"/>
      <c r="AE112" s="40"/>
      <c r="AR112" s="232" t="s">
        <v>209</v>
      </c>
      <c r="AT112" s="232" t="s">
        <v>222</v>
      </c>
      <c r="AU112" s="232" t="s">
        <v>86</v>
      </c>
      <c r="AY112" s="18" t="s">
        <v>199</v>
      </c>
      <c r="BE112" s="233">
        <f>IF(N112="základní",J112,0)</f>
        <v>0</v>
      </c>
      <c r="BF112" s="233">
        <f>IF(N112="snížená",J112,0)</f>
        <v>0</v>
      </c>
      <c r="BG112" s="233">
        <f>IF(N112="zákl. přenesená",J112,0)</f>
        <v>0</v>
      </c>
      <c r="BH112" s="233">
        <f>IF(N112="sníž. přenesená",J112,0)</f>
        <v>0</v>
      </c>
      <c r="BI112" s="233">
        <f>IF(N112="nulová",J112,0)</f>
        <v>0</v>
      </c>
      <c r="BJ112" s="18" t="s">
        <v>84</v>
      </c>
      <c r="BK112" s="233">
        <f>ROUND(I112*H112,2)</f>
        <v>0</v>
      </c>
      <c r="BL112" s="18" t="s">
        <v>209</v>
      </c>
      <c r="BM112" s="232" t="s">
        <v>235</v>
      </c>
    </row>
    <row r="113" spans="1:47" s="2" customFormat="1" ht="12">
      <c r="A113" s="40"/>
      <c r="B113" s="41"/>
      <c r="C113" s="42"/>
      <c r="D113" s="234" t="s">
        <v>210</v>
      </c>
      <c r="E113" s="42"/>
      <c r="F113" s="235" t="s">
        <v>869</v>
      </c>
      <c r="G113" s="42"/>
      <c r="H113" s="42"/>
      <c r="I113" s="138"/>
      <c r="J113" s="42"/>
      <c r="K113" s="42"/>
      <c r="L113" s="46"/>
      <c r="M113" s="236"/>
      <c r="N113" s="237"/>
      <c r="O113" s="86"/>
      <c r="P113" s="86"/>
      <c r="Q113" s="86"/>
      <c r="R113" s="86"/>
      <c r="S113" s="86"/>
      <c r="T113" s="87"/>
      <c r="U113" s="40"/>
      <c r="V113" s="40"/>
      <c r="W113" s="40"/>
      <c r="X113" s="40"/>
      <c r="Y113" s="40"/>
      <c r="Z113" s="40"/>
      <c r="AA113" s="40"/>
      <c r="AB113" s="40"/>
      <c r="AC113" s="40"/>
      <c r="AD113" s="40"/>
      <c r="AE113" s="40"/>
      <c r="AT113" s="18" t="s">
        <v>210</v>
      </c>
      <c r="AU113" s="18" t="s">
        <v>86</v>
      </c>
    </row>
    <row r="114" spans="1:51" s="13" customFormat="1" ht="12">
      <c r="A114" s="13"/>
      <c r="B114" s="238"/>
      <c r="C114" s="239"/>
      <c r="D114" s="234" t="s">
        <v>213</v>
      </c>
      <c r="E114" s="240" t="s">
        <v>32</v>
      </c>
      <c r="F114" s="241" t="s">
        <v>866</v>
      </c>
      <c r="G114" s="239"/>
      <c r="H114" s="242">
        <v>84</v>
      </c>
      <c r="I114" s="243"/>
      <c r="J114" s="239"/>
      <c r="K114" s="239"/>
      <c r="L114" s="244"/>
      <c r="M114" s="245"/>
      <c r="N114" s="246"/>
      <c r="O114" s="246"/>
      <c r="P114" s="246"/>
      <c r="Q114" s="246"/>
      <c r="R114" s="246"/>
      <c r="S114" s="246"/>
      <c r="T114" s="247"/>
      <c r="U114" s="13"/>
      <c r="V114" s="13"/>
      <c r="W114" s="13"/>
      <c r="X114" s="13"/>
      <c r="Y114" s="13"/>
      <c r="Z114" s="13"/>
      <c r="AA114" s="13"/>
      <c r="AB114" s="13"/>
      <c r="AC114" s="13"/>
      <c r="AD114" s="13"/>
      <c r="AE114" s="13"/>
      <c r="AT114" s="248" t="s">
        <v>213</v>
      </c>
      <c r="AU114" s="248" t="s">
        <v>86</v>
      </c>
      <c r="AV114" s="13" t="s">
        <v>86</v>
      </c>
      <c r="AW114" s="13" t="s">
        <v>39</v>
      </c>
      <c r="AX114" s="13" t="s">
        <v>6</v>
      </c>
      <c r="AY114" s="248" t="s">
        <v>199</v>
      </c>
    </row>
    <row r="115" spans="1:51" s="13" customFormat="1" ht="12">
      <c r="A115" s="13"/>
      <c r="B115" s="238"/>
      <c r="C115" s="239"/>
      <c r="D115" s="234" t="s">
        <v>213</v>
      </c>
      <c r="E115" s="240" t="s">
        <v>32</v>
      </c>
      <c r="F115" s="241" t="s">
        <v>867</v>
      </c>
      <c r="G115" s="239"/>
      <c r="H115" s="242">
        <v>318.5</v>
      </c>
      <c r="I115" s="243"/>
      <c r="J115" s="239"/>
      <c r="K115" s="239"/>
      <c r="L115" s="244"/>
      <c r="M115" s="245"/>
      <c r="N115" s="246"/>
      <c r="O115" s="246"/>
      <c r="P115" s="246"/>
      <c r="Q115" s="246"/>
      <c r="R115" s="246"/>
      <c r="S115" s="246"/>
      <c r="T115" s="247"/>
      <c r="U115" s="13"/>
      <c r="V115" s="13"/>
      <c r="W115" s="13"/>
      <c r="X115" s="13"/>
      <c r="Y115" s="13"/>
      <c r="Z115" s="13"/>
      <c r="AA115" s="13"/>
      <c r="AB115" s="13"/>
      <c r="AC115" s="13"/>
      <c r="AD115" s="13"/>
      <c r="AE115" s="13"/>
      <c r="AT115" s="248" t="s">
        <v>213</v>
      </c>
      <c r="AU115" s="248" t="s">
        <v>86</v>
      </c>
      <c r="AV115" s="13" t="s">
        <v>86</v>
      </c>
      <c r="AW115" s="13" t="s">
        <v>39</v>
      </c>
      <c r="AX115" s="13" t="s">
        <v>6</v>
      </c>
      <c r="AY115" s="248" t="s">
        <v>199</v>
      </c>
    </row>
    <row r="116" spans="1:51" s="14" customFormat="1" ht="12">
      <c r="A116" s="14"/>
      <c r="B116" s="249"/>
      <c r="C116" s="250"/>
      <c r="D116" s="234" t="s">
        <v>213</v>
      </c>
      <c r="E116" s="251" t="s">
        <v>32</v>
      </c>
      <c r="F116" s="252" t="s">
        <v>215</v>
      </c>
      <c r="G116" s="250"/>
      <c r="H116" s="253">
        <v>402.5</v>
      </c>
      <c r="I116" s="254"/>
      <c r="J116" s="250"/>
      <c r="K116" s="250"/>
      <c r="L116" s="255"/>
      <c r="M116" s="269"/>
      <c r="N116" s="270"/>
      <c r="O116" s="270"/>
      <c r="P116" s="270"/>
      <c r="Q116" s="270"/>
      <c r="R116" s="270"/>
      <c r="S116" s="270"/>
      <c r="T116" s="271"/>
      <c r="U116" s="14"/>
      <c r="V116" s="14"/>
      <c r="W116" s="14"/>
      <c r="X116" s="14"/>
      <c r="Y116" s="14"/>
      <c r="Z116" s="14"/>
      <c r="AA116" s="14"/>
      <c r="AB116" s="14"/>
      <c r="AC116" s="14"/>
      <c r="AD116" s="14"/>
      <c r="AE116" s="14"/>
      <c r="AT116" s="259" t="s">
        <v>213</v>
      </c>
      <c r="AU116" s="259" t="s">
        <v>86</v>
      </c>
      <c r="AV116" s="14" t="s">
        <v>209</v>
      </c>
      <c r="AW116" s="14" t="s">
        <v>39</v>
      </c>
      <c r="AX116" s="14" t="s">
        <v>84</v>
      </c>
      <c r="AY116" s="259" t="s">
        <v>199</v>
      </c>
    </row>
    <row r="117" spans="1:65" s="2" customFormat="1" ht="19.8" customHeight="1">
      <c r="A117" s="40"/>
      <c r="B117" s="41"/>
      <c r="C117" s="260" t="s">
        <v>230</v>
      </c>
      <c r="D117" s="260" t="s">
        <v>222</v>
      </c>
      <c r="E117" s="261" t="s">
        <v>870</v>
      </c>
      <c r="F117" s="262" t="s">
        <v>871</v>
      </c>
      <c r="G117" s="263" t="s">
        <v>296</v>
      </c>
      <c r="H117" s="264">
        <v>805</v>
      </c>
      <c r="I117" s="265"/>
      <c r="J117" s="266">
        <f>ROUND(I117*H117,2)</f>
        <v>0</v>
      </c>
      <c r="K117" s="262" t="s">
        <v>32</v>
      </c>
      <c r="L117" s="46"/>
      <c r="M117" s="267" t="s">
        <v>32</v>
      </c>
      <c r="N117" s="268" t="s">
        <v>48</v>
      </c>
      <c r="O117" s="86"/>
      <c r="P117" s="230">
        <f>O117*H117</f>
        <v>0</v>
      </c>
      <c r="Q117" s="230">
        <v>0</v>
      </c>
      <c r="R117" s="230">
        <f>Q117*H117</f>
        <v>0</v>
      </c>
      <c r="S117" s="230">
        <v>0</v>
      </c>
      <c r="T117" s="231">
        <f>S117*H117</f>
        <v>0</v>
      </c>
      <c r="U117" s="40"/>
      <c r="V117" s="40"/>
      <c r="W117" s="40"/>
      <c r="X117" s="40"/>
      <c r="Y117" s="40"/>
      <c r="Z117" s="40"/>
      <c r="AA117" s="40"/>
      <c r="AB117" s="40"/>
      <c r="AC117" s="40"/>
      <c r="AD117" s="40"/>
      <c r="AE117" s="40"/>
      <c r="AR117" s="232" t="s">
        <v>209</v>
      </c>
      <c r="AT117" s="232" t="s">
        <v>222</v>
      </c>
      <c r="AU117" s="232" t="s">
        <v>86</v>
      </c>
      <c r="AY117" s="18" t="s">
        <v>199</v>
      </c>
      <c r="BE117" s="233">
        <f>IF(N117="základní",J117,0)</f>
        <v>0</v>
      </c>
      <c r="BF117" s="233">
        <f>IF(N117="snížená",J117,0)</f>
        <v>0</v>
      </c>
      <c r="BG117" s="233">
        <f>IF(N117="zákl. přenesená",J117,0)</f>
        <v>0</v>
      </c>
      <c r="BH117" s="233">
        <f>IF(N117="sníž. přenesená",J117,0)</f>
        <v>0</v>
      </c>
      <c r="BI117" s="233">
        <f>IF(N117="nulová",J117,0)</f>
        <v>0</v>
      </c>
      <c r="BJ117" s="18" t="s">
        <v>84</v>
      </c>
      <c r="BK117" s="233">
        <f>ROUND(I117*H117,2)</f>
        <v>0</v>
      </c>
      <c r="BL117" s="18" t="s">
        <v>209</v>
      </c>
      <c r="BM117" s="232" t="s">
        <v>238</v>
      </c>
    </row>
    <row r="118" spans="1:47" s="2" customFormat="1" ht="12">
      <c r="A118" s="40"/>
      <c r="B118" s="41"/>
      <c r="C118" s="42"/>
      <c r="D118" s="234" t="s">
        <v>210</v>
      </c>
      <c r="E118" s="42"/>
      <c r="F118" s="235" t="s">
        <v>871</v>
      </c>
      <c r="G118" s="42"/>
      <c r="H118" s="42"/>
      <c r="I118" s="138"/>
      <c r="J118" s="42"/>
      <c r="K118" s="42"/>
      <c r="L118" s="46"/>
      <c r="M118" s="236"/>
      <c r="N118" s="237"/>
      <c r="O118" s="86"/>
      <c r="P118" s="86"/>
      <c r="Q118" s="86"/>
      <c r="R118" s="86"/>
      <c r="S118" s="86"/>
      <c r="T118" s="87"/>
      <c r="U118" s="40"/>
      <c r="V118" s="40"/>
      <c r="W118" s="40"/>
      <c r="X118" s="40"/>
      <c r="Y118" s="40"/>
      <c r="Z118" s="40"/>
      <c r="AA118" s="40"/>
      <c r="AB118" s="40"/>
      <c r="AC118" s="40"/>
      <c r="AD118" s="40"/>
      <c r="AE118" s="40"/>
      <c r="AT118" s="18" t="s">
        <v>210</v>
      </c>
      <c r="AU118" s="18" t="s">
        <v>86</v>
      </c>
    </row>
    <row r="119" spans="1:65" s="2" customFormat="1" ht="30" customHeight="1">
      <c r="A119" s="40"/>
      <c r="B119" s="41"/>
      <c r="C119" s="260" t="s">
        <v>239</v>
      </c>
      <c r="D119" s="260" t="s">
        <v>222</v>
      </c>
      <c r="E119" s="261" t="s">
        <v>872</v>
      </c>
      <c r="F119" s="262" t="s">
        <v>873</v>
      </c>
      <c r="G119" s="263" t="s">
        <v>303</v>
      </c>
      <c r="H119" s="264">
        <v>402.5</v>
      </c>
      <c r="I119" s="265"/>
      <c r="J119" s="266">
        <f>ROUND(I119*H119,2)</f>
        <v>0</v>
      </c>
      <c r="K119" s="262" t="s">
        <v>32</v>
      </c>
      <c r="L119" s="46"/>
      <c r="M119" s="267" t="s">
        <v>32</v>
      </c>
      <c r="N119" s="268" t="s">
        <v>48</v>
      </c>
      <c r="O119" s="86"/>
      <c r="P119" s="230">
        <f>O119*H119</f>
        <v>0</v>
      </c>
      <c r="Q119" s="230">
        <v>0</v>
      </c>
      <c r="R119" s="230">
        <f>Q119*H119</f>
        <v>0</v>
      </c>
      <c r="S119" s="230">
        <v>0</v>
      </c>
      <c r="T119" s="231">
        <f>S119*H119</f>
        <v>0</v>
      </c>
      <c r="U119" s="40"/>
      <c r="V119" s="40"/>
      <c r="W119" s="40"/>
      <c r="X119" s="40"/>
      <c r="Y119" s="40"/>
      <c r="Z119" s="40"/>
      <c r="AA119" s="40"/>
      <c r="AB119" s="40"/>
      <c r="AC119" s="40"/>
      <c r="AD119" s="40"/>
      <c r="AE119" s="40"/>
      <c r="AR119" s="232" t="s">
        <v>209</v>
      </c>
      <c r="AT119" s="232" t="s">
        <v>222</v>
      </c>
      <c r="AU119" s="232" t="s">
        <v>86</v>
      </c>
      <c r="AY119" s="18" t="s">
        <v>199</v>
      </c>
      <c r="BE119" s="233">
        <f>IF(N119="základní",J119,0)</f>
        <v>0</v>
      </c>
      <c r="BF119" s="233">
        <f>IF(N119="snížená",J119,0)</f>
        <v>0</v>
      </c>
      <c r="BG119" s="233">
        <f>IF(N119="zákl. přenesená",J119,0)</f>
        <v>0</v>
      </c>
      <c r="BH119" s="233">
        <f>IF(N119="sníž. přenesená",J119,0)</f>
        <v>0</v>
      </c>
      <c r="BI119" s="233">
        <f>IF(N119="nulová",J119,0)</f>
        <v>0</v>
      </c>
      <c r="BJ119" s="18" t="s">
        <v>84</v>
      </c>
      <c r="BK119" s="233">
        <f>ROUND(I119*H119,2)</f>
        <v>0</v>
      </c>
      <c r="BL119" s="18" t="s">
        <v>209</v>
      </c>
      <c r="BM119" s="232" t="s">
        <v>242</v>
      </c>
    </row>
    <row r="120" spans="1:47" s="2" customFormat="1" ht="12">
      <c r="A120" s="40"/>
      <c r="B120" s="41"/>
      <c r="C120" s="42"/>
      <c r="D120" s="234" t="s">
        <v>210</v>
      </c>
      <c r="E120" s="42"/>
      <c r="F120" s="235" t="s">
        <v>873</v>
      </c>
      <c r="G120" s="42"/>
      <c r="H120" s="42"/>
      <c r="I120" s="138"/>
      <c r="J120" s="42"/>
      <c r="K120" s="42"/>
      <c r="L120" s="46"/>
      <c r="M120" s="236"/>
      <c r="N120" s="237"/>
      <c r="O120" s="86"/>
      <c r="P120" s="86"/>
      <c r="Q120" s="86"/>
      <c r="R120" s="86"/>
      <c r="S120" s="86"/>
      <c r="T120" s="87"/>
      <c r="U120" s="40"/>
      <c r="V120" s="40"/>
      <c r="W120" s="40"/>
      <c r="X120" s="40"/>
      <c r="Y120" s="40"/>
      <c r="Z120" s="40"/>
      <c r="AA120" s="40"/>
      <c r="AB120" s="40"/>
      <c r="AC120" s="40"/>
      <c r="AD120" s="40"/>
      <c r="AE120" s="40"/>
      <c r="AT120" s="18" t="s">
        <v>210</v>
      </c>
      <c r="AU120" s="18" t="s">
        <v>86</v>
      </c>
    </row>
    <row r="121" spans="1:65" s="2" customFormat="1" ht="30" customHeight="1">
      <c r="A121" s="40"/>
      <c r="B121" s="41"/>
      <c r="C121" s="260" t="s">
        <v>208</v>
      </c>
      <c r="D121" s="260" t="s">
        <v>222</v>
      </c>
      <c r="E121" s="261" t="s">
        <v>874</v>
      </c>
      <c r="F121" s="262" t="s">
        <v>875</v>
      </c>
      <c r="G121" s="263" t="s">
        <v>303</v>
      </c>
      <c r="H121" s="264">
        <v>8050</v>
      </c>
      <c r="I121" s="265"/>
      <c r="J121" s="266">
        <f>ROUND(I121*H121,2)</f>
        <v>0</v>
      </c>
      <c r="K121" s="262" t="s">
        <v>32</v>
      </c>
      <c r="L121" s="46"/>
      <c r="M121" s="267" t="s">
        <v>32</v>
      </c>
      <c r="N121" s="268" t="s">
        <v>48</v>
      </c>
      <c r="O121" s="86"/>
      <c r="P121" s="230">
        <f>O121*H121</f>
        <v>0</v>
      </c>
      <c r="Q121" s="230">
        <v>0</v>
      </c>
      <c r="R121" s="230">
        <f>Q121*H121</f>
        <v>0</v>
      </c>
      <c r="S121" s="230">
        <v>0</v>
      </c>
      <c r="T121" s="231">
        <f>S121*H121</f>
        <v>0</v>
      </c>
      <c r="U121" s="40"/>
      <c r="V121" s="40"/>
      <c r="W121" s="40"/>
      <c r="X121" s="40"/>
      <c r="Y121" s="40"/>
      <c r="Z121" s="40"/>
      <c r="AA121" s="40"/>
      <c r="AB121" s="40"/>
      <c r="AC121" s="40"/>
      <c r="AD121" s="40"/>
      <c r="AE121" s="40"/>
      <c r="AR121" s="232" t="s">
        <v>209</v>
      </c>
      <c r="AT121" s="232" t="s">
        <v>222</v>
      </c>
      <c r="AU121" s="232" t="s">
        <v>86</v>
      </c>
      <c r="AY121" s="18" t="s">
        <v>199</v>
      </c>
      <c r="BE121" s="233">
        <f>IF(N121="základní",J121,0)</f>
        <v>0</v>
      </c>
      <c r="BF121" s="233">
        <f>IF(N121="snížená",J121,0)</f>
        <v>0</v>
      </c>
      <c r="BG121" s="233">
        <f>IF(N121="zákl. přenesená",J121,0)</f>
        <v>0</v>
      </c>
      <c r="BH121" s="233">
        <f>IF(N121="sníž. přenesená",J121,0)</f>
        <v>0</v>
      </c>
      <c r="BI121" s="233">
        <f>IF(N121="nulová",J121,0)</f>
        <v>0</v>
      </c>
      <c r="BJ121" s="18" t="s">
        <v>84</v>
      </c>
      <c r="BK121" s="233">
        <f>ROUND(I121*H121,2)</f>
        <v>0</v>
      </c>
      <c r="BL121" s="18" t="s">
        <v>209</v>
      </c>
      <c r="BM121" s="232" t="s">
        <v>245</v>
      </c>
    </row>
    <row r="122" spans="1:47" s="2" customFormat="1" ht="12">
      <c r="A122" s="40"/>
      <c r="B122" s="41"/>
      <c r="C122" s="42"/>
      <c r="D122" s="234" t="s">
        <v>210</v>
      </c>
      <c r="E122" s="42"/>
      <c r="F122" s="235" t="s">
        <v>875</v>
      </c>
      <c r="G122" s="42"/>
      <c r="H122" s="42"/>
      <c r="I122" s="138"/>
      <c r="J122" s="42"/>
      <c r="K122" s="42"/>
      <c r="L122" s="46"/>
      <c r="M122" s="236"/>
      <c r="N122" s="237"/>
      <c r="O122" s="86"/>
      <c r="P122" s="86"/>
      <c r="Q122" s="86"/>
      <c r="R122" s="86"/>
      <c r="S122" s="86"/>
      <c r="T122" s="87"/>
      <c r="U122" s="40"/>
      <c r="V122" s="40"/>
      <c r="W122" s="40"/>
      <c r="X122" s="40"/>
      <c r="Y122" s="40"/>
      <c r="Z122" s="40"/>
      <c r="AA122" s="40"/>
      <c r="AB122" s="40"/>
      <c r="AC122" s="40"/>
      <c r="AD122" s="40"/>
      <c r="AE122" s="40"/>
      <c r="AT122" s="18" t="s">
        <v>210</v>
      </c>
      <c r="AU122" s="18" t="s">
        <v>86</v>
      </c>
    </row>
    <row r="123" spans="1:51" s="13" customFormat="1" ht="12">
      <c r="A123" s="13"/>
      <c r="B123" s="238"/>
      <c r="C123" s="239"/>
      <c r="D123" s="234" t="s">
        <v>213</v>
      </c>
      <c r="E123" s="240" t="s">
        <v>32</v>
      </c>
      <c r="F123" s="241" t="s">
        <v>876</v>
      </c>
      <c r="G123" s="239"/>
      <c r="H123" s="242">
        <v>8050</v>
      </c>
      <c r="I123" s="243"/>
      <c r="J123" s="239"/>
      <c r="K123" s="239"/>
      <c r="L123" s="244"/>
      <c r="M123" s="245"/>
      <c r="N123" s="246"/>
      <c r="O123" s="246"/>
      <c r="P123" s="246"/>
      <c r="Q123" s="246"/>
      <c r="R123" s="246"/>
      <c r="S123" s="246"/>
      <c r="T123" s="247"/>
      <c r="U123" s="13"/>
      <c r="V123" s="13"/>
      <c r="W123" s="13"/>
      <c r="X123" s="13"/>
      <c r="Y123" s="13"/>
      <c r="Z123" s="13"/>
      <c r="AA123" s="13"/>
      <c r="AB123" s="13"/>
      <c r="AC123" s="13"/>
      <c r="AD123" s="13"/>
      <c r="AE123" s="13"/>
      <c r="AT123" s="248" t="s">
        <v>213</v>
      </c>
      <c r="AU123" s="248" t="s">
        <v>86</v>
      </c>
      <c r="AV123" s="13" t="s">
        <v>86</v>
      </c>
      <c r="AW123" s="13" t="s">
        <v>39</v>
      </c>
      <c r="AX123" s="13" t="s">
        <v>6</v>
      </c>
      <c r="AY123" s="248" t="s">
        <v>199</v>
      </c>
    </row>
    <row r="124" spans="1:51" s="14" customFormat="1" ht="12">
      <c r="A124" s="14"/>
      <c r="B124" s="249"/>
      <c r="C124" s="250"/>
      <c r="D124" s="234" t="s">
        <v>213</v>
      </c>
      <c r="E124" s="251" t="s">
        <v>32</v>
      </c>
      <c r="F124" s="252" t="s">
        <v>215</v>
      </c>
      <c r="G124" s="250"/>
      <c r="H124" s="253">
        <v>8050</v>
      </c>
      <c r="I124" s="254"/>
      <c r="J124" s="250"/>
      <c r="K124" s="250"/>
      <c r="L124" s="255"/>
      <c r="M124" s="269"/>
      <c r="N124" s="270"/>
      <c r="O124" s="270"/>
      <c r="P124" s="270"/>
      <c r="Q124" s="270"/>
      <c r="R124" s="270"/>
      <c r="S124" s="270"/>
      <c r="T124" s="271"/>
      <c r="U124" s="14"/>
      <c r="V124" s="14"/>
      <c r="W124" s="14"/>
      <c r="X124" s="14"/>
      <c r="Y124" s="14"/>
      <c r="Z124" s="14"/>
      <c r="AA124" s="14"/>
      <c r="AB124" s="14"/>
      <c r="AC124" s="14"/>
      <c r="AD124" s="14"/>
      <c r="AE124" s="14"/>
      <c r="AT124" s="259" t="s">
        <v>213</v>
      </c>
      <c r="AU124" s="259" t="s">
        <v>86</v>
      </c>
      <c r="AV124" s="14" t="s">
        <v>209</v>
      </c>
      <c r="AW124" s="14" t="s">
        <v>39</v>
      </c>
      <c r="AX124" s="14" t="s">
        <v>84</v>
      </c>
      <c r="AY124" s="259" t="s">
        <v>199</v>
      </c>
    </row>
    <row r="125" spans="1:65" s="2" customFormat="1" ht="19.8" customHeight="1">
      <c r="A125" s="40"/>
      <c r="B125" s="41"/>
      <c r="C125" s="260" t="s">
        <v>249</v>
      </c>
      <c r="D125" s="260" t="s">
        <v>222</v>
      </c>
      <c r="E125" s="261" t="s">
        <v>877</v>
      </c>
      <c r="F125" s="262" t="s">
        <v>878</v>
      </c>
      <c r="G125" s="263" t="s">
        <v>303</v>
      </c>
      <c r="H125" s="264">
        <v>402.5</v>
      </c>
      <c r="I125" s="265"/>
      <c r="J125" s="266">
        <f>ROUND(I125*H125,2)</f>
        <v>0</v>
      </c>
      <c r="K125" s="262" t="s">
        <v>32</v>
      </c>
      <c r="L125" s="46"/>
      <c r="M125" s="267" t="s">
        <v>32</v>
      </c>
      <c r="N125" s="268" t="s">
        <v>48</v>
      </c>
      <c r="O125" s="86"/>
      <c r="P125" s="230">
        <f>O125*H125</f>
        <v>0</v>
      </c>
      <c r="Q125" s="230">
        <v>0</v>
      </c>
      <c r="R125" s="230">
        <f>Q125*H125</f>
        <v>0</v>
      </c>
      <c r="S125" s="230">
        <v>0</v>
      </c>
      <c r="T125" s="231">
        <f>S125*H125</f>
        <v>0</v>
      </c>
      <c r="U125" s="40"/>
      <c r="V125" s="40"/>
      <c r="W125" s="40"/>
      <c r="X125" s="40"/>
      <c r="Y125" s="40"/>
      <c r="Z125" s="40"/>
      <c r="AA125" s="40"/>
      <c r="AB125" s="40"/>
      <c r="AC125" s="40"/>
      <c r="AD125" s="40"/>
      <c r="AE125" s="40"/>
      <c r="AR125" s="232" t="s">
        <v>209</v>
      </c>
      <c r="AT125" s="232" t="s">
        <v>222</v>
      </c>
      <c r="AU125" s="232" t="s">
        <v>86</v>
      </c>
      <c r="AY125" s="18" t="s">
        <v>199</v>
      </c>
      <c r="BE125" s="233">
        <f>IF(N125="základní",J125,0)</f>
        <v>0</v>
      </c>
      <c r="BF125" s="233">
        <f>IF(N125="snížená",J125,0)</f>
        <v>0</v>
      </c>
      <c r="BG125" s="233">
        <f>IF(N125="zákl. přenesená",J125,0)</f>
        <v>0</v>
      </c>
      <c r="BH125" s="233">
        <f>IF(N125="sníž. přenesená",J125,0)</f>
        <v>0</v>
      </c>
      <c r="BI125" s="233">
        <f>IF(N125="nulová",J125,0)</f>
        <v>0</v>
      </c>
      <c r="BJ125" s="18" t="s">
        <v>84</v>
      </c>
      <c r="BK125" s="233">
        <f>ROUND(I125*H125,2)</f>
        <v>0</v>
      </c>
      <c r="BL125" s="18" t="s">
        <v>209</v>
      </c>
      <c r="BM125" s="232" t="s">
        <v>254</v>
      </c>
    </row>
    <row r="126" spans="1:47" s="2" customFormat="1" ht="12">
      <c r="A126" s="40"/>
      <c r="B126" s="41"/>
      <c r="C126" s="42"/>
      <c r="D126" s="234" t="s">
        <v>210</v>
      </c>
      <c r="E126" s="42"/>
      <c r="F126" s="235" t="s">
        <v>878</v>
      </c>
      <c r="G126" s="42"/>
      <c r="H126" s="42"/>
      <c r="I126" s="138"/>
      <c r="J126" s="42"/>
      <c r="K126" s="42"/>
      <c r="L126" s="46"/>
      <c r="M126" s="236"/>
      <c r="N126" s="237"/>
      <c r="O126" s="86"/>
      <c r="P126" s="86"/>
      <c r="Q126" s="86"/>
      <c r="R126" s="86"/>
      <c r="S126" s="86"/>
      <c r="T126" s="87"/>
      <c r="U126" s="40"/>
      <c r="V126" s="40"/>
      <c r="W126" s="40"/>
      <c r="X126" s="40"/>
      <c r="Y126" s="40"/>
      <c r="Z126" s="40"/>
      <c r="AA126" s="40"/>
      <c r="AB126" s="40"/>
      <c r="AC126" s="40"/>
      <c r="AD126" s="40"/>
      <c r="AE126" s="40"/>
      <c r="AT126" s="18" t="s">
        <v>210</v>
      </c>
      <c r="AU126" s="18" t="s">
        <v>86</v>
      </c>
    </row>
    <row r="127" spans="1:51" s="15" customFormat="1" ht="12">
      <c r="A127" s="15"/>
      <c r="B127" s="276"/>
      <c r="C127" s="277"/>
      <c r="D127" s="234" t="s">
        <v>213</v>
      </c>
      <c r="E127" s="278" t="s">
        <v>32</v>
      </c>
      <c r="F127" s="279" t="s">
        <v>879</v>
      </c>
      <c r="G127" s="277"/>
      <c r="H127" s="278" t="s">
        <v>32</v>
      </c>
      <c r="I127" s="280"/>
      <c r="J127" s="277"/>
      <c r="K127" s="277"/>
      <c r="L127" s="281"/>
      <c r="M127" s="282"/>
      <c r="N127" s="283"/>
      <c r="O127" s="283"/>
      <c r="P127" s="283"/>
      <c r="Q127" s="283"/>
      <c r="R127" s="283"/>
      <c r="S127" s="283"/>
      <c r="T127" s="284"/>
      <c r="U127" s="15"/>
      <c r="V127" s="15"/>
      <c r="W127" s="15"/>
      <c r="X127" s="15"/>
      <c r="Y127" s="15"/>
      <c r="Z127" s="15"/>
      <c r="AA127" s="15"/>
      <c r="AB127" s="15"/>
      <c r="AC127" s="15"/>
      <c r="AD127" s="15"/>
      <c r="AE127" s="15"/>
      <c r="AT127" s="285" t="s">
        <v>213</v>
      </c>
      <c r="AU127" s="285" t="s">
        <v>86</v>
      </c>
      <c r="AV127" s="15" t="s">
        <v>84</v>
      </c>
      <c r="AW127" s="15" t="s">
        <v>39</v>
      </c>
      <c r="AX127" s="15" t="s">
        <v>6</v>
      </c>
      <c r="AY127" s="285" t="s">
        <v>199</v>
      </c>
    </row>
    <row r="128" spans="1:51" s="13" customFormat="1" ht="12">
      <c r="A128" s="13"/>
      <c r="B128" s="238"/>
      <c r="C128" s="239"/>
      <c r="D128" s="234" t="s">
        <v>213</v>
      </c>
      <c r="E128" s="240" t="s">
        <v>32</v>
      </c>
      <c r="F128" s="241" t="s">
        <v>866</v>
      </c>
      <c r="G128" s="239"/>
      <c r="H128" s="242">
        <v>84</v>
      </c>
      <c r="I128" s="243"/>
      <c r="J128" s="239"/>
      <c r="K128" s="239"/>
      <c r="L128" s="244"/>
      <c r="M128" s="245"/>
      <c r="N128" s="246"/>
      <c r="O128" s="246"/>
      <c r="P128" s="246"/>
      <c r="Q128" s="246"/>
      <c r="R128" s="246"/>
      <c r="S128" s="246"/>
      <c r="T128" s="247"/>
      <c r="U128" s="13"/>
      <c r="V128" s="13"/>
      <c r="W128" s="13"/>
      <c r="X128" s="13"/>
      <c r="Y128" s="13"/>
      <c r="Z128" s="13"/>
      <c r="AA128" s="13"/>
      <c r="AB128" s="13"/>
      <c r="AC128" s="13"/>
      <c r="AD128" s="13"/>
      <c r="AE128" s="13"/>
      <c r="AT128" s="248" t="s">
        <v>213</v>
      </c>
      <c r="AU128" s="248" t="s">
        <v>86</v>
      </c>
      <c r="AV128" s="13" t="s">
        <v>86</v>
      </c>
      <c r="AW128" s="13" t="s">
        <v>39</v>
      </c>
      <c r="AX128" s="13" t="s">
        <v>6</v>
      </c>
      <c r="AY128" s="248" t="s">
        <v>199</v>
      </c>
    </row>
    <row r="129" spans="1:51" s="13" customFormat="1" ht="12">
      <c r="A129" s="13"/>
      <c r="B129" s="238"/>
      <c r="C129" s="239"/>
      <c r="D129" s="234" t="s">
        <v>213</v>
      </c>
      <c r="E129" s="240" t="s">
        <v>32</v>
      </c>
      <c r="F129" s="241" t="s">
        <v>867</v>
      </c>
      <c r="G129" s="239"/>
      <c r="H129" s="242">
        <v>318.5</v>
      </c>
      <c r="I129" s="243"/>
      <c r="J129" s="239"/>
      <c r="K129" s="239"/>
      <c r="L129" s="244"/>
      <c r="M129" s="245"/>
      <c r="N129" s="246"/>
      <c r="O129" s="246"/>
      <c r="P129" s="246"/>
      <c r="Q129" s="246"/>
      <c r="R129" s="246"/>
      <c r="S129" s="246"/>
      <c r="T129" s="247"/>
      <c r="U129" s="13"/>
      <c r="V129" s="13"/>
      <c r="W129" s="13"/>
      <c r="X129" s="13"/>
      <c r="Y129" s="13"/>
      <c r="Z129" s="13"/>
      <c r="AA129" s="13"/>
      <c r="AB129" s="13"/>
      <c r="AC129" s="13"/>
      <c r="AD129" s="13"/>
      <c r="AE129" s="13"/>
      <c r="AT129" s="248" t="s">
        <v>213</v>
      </c>
      <c r="AU129" s="248" t="s">
        <v>86</v>
      </c>
      <c r="AV129" s="13" t="s">
        <v>86</v>
      </c>
      <c r="AW129" s="13" t="s">
        <v>39</v>
      </c>
      <c r="AX129" s="13" t="s">
        <v>6</v>
      </c>
      <c r="AY129" s="248" t="s">
        <v>199</v>
      </c>
    </row>
    <row r="130" spans="1:51" s="14" customFormat="1" ht="12">
      <c r="A130" s="14"/>
      <c r="B130" s="249"/>
      <c r="C130" s="250"/>
      <c r="D130" s="234" t="s">
        <v>213</v>
      </c>
      <c r="E130" s="251" t="s">
        <v>32</v>
      </c>
      <c r="F130" s="252" t="s">
        <v>215</v>
      </c>
      <c r="G130" s="250"/>
      <c r="H130" s="253">
        <v>402.5</v>
      </c>
      <c r="I130" s="254"/>
      <c r="J130" s="250"/>
      <c r="K130" s="250"/>
      <c r="L130" s="255"/>
      <c r="M130" s="269"/>
      <c r="N130" s="270"/>
      <c r="O130" s="270"/>
      <c r="P130" s="270"/>
      <c r="Q130" s="270"/>
      <c r="R130" s="270"/>
      <c r="S130" s="270"/>
      <c r="T130" s="271"/>
      <c r="U130" s="14"/>
      <c r="V130" s="14"/>
      <c r="W130" s="14"/>
      <c r="X130" s="14"/>
      <c r="Y130" s="14"/>
      <c r="Z130" s="14"/>
      <c r="AA130" s="14"/>
      <c r="AB130" s="14"/>
      <c r="AC130" s="14"/>
      <c r="AD130" s="14"/>
      <c r="AE130" s="14"/>
      <c r="AT130" s="259" t="s">
        <v>213</v>
      </c>
      <c r="AU130" s="259" t="s">
        <v>86</v>
      </c>
      <c r="AV130" s="14" t="s">
        <v>209</v>
      </c>
      <c r="AW130" s="14" t="s">
        <v>39</v>
      </c>
      <c r="AX130" s="14" t="s">
        <v>84</v>
      </c>
      <c r="AY130" s="259" t="s">
        <v>199</v>
      </c>
    </row>
    <row r="131" spans="1:65" s="2" customFormat="1" ht="19.8" customHeight="1">
      <c r="A131" s="40"/>
      <c r="B131" s="41"/>
      <c r="C131" s="260" t="s">
        <v>235</v>
      </c>
      <c r="D131" s="260" t="s">
        <v>222</v>
      </c>
      <c r="E131" s="261" t="s">
        <v>880</v>
      </c>
      <c r="F131" s="262" t="s">
        <v>881</v>
      </c>
      <c r="G131" s="263" t="s">
        <v>303</v>
      </c>
      <c r="H131" s="264">
        <v>402.5</v>
      </c>
      <c r="I131" s="265"/>
      <c r="J131" s="266">
        <f>ROUND(I131*H131,2)</f>
        <v>0</v>
      </c>
      <c r="K131" s="262" t="s">
        <v>32</v>
      </c>
      <c r="L131" s="46"/>
      <c r="M131" s="267" t="s">
        <v>32</v>
      </c>
      <c r="N131" s="268" t="s">
        <v>48</v>
      </c>
      <c r="O131" s="86"/>
      <c r="P131" s="230">
        <f>O131*H131</f>
        <v>0</v>
      </c>
      <c r="Q131" s="230">
        <v>0</v>
      </c>
      <c r="R131" s="230">
        <f>Q131*H131</f>
        <v>0</v>
      </c>
      <c r="S131" s="230">
        <v>0</v>
      </c>
      <c r="T131" s="231">
        <f>S131*H131</f>
        <v>0</v>
      </c>
      <c r="U131" s="40"/>
      <c r="V131" s="40"/>
      <c r="W131" s="40"/>
      <c r="X131" s="40"/>
      <c r="Y131" s="40"/>
      <c r="Z131" s="40"/>
      <c r="AA131" s="40"/>
      <c r="AB131" s="40"/>
      <c r="AC131" s="40"/>
      <c r="AD131" s="40"/>
      <c r="AE131" s="40"/>
      <c r="AR131" s="232" t="s">
        <v>209</v>
      </c>
      <c r="AT131" s="232" t="s">
        <v>222</v>
      </c>
      <c r="AU131" s="232" t="s">
        <v>86</v>
      </c>
      <c r="AY131" s="18" t="s">
        <v>199</v>
      </c>
      <c r="BE131" s="233">
        <f>IF(N131="základní",J131,0)</f>
        <v>0</v>
      </c>
      <c r="BF131" s="233">
        <f>IF(N131="snížená",J131,0)</f>
        <v>0</v>
      </c>
      <c r="BG131" s="233">
        <f>IF(N131="zákl. přenesená",J131,0)</f>
        <v>0</v>
      </c>
      <c r="BH131" s="233">
        <f>IF(N131="sníž. přenesená",J131,0)</f>
        <v>0</v>
      </c>
      <c r="BI131" s="233">
        <f>IF(N131="nulová",J131,0)</f>
        <v>0</v>
      </c>
      <c r="BJ131" s="18" t="s">
        <v>84</v>
      </c>
      <c r="BK131" s="233">
        <f>ROUND(I131*H131,2)</f>
        <v>0</v>
      </c>
      <c r="BL131" s="18" t="s">
        <v>209</v>
      </c>
      <c r="BM131" s="232" t="s">
        <v>257</v>
      </c>
    </row>
    <row r="132" spans="1:47" s="2" customFormat="1" ht="12">
      <c r="A132" s="40"/>
      <c r="B132" s="41"/>
      <c r="C132" s="42"/>
      <c r="D132" s="234" t="s">
        <v>210</v>
      </c>
      <c r="E132" s="42"/>
      <c r="F132" s="235" t="s">
        <v>881</v>
      </c>
      <c r="G132" s="42"/>
      <c r="H132" s="42"/>
      <c r="I132" s="138"/>
      <c r="J132" s="42"/>
      <c r="K132" s="42"/>
      <c r="L132" s="46"/>
      <c r="M132" s="236"/>
      <c r="N132" s="237"/>
      <c r="O132" s="86"/>
      <c r="P132" s="86"/>
      <c r="Q132" s="86"/>
      <c r="R132" s="86"/>
      <c r="S132" s="86"/>
      <c r="T132" s="87"/>
      <c r="U132" s="40"/>
      <c r="V132" s="40"/>
      <c r="W132" s="40"/>
      <c r="X132" s="40"/>
      <c r="Y132" s="40"/>
      <c r="Z132" s="40"/>
      <c r="AA132" s="40"/>
      <c r="AB132" s="40"/>
      <c r="AC132" s="40"/>
      <c r="AD132" s="40"/>
      <c r="AE132" s="40"/>
      <c r="AT132" s="18" t="s">
        <v>210</v>
      </c>
      <c r="AU132" s="18" t="s">
        <v>86</v>
      </c>
    </row>
    <row r="133" spans="1:51" s="13" customFormat="1" ht="12">
      <c r="A133" s="13"/>
      <c r="B133" s="238"/>
      <c r="C133" s="239"/>
      <c r="D133" s="234" t="s">
        <v>213</v>
      </c>
      <c r="E133" s="240" t="s">
        <v>32</v>
      </c>
      <c r="F133" s="241" t="s">
        <v>866</v>
      </c>
      <c r="G133" s="239"/>
      <c r="H133" s="242">
        <v>84</v>
      </c>
      <c r="I133" s="243"/>
      <c r="J133" s="239"/>
      <c r="K133" s="239"/>
      <c r="L133" s="244"/>
      <c r="M133" s="245"/>
      <c r="N133" s="246"/>
      <c r="O133" s="246"/>
      <c r="P133" s="246"/>
      <c r="Q133" s="246"/>
      <c r="R133" s="246"/>
      <c r="S133" s="246"/>
      <c r="T133" s="247"/>
      <c r="U133" s="13"/>
      <c r="V133" s="13"/>
      <c r="W133" s="13"/>
      <c r="X133" s="13"/>
      <c r="Y133" s="13"/>
      <c r="Z133" s="13"/>
      <c r="AA133" s="13"/>
      <c r="AB133" s="13"/>
      <c r="AC133" s="13"/>
      <c r="AD133" s="13"/>
      <c r="AE133" s="13"/>
      <c r="AT133" s="248" t="s">
        <v>213</v>
      </c>
      <c r="AU133" s="248" t="s">
        <v>86</v>
      </c>
      <c r="AV133" s="13" t="s">
        <v>86</v>
      </c>
      <c r="AW133" s="13" t="s">
        <v>39</v>
      </c>
      <c r="AX133" s="13" t="s">
        <v>6</v>
      </c>
      <c r="AY133" s="248" t="s">
        <v>199</v>
      </c>
    </row>
    <row r="134" spans="1:51" s="13" customFormat="1" ht="12">
      <c r="A134" s="13"/>
      <c r="B134" s="238"/>
      <c r="C134" s="239"/>
      <c r="D134" s="234" t="s">
        <v>213</v>
      </c>
      <c r="E134" s="240" t="s">
        <v>32</v>
      </c>
      <c r="F134" s="241" t="s">
        <v>867</v>
      </c>
      <c r="G134" s="239"/>
      <c r="H134" s="242">
        <v>318.5</v>
      </c>
      <c r="I134" s="243"/>
      <c r="J134" s="239"/>
      <c r="K134" s="239"/>
      <c r="L134" s="244"/>
      <c r="M134" s="245"/>
      <c r="N134" s="246"/>
      <c r="O134" s="246"/>
      <c r="P134" s="246"/>
      <c r="Q134" s="246"/>
      <c r="R134" s="246"/>
      <c r="S134" s="246"/>
      <c r="T134" s="247"/>
      <c r="U134" s="13"/>
      <c r="V134" s="13"/>
      <c r="W134" s="13"/>
      <c r="X134" s="13"/>
      <c r="Y134" s="13"/>
      <c r="Z134" s="13"/>
      <c r="AA134" s="13"/>
      <c r="AB134" s="13"/>
      <c r="AC134" s="13"/>
      <c r="AD134" s="13"/>
      <c r="AE134" s="13"/>
      <c r="AT134" s="248" t="s">
        <v>213</v>
      </c>
      <c r="AU134" s="248" t="s">
        <v>86</v>
      </c>
      <c r="AV134" s="13" t="s">
        <v>86</v>
      </c>
      <c r="AW134" s="13" t="s">
        <v>39</v>
      </c>
      <c r="AX134" s="13" t="s">
        <v>6</v>
      </c>
      <c r="AY134" s="248" t="s">
        <v>199</v>
      </c>
    </row>
    <row r="135" spans="1:51" s="14" customFormat="1" ht="12">
      <c r="A135" s="14"/>
      <c r="B135" s="249"/>
      <c r="C135" s="250"/>
      <c r="D135" s="234" t="s">
        <v>213</v>
      </c>
      <c r="E135" s="251" t="s">
        <v>32</v>
      </c>
      <c r="F135" s="252" t="s">
        <v>215</v>
      </c>
      <c r="G135" s="250"/>
      <c r="H135" s="253">
        <v>402.5</v>
      </c>
      <c r="I135" s="254"/>
      <c r="J135" s="250"/>
      <c r="K135" s="250"/>
      <c r="L135" s="255"/>
      <c r="M135" s="269"/>
      <c r="N135" s="270"/>
      <c r="O135" s="270"/>
      <c r="P135" s="270"/>
      <c r="Q135" s="270"/>
      <c r="R135" s="270"/>
      <c r="S135" s="270"/>
      <c r="T135" s="271"/>
      <c r="U135" s="14"/>
      <c r="V135" s="14"/>
      <c r="W135" s="14"/>
      <c r="X135" s="14"/>
      <c r="Y135" s="14"/>
      <c r="Z135" s="14"/>
      <c r="AA135" s="14"/>
      <c r="AB135" s="14"/>
      <c r="AC135" s="14"/>
      <c r="AD135" s="14"/>
      <c r="AE135" s="14"/>
      <c r="AT135" s="259" t="s">
        <v>213</v>
      </c>
      <c r="AU135" s="259" t="s">
        <v>86</v>
      </c>
      <c r="AV135" s="14" t="s">
        <v>209</v>
      </c>
      <c r="AW135" s="14" t="s">
        <v>39</v>
      </c>
      <c r="AX135" s="14" t="s">
        <v>84</v>
      </c>
      <c r="AY135" s="259" t="s">
        <v>199</v>
      </c>
    </row>
    <row r="136" spans="1:65" s="2" customFormat="1" ht="19.8" customHeight="1">
      <c r="A136" s="40"/>
      <c r="B136" s="41"/>
      <c r="C136" s="260" t="s">
        <v>258</v>
      </c>
      <c r="D136" s="260" t="s">
        <v>222</v>
      </c>
      <c r="E136" s="261" t="s">
        <v>882</v>
      </c>
      <c r="F136" s="262" t="s">
        <v>883</v>
      </c>
      <c r="G136" s="263" t="s">
        <v>303</v>
      </c>
      <c r="H136" s="264">
        <v>402.5</v>
      </c>
      <c r="I136" s="265"/>
      <c r="J136" s="266">
        <f>ROUND(I136*H136,2)</f>
        <v>0</v>
      </c>
      <c r="K136" s="262" t="s">
        <v>32</v>
      </c>
      <c r="L136" s="46"/>
      <c r="M136" s="267" t="s">
        <v>32</v>
      </c>
      <c r="N136" s="268" t="s">
        <v>48</v>
      </c>
      <c r="O136" s="86"/>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209</v>
      </c>
      <c r="AT136" s="232" t="s">
        <v>222</v>
      </c>
      <c r="AU136" s="232" t="s">
        <v>86</v>
      </c>
      <c r="AY136" s="18" t="s">
        <v>199</v>
      </c>
      <c r="BE136" s="233">
        <f>IF(N136="základní",J136,0)</f>
        <v>0</v>
      </c>
      <c r="BF136" s="233">
        <f>IF(N136="snížená",J136,0)</f>
        <v>0</v>
      </c>
      <c r="BG136" s="233">
        <f>IF(N136="zákl. přenesená",J136,0)</f>
        <v>0</v>
      </c>
      <c r="BH136" s="233">
        <f>IF(N136="sníž. přenesená",J136,0)</f>
        <v>0</v>
      </c>
      <c r="BI136" s="233">
        <f>IF(N136="nulová",J136,0)</f>
        <v>0</v>
      </c>
      <c r="BJ136" s="18" t="s">
        <v>84</v>
      </c>
      <c r="BK136" s="233">
        <f>ROUND(I136*H136,2)</f>
        <v>0</v>
      </c>
      <c r="BL136" s="18" t="s">
        <v>209</v>
      </c>
      <c r="BM136" s="232" t="s">
        <v>261</v>
      </c>
    </row>
    <row r="137" spans="1:47" s="2" customFormat="1" ht="12">
      <c r="A137" s="40"/>
      <c r="B137" s="41"/>
      <c r="C137" s="42"/>
      <c r="D137" s="234" t="s">
        <v>210</v>
      </c>
      <c r="E137" s="42"/>
      <c r="F137" s="235" t="s">
        <v>883</v>
      </c>
      <c r="G137" s="42"/>
      <c r="H137" s="42"/>
      <c r="I137" s="138"/>
      <c r="J137" s="42"/>
      <c r="K137" s="42"/>
      <c r="L137" s="46"/>
      <c r="M137" s="236"/>
      <c r="N137" s="237"/>
      <c r="O137" s="86"/>
      <c r="P137" s="86"/>
      <c r="Q137" s="86"/>
      <c r="R137" s="86"/>
      <c r="S137" s="86"/>
      <c r="T137" s="87"/>
      <c r="U137" s="40"/>
      <c r="V137" s="40"/>
      <c r="W137" s="40"/>
      <c r="X137" s="40"/>
      <c r="Y137" s="40"/>
      <c r="Z137" s="40"/>
      <c r="AA137" s="40"/>
      <c r="AB137" s="40"/>
      <c r="AC137" s="40"/>
      <c r="AD137" s="40"/>
      <c r="AE137" s="40"/>
      <c r="AT137" s="18" t="s">
        <v>210</v>
      </c>
      <c r="AU137" s="18" t="s">
        <v>86</v>
      </c>
    </row>
    <row r="138" spans="1:51" s="15" customFormat="1" ht="12">
      <c r="A138" s="15"/>
      <c r="B138" s="276"/>
      <c r="C138" s="277"/>
      <c r="D138" s="234" t="s">
        <v>213</v>
      </c>
      <c r="E138" s="278" t="s">
        <v>32</v>
      </c>
      <c r="F138" s="279" t="s">
        <v>884</v>
      </c>
      <c r="G138" s="277"/>
      <c r="H138" s="278" t="s">
        <v>32</v>
      </c>
      <c r="I138" s="280"/>
      <c r="J138" s="277"/>
      <c r="K138" s="277"/>
      <c r="L138" s="281"/>
      <c r="M138" s="282"/>
      <c r="N138" s="283"/>
      <c r="O138" s="283"/>
      <c r="P138" s="283"/>
      <c r="Q138" s="283"/>
      <c r="R138" s="283"/>
      <c r="S138" s="283"/>
      <c r="T138" s="284"/>
      <c r="U138" s="15"/>
      <c r="V138" s="15"/>
      <c r="W138" s="15"/>
      <c r="X138" s="15"/>
      <c r="Y138" s="15"/>
      <c r="Z138" s="15"/>
      <c r="AA138" s="15"/>
      <c r="AB138" s="15"/>
      <c r="AC138" s="15"/>
      <c r="AD138" s="15"/>
      <c r="AE138" s="15"/>
      <c r="AT138" s="285" t="s">
        <v>213</v>
      </c>
      <c r="AU138" s="285" t="s">
        <v>86</v>
      </c>
      <c r="AV138" s="15" t="s">
        <v>84</v>
      </c>
      <c r="AW138" s="15" t="s">
        <v>39</v>
      </c>
      <c r="AX138" s="15" t="s">
        <v>6</v>
      </c>
      <c r="AY138" s="285" t="s">
        <v>199</v>
      </c>
    </row>
    <row r="139" spans="1:51" s="13" customFormat="1" ht="12">
      <c r="A139" s="13"/>
      <c r="B139" s="238"/>
      <c r="C139" s="239"/>
      <c r="D139" s="234" t="s">
        <v>213</v>
      </c>
      <c r="E139" s="240" t="s">
        <v>32</v>
      </c>
      <c r="F139" s="241" t="s">
        <v>866</v>
      </c>
      <c r="G139" s="239"/>
      <c r="H139" s="242">
        <v>84</v>
      </c>
      <c r="I139" s="243"/>
      <c r="J139" s="239"/>
      <c r="K139" s="239"/>
      <c r="L139" s="244"/>
      <c r="M139" s="245"/>
      <c r="N139" s="246"/>
      <c r="O139" s="246"/>
      <c r="P139" s="246"/>
      <c r="Q139" s="246"/>
      <c r="R139" s="246"/>
      <c r="S139" s="246"/>
      <c r="T139" s="247"/>
      <c r="U139" s="13"/>
      <c r="V139" s="13"/>
      <c r="W139" s="13"/>
      <c r="X139" s="13"/>
      <c r="Y139" s="13"/>
      <c r="Z139" s="13"/>
      <c r="AA139" s="13"/>
      <c r="AB139" s="13"/>
      <c r="AC139" s="13"/>
      <c r="AD139" s="13"/>
      <c r="AE139" s="13"/>
      <c r="AT139" s="248" t="s">
        <v>213</v>
      </c>
      <c r="AU139" s="248" t="s">
        <v>86</v>
      </c>
      <c r="AV139" s="13" t="s">
        <v>86</v>
      </c>
      <c r="AW139" s="13" t="s">
        <v>39</v>
      </c>
      <c r="AX139" s="13" t="s">
        <v>6</v>
      </c>
      <c r="AY139" s="248" t="s">
        <v>199</v>
      </c>
    </row>
    <row r="140" spans="1:51" s="13" customFormat="1" ht="12">
      <c r="A140" s="13"/>
      <c r="B140" s="238"/>
      <c r="C140" s="239"/>
      <c r="D140" s="234" t="s">
        <v>213</v>
      </c>
      <c r="E140" s="240" t="s">
        <v>32</v>
      </c>
      <c r="F140" s="241" t="s">
        <v>867</v>
      </c>
      <c r="G140" s="239"/>
      <c r="H140" s="242">
        <v>318.5</v>
      </c>
      <c r="I140" s="243"/>
      <c r="J140" s="239"/>
      <c r="K140" s="239"/>
      <c r="L140" s="244"/>
      <c r="M140" s="245"/>
      <c r="N140" s="246"/>
      <c r="O140" s="246"/>
      <c r="P140" s="246"/>
      <c r="Q140" s="246"/>
      <c r="R140" s="246"/>
      <c r="S140" s="246"/>
      <c r="T140" s="247"/>
      <c r="U140" s="13"/>
      <c r="V140" s="13"/>
      <c r="W140" s="13"/>
      <c r="X140" s="13"/>
      <c r="Y140" s="13"/>
      <c r="Z140" s="13"/>
      <c r="AA140" s="13"/>
      <c r="AB140" s="13"/>
      <c r="AC140" s="13"/>
      <c r="AD140" s="13"/>
      <c r="AE140" s="13"/>
      <c r="AT140" s="248" t="s">
        <v>213</v>
      </c>
      <c r="AU140" s="248" t="s">
        <v>86</v>
      </c>
      <c r="AV140" s="13" t="s">
        <v>86</v>
      </c>
      <c r="AW140" s="13" t="s">
        <v>39</v>
      </c>
      <c r="AX140" s="13" t="s">
        <v>6</v>
      </c>
      <c r="AY140" s="248" t="s">
        <v>199</v>
      </c>
    </row>
    <row r="141" spans="1:51" s="14" customFormat="1" ht="12">
      <c r="A141" s="14"/>
      <c r="B141" s="249"/>
      <c r="C141" s="250"/>
      <c r="D141" s="234" t="s">
        <v>213</v>
      </c>
      <c r="E141" s="251" t="s">
        <v>32</v>
      </c>
      <c r="F141" s="252" t="s">
        <v>215</v>
      </c>
      <c r="G141" s="250"/>
      <c r="H141" s="253">
        <v>402.5</v>
      </c>
      <c r="I141" s="254"/>
      <c r="J141" s="250"/>
      <c r="K141" s="250"/>
      <c r="L141" s="255"/>
      <c r="M141" s="269"/>
      <c r="N141" s="270"/>
      <c r="O141" s="270"/>
      <c r="P141" s="270"/>
      <c r="Q141" s="270"/>
      <c r="R141" s="270"/>
      <c r="S141" s="270"/>
      <c r="T141" s="271"/>
      <c r="U141" s="14"/>
      <c r="V141" s="14"/>
      <c r="W141" s="14"/>
      <c r="X141" s="14"/>
      <c r="Y141" s="14"/>
      <c r="Z141" s="14"/>
      <c r="AA141" s="14"/>
      <c r="AB141" s="14"/>
      <c r="AC141" s="14"/>
      <c r="AD141" s="14"/>
      <c r="AE141" s="14"/>
      <c r="AT141" s="259" t="s">
        <v>213</v>
      </c>
      <c r="AU141" s="259" t="s">
        <v>86</v>
      </c>
      <c r="AV141" s="14" t="s">
        <v>209</v>
      </c>
      <c r="AW141" s="14" t="s">
        <v>39</v>
      </c>
      <c r="AX141" s="14" t="s">
        <v>84</v>
      </c>
      <c r="AY141" s="259" t="s">
        <v>199</v>
      </c>
    </row>
    <row r="142" spans="1:65" s="2" customFormat="1" ht="14.4" customHeight="1">
      <c r="A142" s="40"/>
      <c r="B142" s="41"/>
      <c r="C142" s="260" t="s">
        <v>238</v>
      </c>
      <c r="D142" s="260" t="s">
        <v>222</v>
      </c>
      <c r="E142" s="261" t="s">
        <v>885</v>
      </c>
      <c r="F142" s="262" t="s">
        <v>886</v>
      </c>
      <c r="G142" s="263" t="s">
        <v>303</v>
      </c>
      <c r="H142" s="264">
        <v>3.5</v>
      </c>
      <c r="I142" s="265"/>
      <c r="J142" s="266">
        <f>ROUND(I142*H142,2)</f>
        <v>0</v>
      </c>
      <c r="K142" s="262" t="s">
        <v>32</v>
      </c>
      <c r="L142" s="46"/>
      <c r="M142" s="267" t="s">
        <v>32</v>
      </c>
      <c r="N142" s="268" t="s">
        <v>48</v>
      </c>
      <c r="O142" s="86"/>
      <c r="P142" s="230">
        <f>O142*H142</f>
        <v>0</v>
      </c>
      <c r="Q142" s="230">
        <v>0</v>
      </c>
      <c r="R142" s="230">
        <f>Q142*H142</f>
        <v>0</v>
      </c>
      <c r="S142" s="230">
        <v>0</v>
      </c>
      <c r="T142" s="231">
        <f>S142*H142</f>
        <v>0</v>
      </c>
      <c r="U142" s="40"/>
      <c r="V142" s="40"/>
      <c r="W142" s="40"/>
      <c r="X142" s="40"/>
      <c r="Y142" s="40"/>
      <c r="Z142" s="40"/>
      <c r="AA142" s="40"/>
      <c r="AB142" s="40"/>
      <c r="AC142" s="40"/>
      <c r="AD142" s="40"/>
      <c r="AE142" s="40"/>
      <c r="AR142" s="232" t="s">
        <v>209</v>
      </c>
      <c r="AT142" s="232" t="s">
        <v>222</v>
      </c>
      <c r="AU142" s="232" t="s">
        <v>86</v>
      </c>
      <c r="AY142" s="18" t="s">
        <v>199</v>
      </c>
      <c r="BE142" s="233">
        <f>IF(N142="základní",J142,0)</f>
        <v>0</v>
      </c>
      <c r="BF142" s="233">
        <f>IF(N142="snížená",J142,0)</f>
        <v>0</v>
      </c>
      <c r="BG142" s="233">
        <f>IF(N142="zákl. přenesená",J142,0)</f>
        <v>0</v>
      </c>
      <c r="BH142" s="233">
        <f>IF(N142="sníž. přenesená",J142,0)</f>
        <v>0</v>
      </c>
      <c r="BI142" s="233">
        <f>IF(N142="nulová",J142,0)</f>
        <v>0</v>
      </c>
      <c r="BJ142" s="18" t="s">
        <v>84</v>
      </c>
      <c r="BK142" s="233">
        <f>ROUND(I142*H142,2)</f>
        <v>0</v>
      </c>
      <c r="BL142" s="18" t="s">
        <v>209</v>
      </c>
      <c r="BM142" s="232" t="s">
        <v>264</v>
      </c>
    </row>
    <row r="143" spans="1:47" s="2" customFormat="1" ht="12">
      <c r="A143" s="40"/>
      <c r="B143" s="41"/>
      <c r="C143" s="42"/>
      <c r="D143" s="234" t="s">
        <v>210</v>
      </c>
      <c r="E143" s="42"/>
      <c r="F143" s="235" t="s">
        <v>886</v>
      </c>
      <c r="G143" s="42"/>
      <c r="H143" s="42"/>
      <c r="I143" s="138"/>
      <c r="J143" s="42"/>
      <c r="K143" s="42"/>
      <c r="L143" s="46"/>
      <c r="M143" s="236"/>
      <c r="N143" s="237"/>
      <c r="O143" s="86"/>
      <c r="P143" s="86"/>
      <c r="Q143" s="86"/>
      <c r="R143" s="86"/>
      <c r="S143" s="86"/>
      <c r="T143" s="87"/>
      <c r="U143" s="40"/>
      <c r="V143" s="40"/>
      <c r="W143" s="40"/>
      <c r="X143" s="40"/>
      <c r="Y143" s="40"/>
      <c r="Z143" s="40"/>
      <c r="AA143" s="40"/>
      <c r="AB143" s="40"/>
      <c r="AC143" s="40"/>
      <c r="AD143" s="40"/>
      <c r="AE143" s="40"/>
      <c r="AT143" s="18" t="s">
        <v>210</v>
      </c>
      <c r="AU143" s="18" t="s">
        <v>86</v>
      </c>
    </row>
    <row r="144" spans="1:51" s="13" customFormat="1" ht="12">
      <c r="A144" s="13"/>
      <c r="B144" s="238"/>
      <c r="C144" s="239"/>
      <c r="D144" s="234" t="s">
        <v>213</v>
      </c>
      <c r="E144" s="240" t="s">
        <v>32</v>
      </c>
      <c r="F144" s="241" t="s">
        <v>887</v>
      </c>
      <c r="G144" s="239"/>
      <c r="H144" s="242">
        <v>3.5</v>
      </c>
      <c r="I144" s="243"/>
      <c r="J144" s="239"/>
      <c r="K144" s="239"/>
      <c r="L144" s="244"/>
      <c r="M144" s="245"/>
      <c r="N144" s="246"/>
      <c r="O144" s="246"/>
      <c r="P144" s="246"/>
      <c r="Q144" s="246"/>
      <c r="R144" s="246"/>
      <c r="S144" s="246"/>
      <c r="T144" s="247"/>
      <c r="U144" s="13"/>
      <c r="V144" s="13"/>
      <c r="W144" s="13"/>
      <c r="X144" s="13"/>
      <c r="Y144" s="13"/>
      <c r="Z144" s="13"/>
      <c r="AA144" s="13"/>
      <c r="AB144" s="13"/>
      <c r="AC144" s="13"/>
      <c r="AD144" s="13"/>
      <c r="AE144" s="13"/>
      <c r="AT144" s="248" t="s">
        <v>213</v>
      </c>
      <c r="AU144" s="248" t="s">
        <v>86</v>
      </c>
      <c r="AV144" s="13" t="s">
        <v>86</v>
      </c>
      <c r="AW144" s="13" t="s">
        <v>39</v>
      </c>
      <c r="AX144" s="13" t="s">
        <v>6</v>
      </c>
      <c r="AY144" s="248" t="s">
        <v>199</v>
      </c>
    </row>
    <row r="145" spans="1:51" s="14" customFormat="1" ht="12">
      <c r="A145" s="14"/>
      <c r="B145" s="249"/>
      <c r="C145" s="250"/>
      <c r="D145" s="234" t="s">
        <v>213</v>
      </c>
      <c r="E145" s="251" t="s">
        <v>32</v>
      </c>
      <c r="F145" s="252" t="s">
        <v>215</v>
      </c>
      <c r="G145" s="250"/>
      <c r="H145" s="253">
        <v>3.5</v>
      </c>
      <c r="I145" s="254"/>
      <c r="J145" s="250"/>
      <c r="K145" s="250"/>
      <c r="L145" s="255"/>
      <c r="M145" s="269"/>
      <c r="N145" s="270"/>
      <c r="O145" s="270"/>
      <c r="P145" s="270"/>
      <c r="Q145" s="270"/>
      <c r="R145" s="270"/>
      <c r="S145" s="270"/>
      <c r="T145" s="271"/>
      <c r="U145" s="14"/>
      <c r="V145" s="14"/>
      <c r="W145" s="14"/>
      <c r="X145" s="14"/>
      <c r="Y145" s="14"/>
      <c r="Z145" s="14"/>
      <c r="AA145" s="14"/>
      <c r="AB145" s="14"/>
      <c r="AC145" s="14"/>
      <c r="AD145" s="14"/>
      <c r="AE145" s="14"/>
      <c r="AT145" s="259" t="s">
        <v>213</v>
      </c>
      <c r="AU145" s="259" t="s">
        <v>86</v>
      </c>
      <c r="AV145" s="14" t="s">
        <v>209</v>
      </c>
      <c r="AW145" s="14" t="s">
        <v>39</v>
      </c>
      <c r="AX145" s="14" t="s">
        <v>84</v>
      </c>
      <c r="AY145" s="259" t="s">
        <v>199</v>
      </c>
    </row>
    <row r="146" spans="1:65" s="2" customFormat="1" ht="19.8" customHeight="1">
      <c r="A146" s="40"/>
      <c r="B146" s="41"/>
      <c r="C146" s="260" t="s">
        <v>265</v>
      </c>
      <c r="D146" s="260" t="s">
        <v>222</v>
      </c>
      <c r="E146" s="261" t="s">
        <v>888</v>
      </c>
      <c r="F146" s="262" t="s">
        <v>889</v>
      </c>
      <c r="G146" s="263" t="s">
        <v>303</v>
      </c>
      <c r="H146" s="264">
        <v>3.5</v>
      </c>
      <c r="I146" s="265"/>
      <c r="J146" s="266">
        <f>ROUND(I146*H146,2)</f>
        <v>0</v>
      </c>
      <c r="K146" s="262" t="s">
        <v>32</v>
      </c>
      <c r="L146" s="46"/>
      <c r="M146" s="267" t="s">
        <v>32</v>
      </c>
      <c r="N146" s="268" t="s">
        <v>48</v>
      </c>
      <c r="O146" s="86"/>
      <c r="P146" s="230">
        <f>O146*H146</f>
        <v>0</v>
      </c>
      <c r="Q146" s="230">
        <v>0</v>
      </c>
      <c r="R146" s="230">
        <f>Q146*H146</f>
        <v>0</v>
      </c>
      <c r="S146" s="230">
        <v>0</v>
      </c>
      <c r="T146" s="231">
        <f>S146*H146</f>
        <v>0</v>
      </c>
      <c r="U146" s="40"/>
      <c r="V146" s="40"/>
      <c r="W146" s="40"/>
      <c r="X146" s="40"/>
      <c r="Y146" s="40"/>
      <c r="Z146" s="40"/>
      <c r="AA146" s="40"/>
      <c r="AB146" s="40"/>
      <c r="AC146" s="40"/>
      <c r="AD146" s="40"/>
      <c r="AE146" s="40"/>
      <c r="AR146" s="232" t="s">
        <v>209</v>
      </c>
      <c r="AT146" s="232" t="s">
        <v>222</v>
      </c>
      <c r="AU146" s="232" t="s">
        <v>86</v>
      </c>
      <c r="AY146" s="18" t="s">
        <v>199</v>
      </c>
      <c r="BE146" s="233">
        <f>IF(N146="základní",J146,0)</f>
        <v>0</v>
      </c>
      <c r="BF146" s="233">
        <f>IF(N146="snížená",J146,0)</f>
        <v>0</v>
      </c>
      <c r="BG146" s="233">
        <f>IF(N146="zákl. přenesená",J146,0)</f>
        <v>0</v>
      </c>
      <c r="BH146" s="233">
        <f>IF(N146="sníž. přenesená",J146,0)</f>
        <v>0</v>
      </c>
      <c r="BI146" s="233">
        <f>IF(N146="nulová",J146,0)</f>
        <v>0</v>
      </c>
      <c r="BJ146" s="18" t="s">
        <v>84</v>
      </c>
      <c r="BK146" s="233">
        <f>ROUND(I146*H146,2)</f>
        <v>0</v>
      </c>
      <c r="BL146" s="18" t="s">
        <v>209</v>
      </c>
      <c r="BM146" s="232" t="s">
        <v>268</v>
      </c>
    </row>
    <row r="147" spans="1:47" s="2" customFormat="1" ht="12">
      <c r="A147" s="40"/>
      <c r="B147" s="41"/>
      <c r="C147" s="42"/>
      <c r="D147" s="234" t="s">
        <v>210</v>
      </c>
      <c r="E147" s="42"/>
      <c r="F147" s="235" t="s">
        <v>889</v>
      </c>
      <c r="G147" s="42"/>
      <c r="H147" s="42"/>
      <c r="I147" s="138"/>
      <c r="J147" s="42"/>
      <c r="K147" s="42"/>
      <c r="L147" s="46"/>
      <c r="M147" s="236"/>
      <c r="N147" s="237"/>
      <c r="O147" s="86"/>
      <c r="P147" s="86"/>
      <c r="Q147" s="86"/>
      <c r="R147" s="86"/>
      <c r="S147" s="86"/>
      <c r="T147" s="87"/>
      <c r="U147" s="40"/>
      <c r="V147" s="40"/>
      <c r="W147" s="40"/>
      <c r="X147" s="40"/>
      <c r="Y147" s="40"/>
      <c r="Z147" s="40"/>
      <c r="AA147" s="40"/>
      <c r="AB147" s="40"/>
      <c r="AC147" s="40"/>
      <c r="AD147" s="40"/>
      <c r="AE147" s="40"/>
      <c r="AT147" s="18" t="s">
        <v>210</v>
      </c>
      <c r="AU147" s="18" t="s">
        <v>86</v>
      </c>
    </row>
    <row r="148" spans="1:65" s="2" customFormat="1" ht="14.4" customHeight="1">
      <c r="A148" s="40"/>
      <c r="B148" s="41"/>
      <c r="C148" s="260" t="s">
        <v>242</v>
      </c>
      <c r="D148" s="260" t="s">
        <v>222</v>
      </c>
      <c r="E148" s="261" t="s">
        <v>890</v>
      </c>
      <c r="F148" s="262" t="s">
        <v>891</v>
      </c>
      <c r="G148" s="263" t="s">
        <v>324</v>
      </c>
      <c r="H148" s="264">
        <v>40</v>
      </c>
      <c r="I148" s="265"/>
      <c r="J148" s="266">
        <f>ROUND(I148*H148,2)</f>
        <v>0</v>
      </c>
      <c r="K148" s="262" t="s">
        <v>32</v>
      </c>
      <c r="L148" s="46"/>
      <c r="M148" s="267" t="s">
        <v>32</v>
      </c>
      <c r="N148" s="268" t="s">
        <v>48</v>
      </c>
      <c r="O148" s="86"/>
      <c r="P148" s="230">
        <f>O148*H148</f>
        <v>0</v>
      </c>
      <c r="Q148" s="230">
        <v>0</v>
      </c>
      <c r="R148" s="230">
        <f>Q148*H148</f>
        <v>0</v>
      </c>
      <c r="S148" s="230">
        <v>0</v>
      </c>
      <c r="T148" s="231">
        <f>S148*H148</f>
        <v>0</v>
      </c>
      <c r="U148" s="40"/>
      <c r="V148" s="40"/>
      <c r="W148" s="40"/>
      <c r="X148" s="40"/>
      <c r="Y148" s="40"/>
      <c r="Z148" s="40"/>
      <c r="AA148" s="40"/>
      <c r="AB148" s="40"/>
      <c r="AC148" s="40"/>
      <c r="AD148" s="40"/>
      <c r="AE148" s="40"/>
      <c r="AR148" s="232" t="s">
        <v>209</v>
      </c>
      <c r="AT148" s="232" t="s">
        <v>222</v>
      </c>
      <c r="AU148" s="232" t="s">
        <v>86</v>
      </c>
      <c r="AY148" s="18" t="s">
        <v>199</v>
      </c>
      <c r="BE148" s="233">
        <f>IF(N148="základní",J148,0)</f>
        <v>0</v>
      </c>
      <c r="BF148" s="233">
        <f>IF(N148="snížená",J148,0)</f>
        <v>0</v>
      </c>
      <c r="BG148" s="233">
        <f>IF(N148="zákl. přenesená",J148,0)</f>
        <v>0</v>
      </c>
      <c r="BH148" s="233">
        <f>IF(N148="sníž. přenesená",J148,0)</f>
        <v>0</v>
      </c>
      <c r="BI148" s="233">
        <f>IF(N148="nulová",J148,0)</f>
        <v>0</v>
      </c>
      <c r="BJ148" s="18" t="s">
        <v>84</v>
      </c>
      <c r="BK148" s="233">
        <f>ROUND(I148*H148,2)</f>
        <v>0</v>
      </c>
      <c r="BL148" s="18" t="s">
        <v>209</v>
      </c>
      <c r="BM148" s="232" t="s">
        <v>271</v>
      </c>
    </row>
    <row r="149" spans="1:47" s="2" customFormat="1" ht="12">
      <c r="A149" s="40"/>
      <c r="B149" s="41"/>
      <c r="C149" s="42"/>
      <c r="D149" s="234" t="s">
        <v>210</v>
      </c>
      <c r="E149" s="42"/>
      <c r="F149" s="235" t="s">
        <v>891</v>
      </c>
      <c r="G149" s="42"/>
      <c r="H149" s="42"/>
      <c r="I149" s="138"/>
      <c r="J149" s="42"/>
      <c r="K149" s="42"/>
      <c r="L149" s="46"/>
      <c r="M149" s="236"/>
      <c r="N149" s="237"/>
      <c r="O149" s="86"/>
      <c r="P149" s="86"/>
      <c r="Q149" s="86"/>
      <c r="R149" s="86"/>
      <c r="S149" s="86"/>
      <c r="T149" s="87"/>
      <c r="U149" s="40"/>
      <c r="V149" s="40"/>
      <c r="W149" s="40"/>
      <c r="X149" s="40"/>
      <c r="Y149" s="40"/>
      <c r="Z149" s="40"/>
      <c r="AA149" s="40"/>
      <c r="AB149" s="40"/>
      <c r="AC149" s="40"/>
      <c r="AD149" s="40"/>
      <c r="AE149" s="40"/>
      <c r="AT149" s="18" t="s">
        <v>210</v>
      </c>
      <c r="AU149" s="18" t="s">
        <v>86</v>
      </c>
    </row>
    <row r="150" spans="1:65" s="2" customFormat="1" ht="19.8" customHeight="1">
      <c r="A150" s="40"/>
      <c r="B150" s="41"/>
      <c r="C150" s="260" t="s">
        <v>9</v>
      </c>
      <c r="D150" s="260" t="s">
        <v>222</v>
      </c>
      <c r="E150" s="261" t="s">
        <v>892</v>
      </c>
      <c r="F150" s="262" t="s">
        <v>893</v>
      </c>
      <c r="G150" s="263" t="s">
        <v>303</v>
      </c>
      <c r="H150" s="264">
        <v>402.5</v>
      </c>
      <c r="I150" s="265"/>
      <c r="J150" s="266">
        <f>ROUND(I150*H150,2)</f>
        <v>0</v>
      </c>
      <c r="K150" s="262" t="s">
        <v>32</v>
      </c>
      <c r="L150" s="46"/>
      <c r="M150" s="267" t="s">
        <v>32</v>
      </c>
      <c r="N150" s="268" t="s">
        <v>48</v>
      </c>
      <c r="O150" s="86"/>
      <c r="P150" s="230">
        <f>O150*H150</f>
        <v>0</v>
      </c>
      <c r="Q150" s="230">
        <v>0</v>
      </c>
      <c r="R150" s="230">
        <f>Q150*H150</f>
        <v>0</v>
      </c>
      <c r="S150" s="230">
        <v>0</v>
      </c>
      <c r="T150" s="231">
        <f>S150*H150</f>
        <v>0</v>
      </c>
      <c r="U150" s="40"/>
      <c r="V150" s="40"/>
      <c r="W150" s="40"/>
      <c r="X150" s="40"/>
      <c r="Y150" s="40"/>
      <c r="Z150" s="40"/>
      <c r="AA150" s="40"/>
      <c r="AB150" s="40"/>
      <c r="AC150" s="40"/>
      <c r="AD150" s="40"/>
      <c r="AE150" s="40"/>
      <c r="AR150" s="232" t="s">
        <v>209</v>
      </c>
      <c r="AT150" s="232" t="s">
        <v>222</v>
      </c>
      <c r="AU150" s="232" t="s">
        <v>86</v>
      </c>
      <c r="AY150" s="18" t="s">
        <v>199</v>
      </c>
      <c r="BE150" s="233">
        <f>IF(N150="základní",J150,0)</f>
        <v>0</v>
      </c>
      <c r="BF150" s="233">
        <f>IF(N150="snížená",J150,0)</f>
        <v>0</v>
      </c>
      <c r="BG150" s="233">
        <f>IF(N150="zákl. přenesená",J150,0)</f>
        <v>0</v>
      </c>
      <c r="BH150" s="233">
        <f>IF(N150="sníž. přenesená",J150,0)</f>
        <v>0</v>
      </c>
      <c r="BI150" s="233">
        <f>IF(N150="nulová",J150,0)</f>
        <v>0</v>
      </c>
      <c r="BJ150" s="18" t="s">
        <v>84</v>
      </c>
      <c r="BK150" s="233">
        <f>ROUND(I150*H150,2)</f>
        <v>0</v>
      </c>
      <c r="BL150" s="18" t="s">
        <v>209</v>
      </c>
      <c r="BM150" s="232" t="s">
        <v>274</v>
      </c>
    </row>
    <row r="151" spans="1:47" s="2" customFormat="1" ht="12">
      <c r="A151" s="40"/>
      <c r="B151" s="41"/>
      <c r="C151" s="42"/>
      <c r="D151" s="234" t="s">
        <v>210</v>
      </c>
      <c r="E151" s="42"/>
      <c r="F151" s="235" t="s">
        <v>893</v>
      </c>
      <c r="G151" s="42"/>
      <c r="H151" s="42"/>
      <c r="I151" s="138"/>
      <c r="J151" s="42"/>
      <c r="K151" s="42"/>
      <c r="L151" s="46"/>
      <c r="M151" s="236"/>
      <c r="N151" s="237"/>
      <c r="O151" s="86"/>
      <c r="P151" s="86"/>
      <c r="Q151" s="86"/>
      <c r="R151" s="86"/>
      <c r="S151" s="86"/>
      <c r="T151" s="87"/>
      <c r="U151" s="40"/>
      <c r="V151" s="40"/>
      <c r="W151" s="40"/>
      <c r="X151" s="40"/>
      <c r="Y151" s="40"/>
      <c r="Z151" s="40"/>
      <c r="AA151" s="40"/>
      <c r="AB151" s="40"/>
      <c r="AC151" s="40"/>
      <c r="AD151" s="40"/>
      <c r="AE151" s="40"/>
      <c r="AT151" s="18" t="s">
        <v>210</v>
      </c>
      <c r="AU151" s="18" t="s">
        <v>86</v>
      </c>
    </row>
    <row r="152" spans="1:51" s="15" customFormat="1" ht="12">
      <c r="A152" s="15"/>
      <c r="B152" s="276"/>
      <c r="C152" s="277"/>
      <c r="D152" s="234" t="s">
        <v>213</v>
      </c>
      <c r="E152" s="278" t="s">
        <v>32</v>
      </c>
      <c r="F152" s="279" t="s">
        <v>894</v>
      </c>
      <c r="G152" s="277"/>
      <c r="H152" s="278" t="s">
        <v>32</v>
      </c>
      <c r="I152" s="280"/>
      <c r="J152" s="277"/>
      <c r="K152" s="277"/>
      <c r="L152" s="281"/>
      <c r="M152" s="282"/>
      <c r="N152" s="283"/>
      <c r="O152" s="283"/>
      <c r="P152" s="283"/>
      <c r="Q152" s="283"/>
      <c r="R152" s="283"/>
      <c r="S152" s="283"/>
      <c r="T152" s="284"/>
      <c r="U152" s="15"/>
      <c r="V152" s="15"/>
      <c r="W152" s="15"/>
      <c r="X152" s="15"/>
      <c r="Y152" s="15"/>
      <c r="Z152" s="15"/>
      <c r="AA152" s="15"/>
      <c r="AB152" s="15"/>
      <c r="AC152" s="15"/>
      <c r="AD152" s="15"/>
      <c r="AE152" s="15"/>
      <c r="AT152" s="285" t="s">
        <v>213</v>
      </c>
      <c r="AU152" s="285" t="s">
        <v>86</v>
      </c>
      <c r="AV152" s="15" t="s">
        <v>84</v>
      </c>
      <c r="AW152" s="15" t="s">
        <v>39</v>
      </c>
      <c r="AX152" s="15" t="s">
        <v>6</v>
      </c>
      <c r="AY152" s="285" t="s">
        <v>199</v>
      </c>
    </row>
    <row r="153" spans="1:51" s="13" customFormat="1" ht="12">
      <c r="A153" s="13"/>
      <c r="B153" s="238"/>
      <c r="C153" s="239"/>
      <c r="D153" s="234" t="s">
        <v>213</v>
      </c>
      <c r="E153" s="240" t="s">
        <v>32</v>
      </c>
      <c r="F153" s="241" t="s">
        <v>866</v>
      </c>
      <c r="G153" s="239"/>
      <c r="H153" s="242">
        <v>84</v>
      </c>
      <c r="I153" s="243"/>
      <c r="J153" s="239"/>
      <c r="K153" s="239"/>
      <c r="L153" s="244"/>
      <c r="M153" s="245"/>
      <c r="N153" s="246"/>
      <c r="O153" s="246"/>
      <c r="P153" s="246"/>
      <c r="Q153" s="246"/>
      <c r="R153" s="246"/>
      <c r="S153" s="246"/>
      <c r="T153" s="247"/>
      <c r="U153" s="13"/>
      <c r="V153" s="13"/>
      <c r="W153" s="13"/>
      <c r="X153" s="13"/>
      <c r="Y153" s="13"/>
      <c r="Z153" s="13"/>
      <c r="AA153" s="13"/>
      <c r="AB153" s="13"/>
      <c r="AC153" s="13"/>
      <c r="AD153" s="13"/>
      <c r="AE153" s="13"/>
      <c r="AT153" s="248" t="s">
        <v>213</v>
      </c>
      <c r="AU153" s="248" t="s">
        <v>86</v>
      </c>
      <c r="AV153" s="13" t="s">
        <v>86</v>
      </c>
      <c r="AW153" s="13" t="s">
        <v>39</v>
      </c>
      <c r="AX153" s="13" t="s">
        <v>6</v>
      </c>
      <c r="AY153" s="248" t="s">
        <v>199</v>
      </c>
    </row>
    <row r="154" spans="1:51" s="13" customFormat="1" ht="12">
      <c r="A154" s="13"/>
      <c r="B154" s="238"/>
      <c r="C154" s="239"/>
      <c r="D154" s="234" t="s">
        <v>213</v>
      </c>
      <c r="E154" s="240" t="s">
        <v>32</v>
      </c>
      <c r="F154" s="241" t="s">
        <v>867</v>
      </c>
      <c r="G154" s="239"/>
      <c r="H154" s="242">
        <v>318.5</v>
      </c>
      <c r="I154" s="243"/>
      <c r="J154" s="239"/>
      <c r="K154" s="239"/>
      <c r="L154" s="244"/>
      <c r="M154" s="245"/>
      <c r="N154" s="246"/>
      <c r="O154" s="246"/>
      <c r="P154" s="246"/>
      <c r="Q154" s="246"/>
      <c r="R154" s="246"/>
      <c r="S154" s="246"/>
      <c r="T154" s="247"/>
      <c r="U154" s="13"/>
      <c r="V154" s="13"/>
      <c r="W154" s="13"/>
      <c r="X154" s="13"/>
      <c r="Y154" s="13"/>
      <c r="Z154" s="13"/>
      <c r="AA154" s="13"/>
      <c r="AB154" s="13"/>
      <c r="AC154" s="13"/>
      <c r="AD154" s="13"/>
      <c r="AE154" s="13"/>
      <c r="AT154" s="248" t="s">
        <v>213</v>
      </c>
      <c r="AU154" s="248" t="s">
        <v>86</v>
      </c>
      <c r="AV154" s="13" t="s">
        <v>86</v>
      </c>
      <c r="AW154" s="13" t="s">
        <v>39</v>
      </c>
      <c r="AX154" s="13" t="s">
        <v>6</v>
      </c>
      <c r="AY154" s="248" t="s">
        <v>199</v>
      </c>
    </row>
    <row r="155" spans="1:51" s="14" customFormat="1" ht="12">
      <c r="A155" s="14"/>
      <c r="B155" s="249"/>
      <c r="C155" s="250"/>
      <c r="D155" s="234" t="s">
        <v>213</v>
      </c>
      <c r="E155" s="251" t="s">
        <v>32</v>
      </c>
      <c r="F155" s="252" t="s">
        <v>215</v>
      </c>
      <c r="G155" s="250"/>
      <c r="H155" s="253">
        <v>402.5</v>
      </c>
      <c r="I155" s="254"/>
      <c r="J155" s="250"/>
      <c r="K155" s="250"/>
      <c r="L155" s="255"/>
      <c r="M155" s="269"/>
      <c r="N155" s="270"/>
      <c r="O155" s="270"/>
      <c r="P155" s="270"/>
      <c r="Q155" s="270"/>
      <c r="R155" s="270"/>
      <c r="S155" s="270"/>
      <c r="T155" s="271"/>
      <c r="U155" s="14"/>
      <c r="V155" s="14"/>
      <c r="W155" s="14"/>
      <c r="X155" s="14"/>
      <c r="Y155" s="14"/>
      <c r="Z155" s="14"/>
      <c r="AA155" s="14"/>
      <c r="AB155" s="14"/>
      <c r="AC155" s="14"/>
      <c r="AD155" s="14"/>
      <c r="AE155" s="14"/>
      <c r="AT155" s="259" t="s">
        <v>213</v>
      </c>
      <c r="AU155" s="259" t="s">
        <v>86</v>
      </c>
      <c r="AV155" s="14" t="s">
        <v>209</v>
      </c>
      <c r="AW155" s="14" t="s">
        <v>39</v>
      </c>
      <c r="AX155" s="14" t="s">
        <v>84</v>
      </c>
      <c r="AY155" s="259" t="s">
        <v>199</v>
      </c>
    </row>
    <row r="156" spans="1:65" s="2" customFormat="1" ht="19.8" customHeight="1">
      <c r="A156" s="40"/>
      <c r="B156" s="41"/>
      <c r="C156" s="260" t="s">
        <v>245</v>
      </c>
      <c r="D156" s="260" t="s">
        <v>222</v>
      </c>
      <c r="E156" s="261" t="s">
        <v>895</v>
      </c>
      <c r="F156" s="262" t="s">
        <v>896</v>
      </c>
      <c r="G156" s="263" t="s">
        <v>288</v>
      </c>
      <c r="H156" s="264">
        <v>251</v>
      </c>
      <c r="I156" s="265"/>
      <c r="J156" s="266">
        <f>ROUND(I156*H156,2)</f>
        <v>0</v>
      </c>
      <c r="K156" s="262" t="s">
        <v>32</v>
      </c>
      <c r="L156" s="46"/>
      <c r="M156" s="267" t="s">
        <v>32</v>
      </c>
      <c r="N156" s="268" t="s">
        <v>48</v>
      </c>
      <c r="O156" s="86"/>
      <c r="P156" s="230">
        <f>O156*H156</f>
        <v>0</v>
      </c>
      <c r="Q156" s="230">
        <v>0</v>
      </c>
      <c r="R156" s="230">
        <f>Q156*H156</f>
        <v>0</v>
      </c>
      <c r="S156" s="230">
        <v>0</v>
      </c>
      <c r="T156" s="231">
        <f>S156*H156</f>
        <v>0</v>
      </c>
      <c r="U156" s="40"/>
      <c r="V156" s="40"/>
      <c r="W156" s="40"/>
      <c r="X156" s="40"/>
      <c r="Y156" s="40"/>
      <c r="Z156" s="40"/>
      <c r="AA156" s="40"/>
      <c r="AB156" s="40"/>
      <c r="AC156" s="40"/>
      <c r="AD156" s="40"/>
      <c r="AE156" s="40"/>
      <c r="AR156" s="232" t="s">
        <v>209</v>
      </c>
      <c r="AT156" s="232" t="s">
        <v>222</v>
      </c>
      <c r="AU156" s="232" t="s">
        <v>86</v>
      </c>
      <c r="AY156" s="18" t="s">
        <v>199</v>
      </c>
      <c r="BE156" s="233">
        <f>IF(N156="základní",J156,0)</f>
        <v>0</v>
      </c>
      <c r="BF156" s="233">
        <f>IF(N156="snížená",J156,0)</f>
        <v>0</v>
      </c>
      <c r="BG156" s="233">
        <f>IF(N156="zákl. přenesená",J156,0)</f>
        <v>0</v>
      </c>
      <c r="BH156" s="233">
        <f>IF(N156="sníž. přenesená",J156,0)</f>
        <v>0</v>
      </c>
      <c r="BI156" s="233">
        <f>IF(N156="nulová",J156,0)</f>
        <v>0</v>
      </c>
      <c r="BJ156" s="18" t="s">
        <v>84</v>
      </c>
      <c r="BK156" s="233">
        <f>ROUND(I156*H156,2)</f>
        <v>0</v>
      </c>
      <c r="BL156" s="18" t="s">
        <v>209</v>
      </c>
      <c r="BM156" s="232" t="s">
        <v>278</v>
      </c>
    </row>
    <row r="157" spans="1:47" s="2" customFormat="1" ht="12">
      <c r="A157" s="40"/>
      <c r="B157" s="41"/>
      <c r="C157" s="42"/>
      <c r="D157" s="234" t="s">
        <v>210</v>
      </c>
      <c r="E157" s="42"/>
      <c r="F157" s="235" t="s">
        <v>896</v>
      </c>
      <c r="G157" s="42"/>
      <c r="H157" s="42"/>
      <c r="I157" s="138"/>
      <c r="J157" s="42"/>
      <c r="K157" s="42"/>
      <c r="L157" s="46"/>
      <c r="M157" s="236"/>
      <c r="N157" s="237"/>
      <c r="O157" s="86"/>
      <c r="P157" s="86"/>
      <c r="Q157" s="86"/>
      <c r="R157" s="86"/>
      <c r="S157" s="86"/>
      <c r="T157" s="87"/>
      <c r="U157" s="40"/>
      <c r="V157" s="40"/>
      <c r="W157" s="40"/>
      <c r="X157" s="40"/>
      <c r="Y157" s="40"/>
      <c r="Z157" s="40"/>
      <c r="AA157" s="40"/>
      <c r="AB157" s="40"/>
      <c r="AC157" s="40"/>
      <c r="AD157" s="40"/>
      <c r="AE157" s="40"/>
      <c r="AT157" s="18" t="s">
        <v>210</v>
      </c>
      <c r="AU157" s="18" t="s">
        <v>86</v>
      </c>
    </row>
    <row r="158" spans="1:51" s="13" customFormat="1" ht="12">
      <c r="A158" s="13"/>
      <c r="B158" s="238"/>
      <c r="C158" s="239"/>
      <c r="D158" s="234" t="s">
        <v>213</v>
      </c>
      <c r="E158" s="240" t="s">
        <v>32</v>
      </c>
      <c r="F158" s="241" t="s">
        <v>897</v>
      </c>
      <c r="G158" s="239"/>
      <c r="H158" s="242">
        <v>130</v>
      </c>
      <c r="I158" s="243"/>
      <c r="J158" s="239"/>
      <c r="K158" s="239"/>
      <c r="L158" s="244"/>
      <c r="M158" s="245"/>
      <c r="N158" s="246"/>
      <c r="O158" s="246"/>
      <c r="P158" s="246"/>
      <c r="Q158" s="246"/>
      <c r="R158" s="246"/>
      <c r="S158" s="246"/>
      <c r="T158" s="247"/>
      <c r="U158" s="13"/>
      <c r="V158" s="13"/>
      <c r="W158" s="13"/>
      <c r="X158" s="13"/>
      <c r="Y158" s="13"/>
      <c r="Z158" s="13"/>
      <c r="AA158" s="13"/>
      <c r="AB158" s="13"/>
      <c r="AC158" s="13"/>
      <c r="AD158" s="13"/>
      <c r="AE158" s="13"/>
      <c r="AT158" s="248" t="s">
        <v>213</v>
      </c>
      <c r="AU158" s="248" t="s">
        <v>86</v>
      </c>
      <c r="AV158" s="13" t="s">
        <v>86</v>
      </c>
      <c r="AW158" s="13" t="s">
        <v>39</v>
      </c>
      <c r="AX158" s="13" t="s">
        <v>6</v>
      </c>
      <c r="AY158" s="248" t="s">
        <v>199</v>
      </c>
    </row>
    <row r="159" spans="1:51" s="13" customFormat="1" ht="12">
      <c r="A159" s="13"/>
      <c r="B159" s="238"/>
      <c r="C159" s="239"/>
      <c r="D159" s="234" t="s">
        <v>213</v>
      </c>
      <c r="E159" s="240" t="s">
        <v>32</v>
      </c>
      <c r="F159" s="241" t="s">
        <v>898</v>
      </c>
      <c r="G159" s="239"/>
      <c r="H159" s="242">
        <v>121</v>
      </c>
      <c r="I159" s="243"/>
      <c r="J159" s="239"/>
      <c r="K159" s="239"/>
      <c r="L159" s="244"/>
      <c r="M159" s="245"/>
      <c r="N159" s="246"/>
      <c r="O159" s="246"/>
      <c r="P159" s="246"/>
      <c r="Q159" s="246"/>
      <c r="R159" s="246"/>
      <c r="S159" s="246"/>
      <c r="T159" s="247"/>
      <c r="U159" s="13"/>
      <c r="V159" s="13"/>
      <c r="W159" s="13"/>
      <c r="X159" s="13"/>
      <c r="Y159" s="13"/>
      <c r="Z159" s="13"/>
      <c r="AA159" s="13"/>
      <c r="AB159" s="13"/>
      <c r="AC159" s="13"/>
      <c r="AD159" s="13"/>
      <c r="AE159" s="13"/>
      <c r="AT159" s="248" t="s">
        <v>213</v>
      </c>
      <c r="AU159" s="248" t="s">
        <v>86</v>
      </c>
      <c r="AV159" s="13" t="s">
        <v>86</v>
      </c>
      <c r="AW159" s="13" t="s">
        <v>39</v>
      </c>
      <c r="AX159" s="13" t="s">
        <v>6</v>
      </c>
      <c r="AY159" s="248" t="s">
        <v>199</v>
      </c>
    </row>
    <row r="160" spans="1:51" s="14" customFormat="1" ht="12">
      <c r="A160" s="14"/>
      <c r="B160" s="249"/>
      <c r="C160" s="250"/>
      <c r="D160" s="234" t="s">
        <v>213</v>
      </c>
      <c r="E160" s="251" t="s">
        <v>32</v>
      </c>
      <c r="F160" s="252" t="s">
        <v>215</v>
      </c>
      <c r="G160" s="250"/>
      <c r="H160" s="253">
        <v>251</v>
      </c>
      <c r="I160" s="254"/>
      <c r="J160" s="250"/>
      <c r="K160" s="250"/>
      <c r="L160" s="255"/>
      <c r="M160" s="269"/>
      <c r="N160" s="270"/>
      <c r="O160" s="270"/>
      <c r="P160" s="270"/>
      <c r="Q160" s="270"/>
      <c r="R160" s="270"/>
      <c r="S160" s="270"/>
      <c r="T160" s="271"/>
      <c r="U160" s="14"/>
      <c r="V160" s="14"/>
      <c r="W160" s="14"/>
      <c r="X160" s="14"/>
      <c r="Y160" s="14"/>
      <c r="Z160" s="14"/>
      <c r="AA160" s="14"/>
      <c r="AB160" s="14"/>
      <c r="AC160" s="14"/>
      <c r="AD160" s="14"/>
      <c r="AE160" s="14"/>
      <c r="AT160" s="259" t="s">
        <v>213</v>
      </c>
      <c r="AU160" s="259" t="s">
        <v>86</v>
      </c>
      <c r="AV160" s="14" t="s">
        <v>209</v>
      </c>
      <c r="AW160" s="14" t="s">
        <v>39</v>
      </c>
      <c r="AX160" s="14" t="s">
        <v>84</v>
      </c>
      <c r="AY160" s="259" t="s">
        <v>199</v>
      </c>
    </row>
    <row r="161" spans="1:65" s="2" customFormat="1" ht="14.4" customHeight="1">
      <c r="A161" s="40"/>
      <c r="B161" s="41"/>
      <c r="C161" s="260" t="s">
        <v>279</v>
      </c>
      <c r="D161" s="260" t="s">
        <v>222</v>
      </c>
      <c r="E161" s="261" t="s">
        <v>899</v>
      </c>
      <c r="F161" s="262" t="s">
        <v>900</v>
      </c>
      <c r="G161" s="263" t="s">
        <v>288</v>
      </c>
      <c r="H161" s="264">
        <v>219</v>
      </c>
      <c r="I161" s="265"/>
      <c r="J161" s="266">
        <f>ROUND(I161*H161,2)</f>
        <v>0</v>
      </c>
      <c r="K161" s="262" t="s">
        <v>32</v>
      </c>
      <c r="L161" s="46"/>
      <c r="M161" s="267" t="s">
        <v>32</v>
      </c>
      <c r="N161" s="268" t="s">
        <v>48</v>
      </c>
      <c r="O161" s="86"/>
      <c r="P161" s="230">
        <f>O161*H161</f>
        <v>0</v>
      </c>
      <c r="Q161" s="230">
        <v>0</v>
      </c>
      <c r="R161" s="230">
        <f>Q161*H161</f>
        <v>0</v>
      </c>
      <c r="S161" s="230">
        <v>0</v>
      </c>
      <c r="T161" s="231">
        <f>S161*H161</f>
        <v>0</v>
      </c>
      <c r="U161" s="40"/>
      <c r="V161" s="40"/>
      <c r="W161" s="40"/>
      <c r="X161" s="40"/>
      <c r="Y161" s="40"/>
      <c r="Z161" s="40"/>
      <c r="AA161" s="40"/>
      <c r="AB161" s="40"/>
      <c r="AC161" s="40"/>
      <c r="AD161" s="40"/>
      <c r="AE161" s="40"/>
      <c r="AR161" s="232" t="s">
        <v>209</v>
      </c>
      <c r="AT161" s="232" t="s">
        <v>222</v>
      </c>
      <c r="AU161" s="232" t="s">
        <v>86</v>
      </c>
      <c r="AY161" s="18" t="s">
        <v>199</v>
      </c>
      <c r="BE161" s="233">
        <f>IF(N161="základní",J161,0)</f>
        <v>0</v>
      </c>
      <c r="BF161" s="233">
        <f>IF(N161="snížená",J161,0)</f>
        <v>0</v>
      </c>
      <c r="BG161" s="233">
        <f>IF(N161="zákl. přenesená",J161,0)</f>
        <v>0</v>
      </c>
      <c r="BH161" s="233">
        <f>IF(N161="sníž. přenesená",J161,0)</f>
        <v>0</v>
      </c>
      <c r="BI161" s="233">
        <f>IF(N161="nulová",J161,0)</f>
        <v>0</v>
      </c>
      <c r="BJ161" s="18" t="s">
        <v>84</v>
      </c>
      <c r="BK161" s="233">
        <f>ROUND(I161*H161,2)</f>
        <v>0</v>
      </c>
      <c r="BL161" s="18" t="s">
        <v>209</v>
      </c>
      <c r="BM161" s="232" t="s">
        <v>282</v>
      </c>
    </row>
    <row r="162" spans="1:47" s="2" customFormat="1" ht="12">
      <c r="A162" s="40"/>
      <c r="B162" s="41"/>
      <c r="C162" s="42"/>
      <c r="D162" s="234" t="s">
        <v>210</v>
      </c>
      <c r="E162" s="42"/>
      <c r="F162" s="235" t="s">
        <v>900</v>
      </c>
      <c r="G162" s="42"/>
      <c r="H162" s="42"/>
      <c r="I162" s="138"/>
      <c r="J162" s="42"/>
      <c r="K162" s="42"/>
      <c r="L162" s="46"/>
      <c r="M162" s="236"/>
      <c r="N162" s="237"/>
      <c r="O162" s="86"/>
      <c r="P162" s="86"/>
      <c r="Q162" s="86"/>
      <c r="R162" s="86"/>
      <c r="S162" s="86"/>
      <c r="T162" s="87"/>
      <c r="U162" s="40"/>
      <c r="V162" s="40"/>
      <c r="W162" s="40"/>
      <c r="X162" s="40"/>
      <c r="Y162" s="40"/>
      <c r="Z162" s="40"/>
      <c r="AA162" s="40"/>
      <c r="AB162" s="40"/>
      <c r="AC162" s="40"/>
      <c r="AD162" s="40"/>
      <c r="AE162" s="40"/>
      <c r="AT162" s="18" t="s">
        <v>210</v>
      </c>
      <c r="AU162" s="18" t="s">
        <v>86</v>
      </c>
    </row>
    <row r="163" spans="1:51" s="13" customFormat="1" ht="12">
      <c r="A163" s="13"/>
      <c r="B163" s="238"/>
      <c r="C163" s="239"/>
      <c r="D163" s="234" t="s">
        <v>213</v>
      </c>
      <c r="E163" s="240" t="s">
        <v>32</v>
      </c>
      <c r="F163" s="241" t="s">
        <v>901</v>
      </c>
      <c r="G163" s="239"/>
      <c r="H163" s="242">
        <v>219</v>
      </c>
      <c r="I163" s="243"/>
      <c r="J163" s="239"/>
      <c r="K163" s="239"/>
      <c r="L163" s="244"/>
      <c r="M163" s="245"/>
      <c r="N163" s="246"/>
      <c r="O163" s="246"/>
      <c r="P163" s="246"/>
      <c r="Q163" s="246"/>
      <c r="R163" s="246"/>
      <c r="S163" s="246"/>
      <c r="T163" s="247"/>
      <c r="U163" s="13"/>
      <c r="V163" s="13"/>
      <c r="W163" s="13"/>
      <c r="X163" s="13"/>
      <c r="Y163" s="13"/>
      <c r="Z163" s="13"/>
      <c r="AA163" s="13"/>
      <c r="AB163" s="13"/>
      <c r="AC163" s="13"/>
      <c r="AD163" s="13"/>
      <c r="AE163" s="13"/>
      <c r="AT163" s="248" t="s">
        <v>213</v>
      </c>
      <c r="AU163" s="248" t="s">
        <v>86</v>
      </c>
      <c r="AV163" s="13" t="s">
        <v>86</v>
      </c>
      <c r="AW163" s="13" t="s">
        <v>39</v>
      </c>
      <c r="AX163" s="13" t="s">
        <v>6</v>
      </c>
      <c r="AY163" s="248" t="s">
        <v>199</v>
      </c>
    </row>
    <row r="164" spans="1:51" s="14" customFormat="1" ht="12">
      <c r="A164" s="14"/>
      <c r="B164" s="249"/>
      <c r="C164" s="250"/>
      <c r="D164" s="234" t="s">
        <v>213</v>
      </c>
      <c r="E164" s="251" t="s">
        <v>32</v>
      </c>
      <c r="F164" s="252" t="s">
        <v>215</v>
      </c>
      <c r="G164" s="250"/>
      <c r="H164" s="253">
        <v>219</v>
      </c>
      <c r="I164" s="254"/>
      <c r="J164" s="250"/>
      <c r="K164" s="250"/>
      <c r="L164" s="255"/>
      <c r="M164" s="269"/>
      <c r="N164" s="270"/>
      <c r="O164" s="270"/>
      <c r="P164" s="270"/>
      <c r="Q164" s="270"/>
      <c r="R164" s="270"/>
      <c r="S164" s="270"/>
      <c r="T164" s="271"/>
      <c r="U164" s="14"/>
      <c r="V164" s="14"/>
      <c r="W164" s="14"/>
      <c r="X164" s="14"/>
      <c r="Y164" s="14"/>
      <c r="Z164" s="14"/>
      <c r="AA164" s="14"/>
      <c r="AB164" s="14"/>
      <c r="AC164" s="14"/>
      <c r="AD164" s="14"/>
      <c r="AE164" s="14"/>
      <c r="AT164" s="259" t="s">
        <v>213</v>
      </c>
      <c r="AU164" s="259" t="s">
        <v>86</v>
      </c>
      <c r="AV164" s="14" t="s">
        <v>209</v>
      </c>
      <c r="AW164" s="14" t="s">
        <v>39</v>
      </c>
      <c r="AX164" s="14" t="s">
        <v>84</v>
      </c>
      <c r="AY164" s="259" t="s">
        <v>199</v>
      </c>
    </row>
    <row r="165" spans="1:63" s="12" customFormat="1" ht="22.8" customHeight="1">
      <c r="A165" s="12"/>
      <c r="B165" s="204"/>
      <c r="C165" s="205"/>
      <c r="D165" s="206" t="s">
        <v>76</v>
      </c>
      <c r="E165" s="218" t="s">
        <v>86</v>
      </c>
      <c r="F165" s="218" t="s">
        <v>902</v>
      </c>
      <c r="G165" s="205"/>
      <c r="H165" s="205"/>
      <c r="I165" s="208"/>
      <c r="J165" s="219">
        <f>BK165</f>
        <v>0</v>
      </c>
      <c r="K165" s="205"/>
      <c r="L165" s="210"/>
      <c r="M165" s="211"/>
      <c r="N165" s="212"/>
      <c r="O165" s="212"/>
      <c r="P165" s="213">
        <f>SUM(P166:P169)</f>
        <v>0</v>
      </c>
      <c r="Q165" s="212"/>
      <c r="R165" s="213">
        <f>SUM(R166:R169)</f>
        <v>0</v>
      </c>
      <c r="S165" s="212"/>
      <c r="T165" s="214">
        <f>SUM(T166:T169)</f>
        <v>0</v>
      </c>
      <c r="U165" s="12"/>
      <c r="V165" s="12"/>
      <c r="W165" s="12"/>
      <c r="X165" s="12"/>
      <c r="Y165" s="12"/>
      <c r="Z165" s="12"/>
      <c r="AA165" s="12"/>
      <c r="AB165" s="12"/>
      <c r="AC165" s="12"/>
      <c r="AD165" s="12"/>
      <c r="AE165" s="12"/>
      <c r="AR165" s="215" t="s">
        <v>84</v>
      </c>
      <c r="AT165" s="216" t="s">
        <v>76</v>
      </c>
      <c r="AU165" s="216" t="s">
        <v>84</v>
      </c>
      <c r="AY165" s="215" t="s">
        <v>199</v>
      </c>
      <c r="BK165" s="217">
        <f>SUM(BK166:BK169)</f>
        <v>0</v>
      </c>
    </row>
    <row r="166" spans="1:65" s="2" customFormat="1" ht="30" customHeight="1">
      <c r="A166" s="40"/>
      <c r="B166" s="41"/>
      <c r="C166" s="260" t="s">
        <v>254</v>
      </c>
      <c r="D166" s="260" t="s">
        <v>222</v>
      </c>
      <c r="E166" s="261" t="s">
        <v>903</v>
      </c>
      <c r="F166" s="262" t="s">
        <v>904</v>
      </c>
      <c r="G166" s="263" t="s">
        <v>324</v>
      </c>
      <c r="H166" s="264">
        <v>32.6</v>
      </c>
      <c r="I166" s="265"/>
      <c r="J166" s="266">
        <f>ROUND(I166*H166,2)</f>
        <v>0</v>
      </c>
      <c r="K166" s="262" t="s">
        <v>32</v>
      </c>
      <c r="L166" s="46"/>
      <c r="M166" s="267" t="s">
        <v>32</v>
      </c>
      <c r="N166" s="268" t="s">
        <v>48</v>
      </c>
      <c r="O166" s="86"/>
      <c r="P166" s="230">
        <f>O166*H166</f>
        <v>0</v>
      </c>
      <c r="Q166" s="230">
        <v>0</v>
      </c>
      <c r="R166" s="230">
        <f>Q166*H166</f>
        <v>0</v>
      </c>
      <c r="S166" s="230">
        <v>0</v>
      </c>
      <c r="T166" s="231">
        <f>S166*H166</f>
        <v>0</v>
      </c>
      <c r="U166" s="40"/>
      <c r="V166" s="40"/>
      <c r="W166" s="40"/>
      <c r="X166" s="40"/>
      <c r="Y166" s="40"/>
      <c r="Z166" s="40"/>
      <c r="AA166" s="40"/>
      <c r="AB166" s="40"/>
      <c r="AC166" s="40"/>
      <c r="AD166" s="40"/>
      <c r="AE166" s="40"/>
      <c r="AR166" s="232" t="s">
        <v>209</v>
      </c>
      <c r="AT166" s="232" t="s">
        <v>222</v>
      </c>
      <c r="AU166" s="232" t="s">
        <v>86</v>
      </c>
      <c r="AY166" s="18" t="s">
        <v>199</v>
      </c>
      <c r="BE166" s="233">
        <f>IF(N166="základní",J166,0)</f>
        <v>0</v>
      </c>
      <c r="BF166" s="233">
        <f>IF(N166="snížená",J166,0)</f>
        <v>0</v>
      </c>
      <c r="BG166" s="233">
        <f>IF(N166="zákl. přenesená",J166,0)</f>
        <v>0</v>
      </c>
      <c r="BH166" s="233">
        <f>IF(N166="sníž. přenesená",J166,0)</f>
        <v>0</v>
      </c>
      <c r="BI166" s="233">
        <f>IF(N166="nulová",J166,0)</f>
        <v>0</v>
      </c>
      <c r="BJ166" s="18" t="s">
        <v>84</v>
      </c>
      <c r="BK166" s="233">
        <f>ROUND(I166*H166,2)</f>
        <v>0</v>
      </c>
      <c r="BL166" s="18" t="s">
        <v>209</v>
      </c>
      <c r="BM166" s="232" t="s">
        <v>341</v>
      </c>
    </row>
    <row r="167" spans="1:47" s="2" customFormat="1" ht="12">
      <c r="A167" s="40"/>
      <c r="B167" s="41"/>
      <c r="C167" s="42"/>
      <c r="D167" s="234" t="s">
        <v>210</v>
      </c>
      <c r="E167" s="42"/>
      <c r="F167" s="235" t="s">
        <v>904</v>
      </c>
      <c r="G167" s="42"/>
      <c r="H167" s="42"/>
      <c r="I167" s="138"/>
      <c r="J167" s="42"/>
      <c r="K167" s="42"/>
      <c r="L167" s="46"/>
      <c r="M167" s="236"/>
      <c r="N167" s="237"/>
      <c r="O167" s="86"/>
      <c r="P167" s="86"/>
      <c r="Q167" s="86"/>
      <c r="R167" s="86"/>
      <c r="S167" s="86"/>
      <c r="T167" s="87"/>
      <c r="U167" s="40"/>
      <c r="V167" s="40"/>
      <c r="W167" s="40"/>
      <c r="X167" s="40"/>
      <c r="Y167" s="40"/>
      <c r="Z167" s="40"/>
      <c r="AA167" s="40"/>
      <c r="AB167" s="40"/>
      <c r="AC167" s="40"/>
      <c r="AD167" s="40"/>
      <c r="AE167" s="40"/>
      <c r="AT167" s="18" t="s">
        <v>210</v>
      </c>
      <c r="AU167" s="18" t="s">
        <v>86</v>
      </c>
    </row>
    <row r="168" spans="1:51" s="13" customFormat="1" ht="12">
      <c r="A168" s="13"/>
      <c r="B168" s="238"/>
      <c r="C168" s="239"/>
      <c r="D168" s="234" t="s">
        <v>213</v>
      </c>
      <c r="E168" s="240" t="s">
        <v>32</v>
      </c>
      <c r="F168" s="241" t="s">
        <v>905</v>
      </c>
      <c r="G168" s="239"/>
      <c r="H168" s="242">
        <v>32.6</v>
      </c>
      <c r="I168" s="243"/>
      <c r="J168" s="239"/>
      <c r="K168" s="239"/>
      <c r="L168" s="244"/>
      <c r="M168" s="245"/>
      <c r="N168" s="246"/>
      <c r="O168" s="246"/>
      <c r="P168" s="246"/>
      <c r="Q168" s="246"/>
      <c r="R168" s="246"/>
      <c r="S168" s="246"/>
      <c r="T168" s="247"/>
      <c r="U168" s="13"/>
      <c r="V168" s="13"/>
      <c r="W168" s="13"/>
      <c r="X168" s="13"/>
      <c r="Y168" s="13"/>
      <c r="Z168" s="13"/>
      <c r="AA168" s="13"/>
      <c r="AB168" s="13"/>
      <c r="AC168" s="13"/>
      <c r="AD168" s="13"/>
      <c r="AE168" s="13"/>
      <c r="AT168" s="248" t="s">
        <v>213</v>
      </c>
      <c r="AU168" s="248" t="s">
        <v>86</v>
      </c>
      <c r="AV168" s="13" t="s">
        <v>86</v>
      </c>
      <c r="AW168" s="13" t="s">
        <v>39</v>
      </c>
      <c r="AX168" s="13" t="s">
        <v>6</v>
      </c>
      <c r="AY168" s="248" t="s">
        <v>199</v>
      </c>
    </row>
    <row r="169" spans="1:51" s="14" customFormat="1" ht="12">
      <c r="A169" s="14"/>
      <c r="B169" s="249"/>
      <c r="C169" s="250"/>
      <c r="D169" s="234" t="s">
        <v>213</v>
      </c>
      <c r="E169" s="251" t="s">
        <v>32</v>
      </c>
      <c r="F169" s="252" t="s">
        <v>215</v>
      </c>
      <c r="G169" s="250"/>
      <c r="H169" s="253">
        <v>32.6</v>
      </c>
      <c r="I169" s="254"/>
      <c r="J169" s="250"/>
      <c r="K169" s="250"/>
      <c r="L169" s="255"/>
      <c r="M169" s="269"/>
      <c r="N169" s="270"/>
      <c r="O169" s="270"/>
      <c r="P169" s="270"/>
      <c r="Q169" s="270"/>
      <c r="R169" s="270"/>
      <c r="S169" s="270"/>
      <c r="T169" s="271"/>
      <c r="U169" s="14"/>
      <c r="V169" s="14"/>
      <c r="W169" s="14"/>
      <c r="X169" s="14"/>
      <c r="Y169" s="14"/>
      <c r="Z169" s="14"/>
      <c r="AA169" s="14"/>
      <c r="AB169" s="14"/>
      <c r="AC169" s="14"/>
      <c r="AD169" s="14"/>
      <c r="AE169" s="14"/>
      <c r="AT169" s="259" t="s">
        <v>213</v>
      </c>
      <c r="AU169" s="259" t="s">
        <v>86</v>
      </c>
      <c r="AV169" s="14" t="s">
        <v>209</v>
      </c>
      <c r="AW169" s="14" t="s">
        <v>39</v>
      </c>
      <c r="AX169" s="14" t="s">
        <v>84</v>
      </c>
      <c r="AY169" s="259" t="s">
        <v>199</v>
      </c>
    </row>
    <row r="170" spans="1:63" s="12" customFormat="1" ht="22.8" customHeight="1">
      <c r="A170" s="12"/>
      <c r="B170" s="204"/>
      <c r="C170" s="205"/>
      <c r="D170" s="206" t="s">
        <v>76</v>
      </c>
      <c r="E170" s="218" t="s">
        <v>221</v>
      </c>
      <c r="F170" s="218" t="s">
        <v>906</v>
      </c>
      <c r="G170" s="205"/>
      <c r="H170" s="205"/>
      <c r="I170" s="208"/>
      <c r="J170" s="219">
        <f>BK170</f>
        <v>0</v>
      </c>
      <c r="K170" s="205"/>
      <c r="L170" s="210"/>
      <c r="M170" s="211"/>
      <c r="N170" s="212"/>
      <c r="O170" s="212"/>
      <c r="P170" s="213">
        <f>SUM(P171:P181)</f>
        <v>0</v>
      </c>
      <c r="Q170" s="212"/>
      <c r="R170" s="213">
        <f>SUM(R171:R181)</f>
        <v>0</v>
      </c>
      <c r="S170" s="212"/>
      <c r="T170" s="214">
        <f>SUM(T171:T181)</f>
        <v>0</v>
      </c>
      <c r="U170" s="12"/>
      <c r="V170" s="12"/>
      <c r="W170" s="12"/>
      <c r="X170" s="12"/>
      <c r="Y170" s="12"/>
      <c r="Z170" s="12"/>
      <c r="AA170" s="12"/>
      <c r="AB170" s="12"/>
      <c r="AC170" s="12"/>
      <c r="AD170" s="12"/>
      <c r="AE170" s="12"/>
      <c r="AR170" s="215" t="s">
        <v>84</v>
      </c>
      <c r="AT170" s="216" t="s">
        <v>76</v>
      </c>
      <c r="AU170" s="216" t="s">
        <v>84</v>
      </c>
      <c r="AY170" s="215" t="s">
        <v>199</v>
      </c>
      <c r="BK170" s="217">
        <f>SUM(BK171:BK181)</f>
        <v>0</v>
      </c>
    </row>
    <row r="171" spans="1:65" s="2" customFormat="1" ht="19.8" customHeight="1">
      <c r="A171" s="40"/>
      <c r="B171" s="41"/>
      <c r="C171" s="260" t="s">
        <v>342</v>
      </c>
      <c r="D171" s="260" t="s">
        <v>222</v>
      </c>
      <c r="E171" s="261" t="s">
        <v>907</v>
      </c>
      <c r="F171" s="262" t="s">
        <v>908</v>
      </c>
      <c r="G171" s="263" t="s">
        <v>206</v>
      </c>
      <c r="H171" s="264">
        <v>4</v>
      </c>
      <c r="I171" s="265"/>
      <c r="J171" s="266">
        <f>ROUND(I171*H171,2)</f>
        <v>0</v>
      </c>
      <c r="K171" s="262" t="s">
        <v>32</v>
      </c>
      <c r="L171" s="46"/>
      <c r="M171" s="267" t="s">
        <v>32</v>
      </c>
      <c r="N171" s="268" t="s">
        <v>48</v>
      </c>
      <c r="O171" s="86"/>
      <c r="P171" s="230">
        <f>O171*H171</f>
        <v>0</v>
      </c>
      <c r="Q171" s="230">
        <v>0</v>
      </c>
      <c r="R171" s="230">
        <f>Q171*H171</f>
        <v>0</v>
      </c>
      <c r="S171" s="230">
        <v>0</v>
      </c>
      <c r="T171" s="231">
        <f>S171*H171</f>
        <v>0</v>
      </c>
      <c r="U171" s="40"/>
      <c r="V171" s="40"/>
      <c r="W171" s="40"/>
      <c r="X171" s="40"/>
      <c r="Y171" s="40"/>
      <c r="Z171" s="40"/>
      <c r="AA171" s="40"/>
      <c r="AB171" s="40"/>
      <c r="AC171" s="40"/>
      <c r="AD171" s="40"/>
      <c r="AE171" s="40"/>
      <c r="AR171" s="232" t="s">
        <v>209</v>
      </c>
      <c r="AT171" s="232" t="s">
        <v>222</v>
      </c>
      <c r="AU171" s="232" t="s">
        <v>86</v>
      </c>
      <c r="AY171" s="18" t="s">
        <v>199</v>
      </c>
      <c r="BE171" s="233">
        <f>IF(N171="základní",J171,0)</f>
        <v>0</v>
      </c>
      <c r="BF171" s="233">
        <f>IF(N171="snížená",J171,0)</f>
        <v>0</v>
      </c>
      <c r="BG171" s="233">
        <f>IF(N171="zákl. přenesená",J171,0)</f>
        <v>0</v>
      </c>
      <c r="BH171" s="233">
        <f>IF(N171="sníž. přenesená",J171,0)</f>
        <v>0</v>
      </c>
      <c r="BI171" s="233">
        <f>IF(N171="nulová",J171,0)</f>
        <v>0</v>
      </c>
      <c r="BJ171" s="18" t="s">
        <v>84</v>
      </c>
      <c r="BK171" s="233">
        <f>ROUND(I171*H171,2)</f>
        <v>0</v>
      </c>
      <c r="BL171" s="18" t="s">
        <v>209</v>
      </c>
      <c r="BM171" s="232" t="s">
        <v>345</v>
      </c>
    </row>
    <row r="172" spans="1:47" s="2" customFormat="1" ht="12">
      <c r="A172" s="40"/>
      <c r="B172" s="41"/>
      <c r="C172" s="42"/>
      <c r="D172" s="234" t="s">
        <v>210</v>
      </c>
      <c r="E172" s="42"/>
      <c r="F172" s="235" t="s">
        <v>908</v>
      </c>
      <c r="G172" s="42"/>
      <c r="H172" s="42"/>
      <c r="I172" s="138"/>
      <c r="J172" s="42"/>
      <c r="K172" s="42"/>
      <c r="L172" s="46"/>
      <c r="M172" s="236"/>
      <c r="N172" s="237"/>
      <c r="O172" s="86"/>
      <c r="P172" s="86"/>
      <c r="Q172" s="86"/>
      <c r="R172" s="86"/>
      <c r="S172" s="86"/>
      <c r="T172" s="87"/>
      <c r="U172" s="40"/>
      <c r="V172" s="40"/>
      <c r="W172" s="40"/>
      <c r="X172" s="40"/>
      <c r="Y172" s="40"/>
      <c r="Z172" s="40"/>
      <c r="AA172" s="40"/>
      <c r="AB172" s="40"/>
      <c r="AC172" s="40"/>
      <c r="AD172" s="40"/>
      <c r="AE172" s="40"/>
      <c r="AT172" s="18" t="s">
        <v>210</v>
      </c>
      <c r="AU172" s="18" t="s">
        <v>86</v>
      </c>
    </row>
    <row r="173" spans="1:65" s="2" customFormat="1" ht="14.4" customHeight="1">
      <c r="A173" s="40"/>
      <c r="B173" s="41"/>
      <c r="C173" s="220" t="s">
        <v>257</v>
      </c>
      <c r="D173" s="220" t="s">
        <v>203</v>
      </c>
      <c r="E173" s="221" t="s">
        <v>909</v>
      </c>
      <c r="F173" s="222" t="s">
        <v>910</v>
      </c>
      <c r="G173" s="223" t="s">
        <v>303</v>
      </c>
      <c r="H173" s="224">
        <v>19.4</v>
      </c>
      <c r="I173" s="225"/>
      <c r="J173" s="226">
        <f>ROUND(I173*H173,2)</f>
        <v>0</v>
      </c>
      <c r="K173" s="222" t="s">
        <v>32</v>
      </c>
      <c r="L173" s="227"/>
      <c r="M173" s="228" t="s">
        <v>32</v>
      </c>
      <c r="N173" s="229" t="s">
        <v>48</v>
      </c>
      <c r="O173" s="86"/>
      <c r="P173" s="230">
        <f>O173*H173</f>
        <v>0</v>
      </c>
      <c r="Q173" s="230">
        <v>0</v>
      </c>
      <c r="R173" s="230">
        <f>Q173*H173</f>
        <v>0</v>
      </c>
      <c r="S173" s="230">
        <v>0</v>
      </c>
      <c r="T173" s="231">
        <f>S173*H173</f>
        <v>0</v>
      </c>
      <c r="U173" s="40"/>
      <c r="V173" s="40"/>
      <c r="W173" s="40"/>
      <c r="X173" s="40"/>
      <c r="Y173" s="40"/>
      <c r="Z173" s="40"/>
      <c r="AA173" s="40"/>
      <c r="AB173" s="40"/>
      <c r="AC173" s="40"/>
      <c r="AD173" s="40"/>
      <c r="AE173" s="40"/>
      <c r="AR173" s="232" t="s">
        <v>208</v>
      </c>
      <c r="AT173" s="232" t="s">
        <v>203</v>
      </c>
      <c r="AU173" s="232" t="s">
        <v>86</v>
      </c>
      <c r="AY173" s="18" t="s">
        <v>199</v>
      </c>
      <c r="BE173" s="233">
        <f>IF(N173="základní",J173,0)</f>
        <v>0</v>
      </c>
      <c r="BF173" s="233">
        <f>IF(N173="snížená",J173,0)</f>
        <v>0</v>
      </c>
      <c r="BG173" s="233">
        <f>IF(N173="zákl. přenesená",J173,0)</f>
        <v>0</v>
      </c>
      <c r="BH173" s="233">
        <f>IF(N173="sníž. přenesená",J173,0)</f>
        <v>0</v>
      </c>
      <c r="BI173" s="233">
        <f>IF(N173="nulová",J173,0)</f>
        <v>0</v>
      </c>
      <c r="BJ173" s="18" t="s">
        <v>84</v>
      </c>
      <c r="BK173" s="233">
        <f>ROUND(I173*H173,2)</f>
        <v>0</v>
      </c>
      <c r="BL173" s="18" t="s">
        <v>209</v>
      </c>
      <c r="BM173" s="232" t="s">
        <v>348</v>
      </c>
    </row>
    <row r="174" spans="1:47" s="2" customFormat="1" ht="12">
      <c r="A174" s="40"/>
      <c r="B174" s="41"/>
      <c r="C174" s="42"/>
      <c r="D174" s="234" t="s">
        <v>210</v>
      </c>
      <c r="E174" s="42"/>
      <c r="F174" s="235" t="s">
        <v>910</v>
      </c>
      <c r="G174" s="42"/>
      <c r="H174" s="42"/>
      <c r="I174" s="138"/>
      <c r="J174" s="42"/>
      <c r="K174" s="42"/>
      <c r="L174" s="46"/>
      <c r="M174" s="236"/>
      <c r="N174" s="237"/>
      <c r="O174" s="86"/>
      <c r="P174" s="86"/>
      <c r="Q174" s="86"/>
      <c r="R174" s="86"/>
      <c r="S174" s="86"/>
      <c r="T174" s="87"/>
      <c r="U174" s="40"/>
      <c r="V174" s="40"/>
      <c r="W174" s="40"/>
      <c r="X174" s="40"/>
      <c r="Y174" s="40"/>
      <c r="Z174" s="40"/>
      <c r="AA174" s="40"/>
      <c r="AB174" s="40"/>
      <c r="AC174" s="40"/>
      <c r="AD174" s="40"/>
      <c r="AE174" s="40"/>
      <c r="AT174" s="18" t="s">
        <v>210</v>
      </c>
      <c r="AU174" s="18" t="s">
        <v>86</v>
      </c>
    </row>
    <row r="175" spans="1:51" s="13" customFormat="1" ht="12">
      <c r="A175" s="13"/>
      <c r="B175" s="238"/>
      <c r="C175" s="239"/>
      <c r="D175" s="234" t="s">
        <v>213</v>
      </c>
      <c r="E175" s="240" t="s">
        <v>32</v>
      </c>
      <c r="F175" s="241" t="s">
        <v>911</v>
      </c>
      <c r="G175" s="239"/>
      <c r="H175" s="242">
        <v>12</v>
      </c>
      <c r="I175" s="243"/>
      <c r="J175" s="239"/>
      <c r="K175" s="239"/>
      <c r="L175" s="244"/>
      <c r="M175" s="245"/>
      <c r="N175" s="246"/>
      <c r="O175" s="246"/>
      <c r="P175" s="246"/>
      <c r="Q175" s="246"/>
      <c r="R175" s="246"/>
      <c r="S175" s="246"/>
      <c r="T175" s="247"/>
      <c r="U175" s="13"/>
      <c r="V175" s="13"/>
      <c r="W175" s="13"/>
      <c r="X175" s="13"/>
      <c r="Y175" s="13"/>
      <c r="Z175" s="13"/>
      <c r="AA175" s="13"/>
      <c r="AB175" s="13"/>
      <c r="AC175" s="13"/>
      <c r="AD175" s="13"/>
      <c r="AE175" s="13"/>
      <c r="AT175" s="248" t="s">
        <v>213</v>
      </c>
      <c r="AU175" s="248" t="s">
        <v>86</v>
      </c>
      <c r="AV175" s="13" t="s">
        <v>86</v>
      </c>
      <c r="AW175" s="13" t="s">
        <v>39</v>
      </c>
      <c r="AX175" s="13" t="s">
        <v>6</v>
      </c>
      <c r="AY175" s="248" t="s">
        <v>199</v>
      </c>
    </row>
    <row r="176" spans="1:51" s="13" customFormat="1" ht="12">
      <c r="A176" s="13"/>
      <c r="B176" s="238"/>
      <c r="C176" s="239"/>
      <c r="D176" s="234" t="s">
        <v>213</v>
      </c>
      <c r="E176" s="240" t="s">
        <v>32</v>
      </c>
      <c r="F176" s="241" t="s">
        <v>912</v>
      </c>
      <c r="G176" s="239"/>
      <c r="H176" s="242">
        <v>7.4</v>
      </c>
      <c r="I176" s="243"/>
      <c r="J176" s="239"/>
      <c r="K176" s="239"/>
      <c r="L176" s="244"/>
      <c r="M176" s="245"/>
      <c r="N176" s="246"/>
      <c r="O176" s="246"/>
      <c r="P176" s="246"/>
      <c r="Q176" s="246"/>
      <c r="R176" s="246"/>
      <c r="S176" s="246"/>
      <c r="T176" s="247"/>
      <c r="U176" s="13"/>
      <c r="V176" s="13"/>
      <c r="W176" s="13"/>
      <c r="X176" s="13"/>
      <c r="Y176" s="13"/>
      <c r="Z176" s="13"/>
      <c r="AA176" s="13"/>
      <c r="AB176" s="13"/>
      <c r="AC176" s="13"/>
      <c r="AD176" s="13"/>
      <c r="AE176" s="13"/>
      <c r="AT176" s="248" t="s">
        <v>213</v>
      </c>
      <c r="AU176" s="248" t="s">
        <v>86</v>
      </c>
      <c r="AV176" s="13" t="s">
        <v>86</v>
      </c>
      <c r="AW176" s="13" t="s">
        <v>39</v>
      </c>
      <c r="AX176" s="13" t="s">
        <v>6</v>
      </c>
      <c r="AY176" s="248" t="s">
        <v>199</v>
      </c>
    </row>
    <row r="177" spans="1:51" s="14" customFormat="1" ht="12">
      <c r="A177" s="14"/>
      <c r="B177" s="249"/>
      <c r="C177" s="250"/>
      <c r="D177" s="234" t="s">
        <v>213</v>
      </c>
      <c r="E177" s="251" t="s">
        <v>32</v>
      </c>
      <c r="F177" s="252" t="s">
        <v>215</v>
      </c>
      <c r="G177" s="250"/>
      <c r="H177" s="253">
        <v>19.4</v>
      </c>
      <c r="I177" s="254"/>
      <c r="J177" s="250"/>
      <c r="K177" s="250"/>
      <c r="L177" s="255"/>
      <c r="M177" s="269"/>
      <c r="N177" s="270"/>
      <c r="O177" s="270"/>
      <c r="P177" s="270"/>
      <c r="Q177" s="270"/>
      <c r="R177" s="270"/>
      <c r="S177" s="270"/>
      <c r="T177" s="271"/>
      <c r="U177" s="14"/>
      <c r="V177" s="14"/>
      <c r="W177" s="14"/>
      <c r="X177" s="14"/>
      <c r="Y177" s="14"/>
      <c r="Z177" s="14"/>
      <c r="AA177" s="14"/>
      <c r="AB177" s="14"/>
      <c r="AC177" s="14"/>
      <c r="AD177" s="14"/>
      <c r="AE177" s="14"/>
      <c r="AT177" s="259" t="s">
        <v>213</v>
      </c>
      <c r="AU177" s="259" t="s">
        <v>86</v>
      </c>
      <c r="AV177" s="14" t="s">
        <v>209</v>
      </c>
      <c r="AW177" s="14" t="s">
        <v>39</v>
      </c>
      <c r="AX177" s="14" t="s">
        <v>84</v>
      </c>
      <c r="AY177" s="259" t="s">
        <v>199</v>
      </c>
    </row>
    <row r="178" spans="1:65" s="2" customFormat="1" ht="19.8" customHeight="1">
      <c r="A178" s="40"/>
      <c r="B178" s="41"/>
      <c r="C178" s="260" t="s">
        <v>7</v>
      </c>
      <c r="D178" s="260" t="s">
        <v>222</v>
      </c>
      <c r="E178" s="261" t="s">
        <v>913</v>
      </c>
      <c r="F178" s="262" t="s">
        <v>914</v>
      </c>
      <c r="G178" s="263" t="s">
        <v>324</v>
      </c>
      <c r="H178" s="264">
        <v>40</v>
      </c>
      <c r="I178" s="265"/>
      <c r="J178" s="266">
        <f>ROUND(I178*H178,2)</f>
        <v>0</v>
      </c>
      <c r="K178" s="262" t="s">
        <v>32</v>
      </c>
      <c r="L178" s="46"/>
      <c r="M178" s="267" t="s">
        <v>32</v>
      </c>
      <c r="N178" s="268" t="s">
        <v>48</v>
      </c>
      <c r="O178" s="86"/>
      <c r="P178" s="230">
        <f>O178*H178</f>
        <v>0</v>
      </c>
      <c r="Q178" s="230">
        <v>0</v>
      </c>
      <c r="R178" s="230">
        <f>Q178*H178</f>
        <v>0</v>
      </c>
      <c r="S178" s="230">
        <v>0</v>
      </c>
      <c r="T178" s="231">
        <f>S178*H178</f>
        <v>0</v>
      </c>
      <c r="U178" s="40"/>
      <c r="V178" s="40"/>
      <c r="W178" s="40"/>
      <c r="X178" s="40"/>
      <c r="Y178" s="40"/>
      <c r="Z178" s="40"/>
      <c r="AA178" s="40"/>
      <c r="AB178" s="40"/>
      <c r="AC178" s="40"/>
      <c r="AD178" s="40"/>
      <c r="AE178" s="40"/>
      <c r="AR178" s="232" t="s">
        <v>209</v>
      </c>
      <c r="AT178" s="232" t="s">
        <v>222</v>
      </c>
      <c r="AU178" s="232" t="s">
        <v>86</v>
      </c>
      <c r="AY178" s="18" t="s">
        <v>199</v>
      </c>
      <c r="BE178" s="233">
        <f>IF(N178="základní",J178,0)</f>
        <v>0</v>
      </c>
      <c r="BF178" s="233">
        <f>IF(N178="snížená",J178,0)</f>
        <v>0</v>
      </c>
      <c r="BG178" s="233">
        <f>IF(N178="zákl. přenesená",J178,0)</f>
        <v>0</v>
      </c>
      <c r="BH178" s="233">
        <f>IF(N178="sníž. přenesená",J178,0)</f>
        <v>0</v>
      </c>
      <c r="BI178" s="233">
        <f>IF(N178="nulová",J178,0)</f>
        <v>0</v>
      </c>
      <c r="BJ178" s="18" t="s">
        <v>84</v>
      </c>
      <c r="BK178" s="233">
        <f>ROUND(I178*H178,2)</f>
        <v>0</v>
      </c>
      <c r="BL178" s="18" t="s">
        <v>209</v>
      </c>
      <c r="BM178" s="232" t="s">
        <v>351</v>
      </c>
    </row>
    <row r="179" spans="1:47" s="2" customFormat="1" ht="12">
      <c r="A179" s="40"/>
      <c r="B179" s="41"/>
      <c r="C179" s="42"/>
      <c r="D179" s="234" t="s">
        <v>210</v>
      </c>
      <c r="E179" s="42"/>
      <c r="F179" s="235" t="s">
        <v>914</v>
      </c>
      <c r="G179" s="42"/>
      <c r="H179" s="42"/>
      <c r="I179" s="138"/>
      <c r="J179" s="42"/>
      <c r="K179" s="42"/>
      <c r="L179" s="46"/>
      <c r="M179" s="236"/>
      <c r="N179" s="237"/>
      <c r="O179" s="86"/>
      <c r="P179" s="86"/>
      <c r="Q179" s="86"/>
      <c r="R179" s="86"/>
      <c r="S179" s="86"/>
      <c r="T179" s="87"/>
      <c r="U179" s="40"/>
      <c r="V179" s="40"/>
      <c r="W179" s="40"/>
      <c r="X179" s="40"/>
      <c r="Y179" s="40"/>
      <c r="Z179" s="40"/>
      <c r="AA179" s="40"/>
      <c r="AB179" s="40"/>
      <c r="AC179" s="40"/>
      <c r="AD179" s="40"/>
      <c r="AE179" s="40"/>
      <c r="AT179" s="18" t="s">
        <v>210</v>
      </c>
      <c r="AU179" s="18" t="s">
        <v>86</v>
      </c>
    </row>
    <row r="180" spans="1:65" s="2" customFormat="1" ht="19.8" customHeight="1">
      <c r="A180" s="40"/>
      <c r="B180" s="41"/>
      <c r="C180" s="260" t="s">
        <v>261</v>
      </c>
      <c r="D180" s="260" t="s">
        <v>222</v>
      </c>
      <c r="E180" s="261" t="s">
        <v>915</v>
      </c>
      <c r="F180" s="262" t="s">
        <v>916</v>
      </c>
      <c r="G180" s="263" t="s">
        <v>324</v>
      </c>
      <c r="H180" s="264">
        <v>10</v>
      </c>
      <c r="I180" s="265"/>
      <c r="J180" s="266">
        <f>ROUND(I180*H180,2)</f>
        <v>0</v>
      </c>
      <c r="K180" s="262" t="s">
        <v>32</v>
      </c>
      <c r="L180" s="46"/>
      <c r="M180" s="267" t="s">
        <v>32</v>
      </c>
      <c r="N180" s="268" t="s">
        <v>48</v>
      </c>
      <c r="O180" s="86"/>
      <c r="P180" s="230">
        <f>O180*H180</f>
        <v>0</v>
      </c>
      <c r="Q180" s="230">
        <v>0</v>
      </c>
      <c r="R180" s="230">
        <f>Q180*H180</f>
        <v>0</v>
      </c>
      <c r="S180" s="230">
        <v>0</v>
      </c>
      <c r="T180" s="231">
        <f>S180*H180</f>
        <v>0</v>
      </c>
      <c r="U180" s="40"/>
      <c r="V180" s="40"/>
      <c r="W180" s="40"/>
      <c r="X180" s="40"/>
      <c r="Y180" s="40"/>
      <c r="Z180" s="40"/>
      <c r="AA180" s="40"/>
      <c r="AB180" s="40"/>
      <c r="AC180" s="40"/>
      <c r="AD180" s="40"/>
      <c r="AE180" s="40"/>
      <c r="AR180" s="232" t="s">
        <v>209</v>
      </c>
      <c r="AT180" s="232" t="s">
        <v>222</v>
      </c>
      <c r="AU180" s="232" t="s">
        <v>86</v>
      </c>
      <c r="AY180" s="18" t="s">
        <v>199</v>
      </c>
      <c r="BE180" s="233">
        <f>IF(N180="základní",J180,0)</f>
        <v>0</v>
      </c>
      <c r="BF180" s="233">
        <f>IF(N180="snížená",J180,0)</f>
        <v>0</v>
      </c>
      <c r="BG180" s="233">
        <f>IF(N180="zákl. přenesená",J180,0)</f>
        <v>0</v>
      </c>
      <c r="BH180" s="233">
        <f>IF(N180="sníž. přenesená",J180,0)</f>
        <v>0</v>
      </c>
      <c r="BI180" s="233">
        <f>IF(N180="nulová",J180,0)</f>
        <v>0</v>
      </c>
      <c r="BJ180" s="18" t="s">
        <v>84</v>
      </c>
      <c r="BK180" s="233">
        <f>ROUND(I180*H180,2)</f>
        <v>0</v>
      </c>
      <c r="BL180" s="18" t="s">
        <v>209</v>
      </c>
      <c r="BM180" s="232" t="s">
        <v>354</v>
      </c>
    </row>
    <row r="181" spans="1:47" s="2" customFormat="1" ht="12">
      <c r="A181" s="40"/>
      <c r="B181" s="41"/>
      <c r="C181" s="42"/>
      <c r="D181" s="234" t="s">
        <v>210</v>
      </c>
      <c r="E181" s="42"/>
      <c r="F181" s="235" t="s">
        <v>916</v>
      </c>
      <c r="G181" s="42"/>
      <c r="H181" s="42"/>
      <c r="I181" s="138"/>
      <c r="J181" s="42"/>
      <c r="K181" s="42"/>
      <c r="L181" s="46"/>
      <c r="M181" s="236"/>
      <c r="N181" s="237"/>
      <c r="O181" s="86"/>
      <c r="P181" s="86"/>
      <c r="Q181" s="86"/>
      <c r="R181" s="86"/>
      <c r="S181" s="86"/>
      <c r="T181" s="87"/>
      <c r="U181" s="40"/>
      <c r="V181" s="40"/>
      <c r="W181" s="40"/>
      <c r="X181" s="40"/>
      <c r="Y181" s="40"/>
      <c r="Z181" s="40"/>
      <c r="AA181" s="40"/>
      <c r="AB181" s="40"/>
      <c r="AC181" s="40"/>
      <c r="AD181" s="40"/>
      <c r="AE181" s="40"/>
      <c r="AT181" s="18" t="s">
        <v>210</v>
      </c>
      <c r="AU181" s="18" t="s">
        <v>86</v>
      </c>
    </row>
    <row r="182" spans="1:63" s="12" customFormat="1" ht="22.8" customHeight="1">
      <c r="A182" s="12"/>
      <c r="B182" s="204"/>
      <c r="C182" s="205"/>
      <c r="D182" s="206" t="s">
        <v>76</v>
      </c>
      <c r="E182" s="218" t="s">
        <v>209</v>
      </c>
      <c r="F182" s="218" t="s">
        <v>917</v>
      </c>
      <c r="G182" s="205"/>
      <c r="H182" s="205"/>
      <c r="I182" s="208"/>
      <c r="J182" s="219">
        <f>BK182</f>
        <v>0</v>
      </c>
      <c r="K182" s="205"/>
      <c r="L182" s="210"/>
      <c r="M182" s="211"/>
      <c r="N182" s="212"/>
      <c r="O182" s="212"/>
      <c r="P182" s="213">
        <f>SUM(P183:P202)</f>
        <v>0</v>
      </c>
      <c r="Q182" s="212"/>
      <c r="R182" s="213">
        <f>SUM(R183:R202)</f>
        <v>0</v>
      </c>
      <c r="S182" s="212"/>
      <c r="T182" s="214">
        <f>SUM(T183:T202)</f>
        <v>0</v>
      </c>
      <c r="U182" s="12"/>
      <c r="V182" s="12"/>
      <c r="W182" s="12"/>
      <c r="X182" s="12"/>
      <c r="Y182" s="12"/>
      <c r="Z182" s="12"/>
      <c r="AA182" s="12"/>
      <c r="AB182" s="12"/>
      <c r="AC182" s="12"/>
      <c r="AD182" s="12"/>
      <c r="AE182" s="12"/>
      <c r="AR182" s="215" t="s">
        <v>84</v>
      </c>
      <c r="AT182" s="216" t="s">
        <v>76</v>
      </c>
      <c r="AU182" s="216" t="s">
        <v>84</v>
      </c>
      <c r="AY182" s="215" t="s">
        <v>199</v>
      </c>
      <c r="BK182" s="217">
        <f>SUM(BK183:BK202)</f>
        <v>0</v>
      </c>
    </row>
    <row r="183" spans="1:65" s="2" customFormat="1" ht="19.8" customHeight="1">
      <c r="A183" s="40"/>
      <c r="B183" s="41"/>
      <c r="C183" s="260" t="s">
        <v>355</v>
      </c>
      <c r="D183" s="260" t="s">
        <v>222</v>
      </c>
      <c r="E183" s="261" t="s">
        <v>918</v>
      </c>
      <c r="F183" s="262" t="s">
        <v>919</v>
      </c>
      <c r="G183" s="263" t="s">
        <v>288</v>
      </c>
      <c r="H183" s="264">
        <v>18</v>
      </c>
      <c r="I183" s="265"/>
      <c r="J183" s="266">
        <f>ROUND(I183*H183,2)</f>
        <v>0</v>
      </c>
      <c r="K183" s="262" t="s">
        <v>32</v>
      </c>
      <c r="L183" s="46"/>
      <c r="M183" s="267" t="s">
        <v>32</v>
      </c>
      <c r="N183" s="268" t="s">
        <v>48</v>
      </c>
      <c r="O183" s="86"/>
      <c r="P183" s="230">
        <f>O183*H183</f>
        <v>0</v>
      </c>
      <c r="Q183" s="230">
        <v>0</v>
      </c>
      <c r="R183" s="230">
        <f>Q183*H183</f>
        <v>0</v>
      </c>
      <c r="S183" s="230">
        <v>0</v>
      </c>
      <c r="T183" s="231">
        <f>S183*H183</f>
        <v>0</v>
      </c>
      <c r="U183" s="40"/>
      <c r="V183" s="40"/>
      <c r="W183" s="40"/>
      <c r="X183" s="40"/>
      <c r="Y183" s="40"/>
      <c r="Z183" s="40"/>
      <c r="AA183" s="40"/>
      <c r="AB183" s="40"/>
      <c r="AC183" s="40"/>
      <c r="AD183" s="40"/>
      <c r="AE183" s="40"/>
      <c r="AR183" s="232" t="s">
        <v>209</v>
      </c>
      <c r="AT183" s="232" t="s">
        <v>222</v>
      </c>
      <c r="AU183" s="232" t="s">
        <v>86</v>
      </c>
      <c r="AY183" s="18" t="s">
        <v>199</v>
      </c>
      <c r="BE183" s="233">
        <f>IF(N183="základní",J183,0)</f>
        <v>0</v>
      </c>
      <c r="BF183" s="233">
        <f>IF(N183="snížená",J183,0)</f>
        <v>0</v>
      </c>
      <c r="BG183" s="233">
        <f>IF(N183="zákl. přenesená",J183,0)</f>
        <v>0</v>
      </c>
      <c r="BH183" s="233">
        <f>IF(N183="sníž. přenesená",J183,0)</f>
        <v>0</v>
      </c>
      <c r="BI183" s="233">
        <f>IF(N183="nulová",J183,0)</f>
        <v>0</v>
      </c>
      <c r="BJ183" s="18" t="s">
        <v>84</v>
      </c>
      <c r="BK183" s="233">
        <f>ROUND(I183*H183,2)</f>
        <v>0</v>
      </c>
      <c r="BL183" s="18" t="s">
        <v>209</v>
      </c>
      <c r="BM183" s="232" t="s">
        <v>358</v>
      </c>
    </row>
    <row r="184" spans="1:47" s="2" customFormat="1" ht="12">
      <c r="A184" s="40"/>
      <c r="B184" s="41"/>
      <c r="C184" s="42"/>
      <c r="D184" s="234" t="s">
        <v>210</v>
      </c>
      <c r="E184" s="42"/>
      <c r="F184" s="235" t="s">
        <v>919</v>
      </c>
      <c r="G184" s="42"/>
      <c r="H184" s="42"/>
      <c r="I184" s="138"/>
      <c r="J184" s="42"/>
      <c r="K184" s="42"/>
      <c r="L184" s="46"/>
      <c r="M184" s="236"/>
      <c r="N184" s="237"/>
      <c r="O184" s="86"/>
      <c r="P184" s="86"/>
      <c r="Q184" s="86"/>
      <c r="R184" s="86"/>
      <c r="S184" s="86"/>
      <c r="T184" s="87"/>
      <c r="U184" s="40"/>
      <c r="V184" s="40"/>
      <c r="W184" s="40"/>
      <c r="X184" s="40"/>
      <c r="Y184" s="40"/>
      <c r="Z184" s="40"/>
      <c r="AA184" s="40"/>
      <c r="AB184" s="40"/>
      <c r="AC184" s="40"/>
      <c r="AD184" s="40"/>
      <c r="AE184" s="40"/>
      <c r="AT184" s="18" t="s">
        <v>210</v>
      </c>
      <c r="AU184" s="18" t="s">
        <v>86</v>
      </c>
    </row>
    <row r="185" spans="1:51" s="13" customFormat="1" ht="12">
      <c r="A185" s="13"/>
      <c r="B185" s="238"/>
      <c r="C185" s="239"/>
      <c r="D185" s="234" t="s">
        <v>213</v>
      </c>
      <c r="E185" s="240" t="s">
        <v>32</v>
      </c>
      <c r="F185" s="241" t="s">
        <v>920</v>
      </c>
      <c r="G185" s="239"/>
      <c r="H185" s="242">
        <v>18</v>
      </c>
      <c r="I185" s="243"/>
      <c r="J185" s="239"/>
      <c r="K185" s="239"/>
      <c r="L185" s="244"/>
      <c r="M185" s="245"/>
      <c r="N185" s="246"/>
      <c r="O185" s="246"/>
      <c r="P185" s="246"/>
      <c r="Q185" s="246"/>
      <c r="R185" s="246"/>
      <c r="S185" s="246"/>
      <c r="T185" s="247"/>
      <c r="U185" s="13"/>
      <c r="V185" s="13"/>
      <c r="W185" s="13"/>
      <c r="X185" s="13"/>
      <c r="Y185" s="13"/>
      <c r="Z185" s="13"/>
      <c r="AA185" s="13"/>
      <c r="AB185" s="13"/>
      <c r="AC185" s="13"/>
      <c r="AD185" s="13"/>
      <c r="AE185" s="13"/>
      <c r="AT185" s="248" t="s">
        <v>213</v>
      </c>
      <c r="AU185" s="248" t="s">
        <v>86</v>
      </c>
      <c r="AV185" s="13" t="s">
        <v>86</v>
      </c>
      <c r="AW185" s="13" t="s">
        <v>39</v>
      </c>
      <c r="AX185" s="13" t="s">
        <v>6</v>
      </c>
      <c r="AY185" s="248" t="s">
        <v>199</v>
      </c>
    </row>
    <row r="186" spans="1:51" s="14" customFormat="1" ht="12">
      <c r="A186" s="14"/>
      <c r="B186" s="249"/>
      <c r="C186" s="250"/>
      <c r="D186" s="234" t="s">
        <v>213</v>
      </c>
      <c r="E186" s="251" t="s">
        <v>32</v>
      </c>
      <c r="F186" s="252" t="s">
        <v>215</v>
      </c>
      <c r="G186" s="250"/>
      <c r="H186" s="253">
        <v>18</v>
      </c>
      <c r="I186" s="254"/>
      <c r="J186" s="250"/>
      <c r="K186" s="250"/>
      <c r="L186" s="255"/>
      <c r="M186" s="269"/>
      <c r="N186" s="270"/>
      <c r="O186" s="270"/>
      <c r="P186" s="270"/>
      <c r="Q186" s="270"/>
      <c r="R186" s="270"/>
      <c r="S186" s="270"/>
      <c r="T186" s="271"/>
      <c r="U186" s="14"/>
      <c r="V186" s="14"/>
      <c r="W186" s="14"/>
      <c r="X186" s="14"/>
      <c r="Y186" s="14"/>
      <c r="Z186" s="14"/>
      <c r="AA186" s="14"/>
      <c r="AB186" s="14"/>
      <c r="AC186" s="14"/>
      <c r="AD186" s="14"/>
      <c r="AE186" s="14"/>
      <c r="AT186" s="259" t="s">
        <v>213</v>
      </c>
      <c r="AU186" s="259" t="s">
        <v>86</v>
      </c>
      <c r="AV186" s="14" t="s">
        <v>209</v>
      </c>
      <c r="AW186" s="14" t="s">
        <v>39</v>
      </c>
      <c r="AX186" s="14" t="s">
        <v>84</v>
      </c>
      <c r="AY186" s="259" t="s">
        <v>199</v>
      </c>
    </row>
    <row r="187" spans="1:65" s="2" customFormat="1" ht="19.8" customHeight="1">
      <c r="A187" s="40"/>
      <c r="B187" s="41"/>
      <c r="C187" s="260" t="s">
        <v>264</v>
      </c>
      <c r="D187" s="260" t="s">
        <v>222</v>
      </c>
      <c r="E187" s="261" t="s">
        <v>921</v>
      </c>
      <c r="F187" s="262" t="s">
        <v>922</v>
      </c>
      <c r="G187" s="263" t="s">
        <v>288</v>
      </c>
      <c r="H187" s="264">
        <v>12</v>
      </c>
      <c r="I187" s="265"/>
      <c r="J187" s="266">
        <f>ROUND(I187*H187,2)</f>
        <v>0</v>
      </c>
      <c r="K187" s="262" t="s">
        <v>32</v>
      </c>
      <c r="L187" s="46"/>
      <c r="M187" s="267" t="s">
        <v>32</v>
      </c>
      <c r="N187" s="268" t="s">
        <v>48</v>
      </c>
      <c r="O187" s="86"/>
      <c r="P187" s="230">
        <f>O187*H187</f>
        <v>0</v>
      </c>
      <c r="Q187" s="230">
        <v>0</v>
      </c>
      <c r="R187" s="230">
        <f>Q187*H187</f>
        <v>0</v>
      </c>
      <c r="S187" s="230">
        <v>0</v>
      </c>
      <c r="T187" s="231">
        <f>S187*H187</f>
        <v>0</v>
      </c>
      <c r="U187" s="40"/>
      <c r="V187" s="40"/>
      <c r="W187" s="40"/>
      <c r="X187" s="40"/>
      <c r="Y187" s="40"/>
      <c r="Z187" s="40"/>
      <c r="AA187" s="40"/>
      <c r="AB187" s="40"/>
      <c r="AC187" s="40"/>
      <c r="AD187" s="40"/>
      <c r="AE187" s="40"/>
      <c r="AR187" s="232" t="s">
        <v>209</v>
      </c>
      <c r="AT187" s="232" t="s">
        <v>222</v>
      </c>
      <c r="AU187" s="232" t="s">
        <v>86</v>
      </c>
      <c r="AY187" s="18" t="s">
        <v>199</v>
      </c>
      <c r="BE187" s="233">
        <f>IF(N187="základní",J187,0)</f>
        <v>0</v>
      </c>
      <c r="BF187" s="233">
        <f>IF(N187="snížená",J187,0)</f>
        <v>0</v>
      </c>
      <c r="BG187" s="233">
        <f>IF(N187="zákl. přenesená",J187,0)</f>
        <v>0</v>
      </c>
      <c r="BH187" s="233">
        <f>IF(N187="sníž. přenesená",J187,0)</f>
        <v>0</v>
      </c>
      <c r="BI187" s="233">
        <f>IF(N187="nulová",J187,0)</f>
        <v>0</v>
      </c>
      <c r="BJ187" s="18" t="s">
        <v>84</v>
      </c>
      <c r="BK187" s="233">
        <f>ROUND(I187*H187,2)</f>
        <v>0</v>
      </c>
      <c r="BL187" s="18" t="s">
        <v>209</v>
      </c>
      <c r="BM187" s="232" t="s">
        <v>363</v>
      </c>
    </row>
    <row r="188" spans="1:47" s="2" customFormat="1" ht="12">
      <c r="A188" s="40"/>
      <c r="B188" s="41"/>
      <c r="C188" s="42"/>
      <c r="D188" s="234" t="s">
        <v>210</v>
      </c>
      <c r="E188" s="42"/>
      <c r="F188" s="235" t="s">
        <v>922</v>
      </c>
      <c r="G188" s="42"/>
      <c r="H188" s="42"/>
      <c r="I188" s="138"/>
      <c r="J188" s="42"/>
      <c r="K188" s="42"/>
      <c r="L188" s="46"/>
      <c r="M188" s="236"/>
      <c r="N188" s="237"/>
      <c r="O188" s="86"/>
      <c r="P188" s="86"/>
      <c r="Q188" s="86"/>
      <c r="R188" s="86"/>
      <c r="S188" s="86"/>
      <c r="T188" s="87"/>
      <c r="U188" s="40"/>
      <c r="V188" s="40"/>
      <c r="W188" s="40"/>
      <c r="X188" s="40"/>
      <c r="Y188" s="40"/>
      <c r="Z188" s="40"/>
      <c r="AA188" s="40"/>
      <c r="AB188" s="40"/>
      <c r="AC188" s="40"/>
      <c r="AD188" s="40"/>
      <c r="AE188" s="40"/>
      <c r="AT188" s="18" t="s">
        <v>210</v>
      </c>
      <c r="AU188" s="18" t="s">
        <v>86</v>
      </c>
    </row>
    <row r="189" spans="1:51" s="13" customFormat="1" ht="12">
      <c r="A189" s="13"/>
      <c r="B189" s="238"/>
      <c r="C189" s="239"/>
      <c r="D189" s="234" t="s">
        <v>213</v>
      </c>
      <c r="E189" s="240" t="s">
        <v>32</v>
      </c>
      <c r="F189" s="241" t="s">
        <v>923</v>
      </c>
      <c r="G189" s="239"/>
      <c r="H189" s="242">
        <v>12</v>
      </c>
      <c r="I189" s="243"/>
      <c r="J189" s="239"/>
      <c r="K189" s="239"/>
      <c r="L189" s="244"/>
      <c r="M189" s="245"/>
      <c r="N189" s="246"/>
      <c r="O189" s="246"/>
      <c r="P189" s="246"/>
      <c r="Q189" s="246"/>
      <c r="R189" s="246"/>
      <c r="S189" s="246"/>
      <c r="T189" s="247"/>
      <c r="U189" s="13"/>
      <c r="V189" s="13"/>
      <c r="W189" s="13"/>
      <c r="X189" s="13"/>
      <c r="Y189" s="13"/>
      <c r="Z189" s="13"/>
      <c r="AA189" s="13"/>
      <c r="AB189" s="13"/>
      <c r="AC189" s="13"/>
      <c r="AD189" s="13"/>
      <c r="AE189" s="13"/>
      <c r="AT189" s="248" t="s">
        <v>213</v>
      </c>
      <c r="AU189" s="248" t="s">
        <v>86</v>
      </c>
      <c r="AV189" s="13" t="s">
        <v>86</v>
      </c>
      <c r="AW189" s="13" t="s">
        <v>39</v>
      </c>
      <c r="AX189" s="13" t="s">
        <v>6</v>
      </c>
      <c r="AY189" s="248" t="s">
        <v>199</v>
      </c>
    </row>
    <row r="190" spans="1:51" s="14" customFormat="1" ht="12">
      <c r="A190" s="14"/>
      <c r="B190" s="249"/>
      <c r="C190" s="250"/>
      <c r="D190" s="234" t="s">
        <v>213</v>
      </c>
      <c r="E190" s="251" t="s">
        <v>32</v>
      </c>
      <c r="F190" s="252" t="s">
        <v>215</v>
      </c>
      <c r="G190" s="250"/>
      <c r="H190" s="253">
        <v>12</v>
      </c>
      <c r="I190" s="254"/>
      <c r="J190" s="250"/>
      <c r="K190" s="250"/>
      <c r="L190" s="255"/>
      <c r="M190" s="269"/>
      <c r="N190" s="270"/>
      <c r="O190" s="270"/>
      <c r="P190" s="270"/>
      <c r="Q190" s="270"/>
      <c r="R190" s="270"/>
      <c r="S190" s="270"/>
      <c r="T190" s="271"/>
      <c r="U190" s="14"/>
      <c r="V190" s="14"/>
      <c r="W190" s="14"/>
      <c r="X190" s="14"/>
      <c r="Y190" s="14"/>
      <c r="Z190" s="14"/>
      <c r="AA190" s="14"/>
      <c r="AB190" s="14"/>
      <c r="AC190" s="14"/>
      <c r="AD190" s="14"/>
      <c r="AE190" s="14"/>
      <c r="AT190" s="259" t="s">
        <v>213</v>
      </c>
      <c r="AU190" s="259" t="s">
        <v>86</v>
      </c>
      <c r="AV190" s="14" t="s">
        <v>209</v>
      </c>
      <c r="AW190" s="14" t="s">
        <v>39</v>
      </c>
      <c r="AX190" s="14" t="s">
        <v>84</v>
      </c>
      <c r="AY190" s="259" t="s">
        <v>199</v>
      </c>
    </row>
    <row r="191" spans="1:65" s="2" customFormat="1" ht="19.8" customHeight="1">
      <c r="A191" s="40"/>
      <c r="B191" s="41"/>
      <c r="C191" s="260" t="s">
        <v>364</v>
      </c>
      <c r="D191" s="260" t="s">
        <v>222</v>
      </c>
      <c r="E191" s="261" t="s">
        <v>924</v>
      </c>
      <c r="F191" s="262" t="s">
        <v>925</v>
      </c>
      <c r="G191" s="263" t="s">
        <v>303</v>
      </c>
      <c r="H191" s="264">
        <v>297.5</v>
      </c>
      <c r="I191" s="265"/>
      <c r="J191" s="266">
        <f>ROUND(I191*H191,2)</f>
        <v>0</v>
      </c>
      <c r="K191" s="262" t="s">
        <v>32</v>
      </c>
      <c r="L191" s="46"/>
      <c r="M191" s="267" t="s">
        <v>32</v>
      </c>
      <c r="N191" s="268" t="s">
        <v>48</v>
      </c>
      <c r="O191" s="86"/>
      <c r="P191" s="230">
        <f>O191*H191</f>
        <v>0</v>
      </c>
      <c r="Q191" s="230">
        <v>0</v>
      </c>
      <c r="R191" s="230">
        <f>Q191*H191</f>
        <v>0</v>
      </c>
      <c r="S191" s="230">
        <v>0</v>
      </c>
      <c r="T191" s="231">
        <f>S191*H191</f>
        <v>0</v>
      </c>
      <c r="U191" s="40"/>
      <c r="V191" s="40"/>
      <c r="W191" s="40"/>
      <c r="X191" s="40"/>
      <c r="Y191" s="40"/>
      <c r="Z191" s="40"/>
      <c r="AA191" s="40"/>
      <c r="AB191" s="40"/>
      <c r="AC191" s="40"/>
      <c r="AD191" s="40"/>
      <c r="AE191" s="40"/>
      <c r="AR191" s="232" t="s">
        <v>209</v>
      </c>
      <c r="AT191" s="232" t="s">
        <v>222</v>
      </c>
      <c r="AU191" s="232" t="s">
        <v>86</v>
      </c>
      <c r="AY191" s="18" t="s">
        <v>199</v>
      </c>
      <c r="BE191" s="233">
        <f>IF(N191="základní",J191,0)</f>
        <v>0</v>
      </c>
      <c r="BF191" s="233">
        <f>IF(N191="snížená",J191,0)</f>
        <v>0</v>
      </c>
      <c r="BG191" s="233">
        <f>IF(N191="zákl. přenesená",J191,0)</f>
        <v>0</v>
      </c>
      <c r="BH191" s="233">
        <f>IF(N191="sníž. přenesená",J191,0)</f>
        <v>0</v>
      </c>
      <c r="BI191" s="233">
        <f>IF(N191="nulová",J191,0)</f>
        <v>0</v>
      </c>
      <c r="BJ191" s="18" t="s">
        <v>84</v>
      </c>
      <c r="BK191" s="233">
        <f>ROUND(I191*H191,2)</f>
        <v>0</v>
      </c>
      <c r="BL191" s="18" t="s">
        <v>209</v>
      </c>
      <c r="BM191" s="232" t="s">
        <v>367</v>
      </c>
    </row>
    <row r="192" spans="1:47" s="2" customFormat="1" ht="12">
      <c r="A192" s="40"/>
      <c r="B192" s="41"/>
      <c r="C192" s="42"/>
      <c r="D192" s="234" t="s">
        <v>210</v>
      </c>
      <c r="E192" s="42"/>
      <c r="F192" s="235" t="s">
        <v>925</v>
      </c>
      <c r="G192" s="42"/>
      <c r="H192" s="42"/>
      <c r="I192" s="138"/>
      <c r="J192" s="42"/>
      <c r="K192" s="42"/>
      <c r="L192" s="46"/>
      <c r="M192" s="236"/>
      <c r="N192" s="237"/>
      <c r="O192" s="86"/>
      <c r="P192" s="86"/>
      <c r="Q192" s="86"/>
      <c r="R192" s="86"/>
      <c r="S192" s="86"/>
      <c r="T192" s="87"/>
      <c r="U192" s="40"/>
      <c r="V192" s="40"/>
      <c r="W192" s="40"/>
      <c r="X192" s="40"/>
      <c r="Y192" s="40"/>
      <c r="Z192" s="40"/>
      <c r="AA192" s="40"/>
      <c r="AB192" s="40"/>
      <c r="AC192" s="40"/>
      <c r="AD192" s="40"/>
      <c r="AE192" s="40"/>
      <c r="AT192" s="18" t="s">
        <v>210</v>
      </c>
      <c r="AU192" s="18" t="s">
        <v>86</v>
      </c>
    </row>
    <row r="193" spans="1:51" s="13" customFormat="1" ht="12">
      <c r="A193" s="13"/>
      <c r="B193" s="238"/>
      <c r="C193" s="239"/>
      <c r="D193" s="234" t="s">
        <v>213</v>
      </c>
      <c r="E193" s="240" t="s">
        <v>32</v>
      </c>
      <c r="F193" s="241" t="s">
        <v>926</v>
      </c>
      <c r="G193" s="239"/>
      <c r="H193" s="242">
        <v>297.5</v>
      </c>
      <c r="I193" s="243"/>
      <c r="J193" s="239"/>
      <c r="K193" s="239"/>
      <c r="L193" s="244"/>
      <c r="M193" s="245"/>
      <c r="N193" s="246"/>
      <c r="O193" s="246"/>
      <c r="P193" s="246"/>
      <c r="Q193" s="246"/>
      <c r="R193" s="246"/>
      <c r="S193" s="246"/>
      <c r="T193" s="247"/>
      <c r="U193" s="13"/>
      <c r="V193" s="13"/>
      <c r="W193" s="13"/>
      <c r="X193" s="13"/>
      <c r="Y193" s="13"/>
      <c r="Z193" s="13"/>
      <c r="AA193" s="13"/>
      <c r="AB193" s="13"/>
      <c r="AC193" s="13"/>
      <c r="AD193" s="13"/>
      <c r="AE193" s="13"/>
      <c r="AT193" s="248" t="s">
        <v>213</v>
      </c>
      <c r="AU193" s="248" t="s">
        <v>86</v>
      </c>
      <c r="AV193" s="13" t="s">
        <v>86</v>
      </c>
      <c r="AW193" s="13" t="s">
        <v>39</v>
      </c>
      <c r="AX193" s="13" t="s">
        <v>6</v>
      </c>
      <c r="AY193" s="248" t="s">
        <v>199</v>
      </c>
    </row>
    <row r="194" spans="1:51" s="14" customFormat="1" ht="12">
      <c r="A194" s="14"/>
      <c r="B194" s="249"/>
      <c r="C194" s="250"/>
      <c r="D194" s="234" t="s">
        <v>213</v>
      </c>
      <c r="E194" s="251" t="s">
        <v>32</v>
      </c>
      <c r="F194" s="252" t="s">
        <v>215</v>
      </c>
      <c r="G194" s="250"/>
      <c r="H194" s="253">
        <v>297.5</v>
      </c>
      <c r="I194" s="254"/>
      <c r="J194" s="250"/>
      <c r="K194" s="250"/>
      <c r="L194" s="255"/>
      <c r="M194" s="269"/>
      <c r="N194" s="270"/>
      <c r="O194" s="270"/>
      <c r="P194" s="270"/>
      <c r="Q194" s="270"/>
      <c r="R194" s="270"/>
      <c r="S194" s="270"/>
      <c r="T194" s="271"/>
      <c r="U194" s="14"/>
      <c r="V194" s="14"/>
      <c r="W194" s="14"/>
      <c r="X194" s="14"/>
      <c r="Y194" s="14"/>
      <c r="Z194" s="14"/>
      <c r="AA194" s="14"/>
      <c r="AB194" s="14"/>
      <c r="AC194" s="14"/>
      <c r="AD194" s="14"/>
      <c r="AE194" s="14"/>
      <c r="AT194" s="259" t="s">
        <v>213</v>
      </c>
      <c r="AU194" s="259" t="s">
        <v>86</v>
      </c>
      <c r="AV194" s="14" t="s">
        <v>209</v>
      </c>
      <c r="AW194" s="14" t="s">
        <v>39</v>
      </c>
      <c r="AX194" s="14" t="s">
        <v>84</v>
      </c>
      <c r="AY194" s="259" t="s">
        <v>199</v>
      </c>
    </row>
    <row r="195" spans="1:65" s="2" customFormat="1" ht="19.8" customHeight="1">
      <c r="A195" s="40"/>
      <c r="B195" s="41"/>
      <c r="C195" s="260" t="s">
        <v>268</v>
      </c>
      <c r="D195" s="260" t="s">
        <v>222</v>
      </c>
      <c r="E195" s="261" t="s">
        <v>927</v>
      </c>
      <c r="F195" s="262" t="s">
        <v>928</v>
      </c>
      <c r="G195" s="263" t="s">
        <v>303</v>
      </c>
      <c r="H195" s="264">
        <v>3.5</v>
      </c>
      <c r="I195" s="265"/>
      <c r="J195" s="266">
        <f>ROUND(I195*H195,2)</f>
        <v>0</v>
      </c>
      <c r="K195" s="262" t="s">
        <v>32</v>
      </c>
      <c r="L195" s="46"/>
      <c r="M195" s="267" t="s">
        <v>32</v>
      </c>
      <c r="N195" s="268" t="s">
        <v>48</v>
      </c>
      <c r="O195" s="86"/>
      <c r="P195" s="230">
        <f>O195*H195</f>
        <v>0</v>
      </c>
      <c r="Q195" s="230">
        <v>0</v>
      </c>
      <c r="R195" s="230">
        <f>Q195*H195</f>
        <v>0</v>
      </c>
      <c r="S195" s="230">
        <v>0</v>
      </c>
      <c r="T195" s="231">
        <f>S195*H195</f>
        <v>0</v>
      </c>
      <c r="U195" s="40"/>
      <c r="V195" s="40"/>
      <c r="W195" s="40"/>
      <c r="X195" s="40"/>
      <c r="Y195" s="40"/>
      <c r="Z195" s="40"/>
      <c r="AA195" s="40"/>
      <c r="AB195" s="40"/>
      <c r="AC195" s="40"/>
      <c r="AD195" s="40"/>
      <c r="AE195" s="40"/>
      <c r="AR195" s="232" t="s">
        <v>209</v>
      </c>
      <c r="AT195" s="232" t="s">
        <v>222</v>
      </c>
      <c r="AU195" s="232" t="s">
        <v>86</v>
      </c>
      <c r="AY195" s="18" t="s">
        <v>199</v>
      </c>
      <c r="BE195" s="233">
        <f>IF(N195="základní",J195,0)</f>
        <v>0</v>
      </c>
      <c r="BF195" s="233">
        <f>IF(N195="snížená",J195,0)</f>
        <v>0</v>
      </c>
      <c r="BG195" s="233">
        <f>IF(N195="zákl. přenesená",J195,0)</f>
        <v>0</v>
      </c>
      <c r="BH195" s="233">
        <f>IF(N195="sníž. přenesená",J195,0)</f>
        <v>0</v>
      </c>
      <c r="BI195" s="233">
        <f>IF(N195="nulová",J195,0)</f>
        <v>0</v>
      </c>
      <c r="BJ195" s="18" t="s">
        <v>84</v>
      </c>
      <c r="BK195" s="233">
        <f>ROUND(I195*H195,2)</f>
        <v>0</v>
      </c>
      <c r="BL195" s="18" t="s">
        <v>209</v>
      </c>
      <c r="BM195" s="232" t="s">
        <v>371</v>
      </c>
    </row>
    <row r="196" spans="1:47" s="2" customFormat="1" ht="12">
      <c r="A196" s="40"/>
      <c r="B196" s="41"/>
      <c r="C196" s="42"/>
      <c r="D196" s="234" t="s">
        <v>210</v>
      </c>
      <c r="E196" s="42"/>
      <c r="F196" s="235" t="s">
        <v>928</v>
      </c>
      <c r="G196" s="42"/>
      <c r="H196" s="42"/>
      <c r="I196" s="138"/>
      <c r="J196" s="42"/>
      <c r="K196" s="42"/>
      <c r="L196" s="46"/>
      <c r="M196" s="236"/>
      <c r="N196" s="237"/>
      <c r="O196" s="86"/>
      <c r="P196" s="86"/>
      <c r="Q196" s="86"/>
      <c r="R196" s="86"/>
      <c r="S196" s="86"/>
      <c r="T196" s="87"/>
      <c r="U196" s="40"/>
      <c r="V196" s="40"/>
      <c r="W196" s="40"/>
      <c r="X196" s="40"/>
      <c r="Y196" s="40"/>
      <c r="Z196" s="40"/>
      <c r="AA196" s="40"/>
      <c r="AB196" s="40"/>
      <c r="AC196" s="40"/>
      <c r="AD196" s="40"/>
      <c r="AE196" s="40"/>
      <c r="AT196" s="18" t="s">
        <v>210</v>
      </c>
      <c r="AU196" s="18" t="s">
        <v>86</v>
      </c>
    </row>
    <row r="197" spans="1:51" s="13" customFormat="1" ht="12">
      <c r="A197" s="13"/>
      <c r="B197" s="238"/>
      <c r="C197" s="239"/>
      <c r="D197" s="234" t="s">
        <v>213</v>
      </c>
      <c r="E197" s="240" t="s">
        <v>32</v>
      </c>
      <c r="F197" s="241" t="s">
        <v>929</v>
      </c>
      <c r="G197" s="239"/>
      <c r="H197" s="242">
        <v>3.5</v>
      </c>
      <c r="I197" s="243"/>
      <c r="J197" s="239"/>
      <c r="K197" s="239"/>
      <c r="L197" s="244"/>
      <c r="M197" s="245"/>
      <c r="N197" s="246"/>
      <c r="O197" s="246"/>
      <c r="P197" s="246"/>
      <c r="Q197" s="246"/>
      <c r="R197" s="246"/>
      <c r="S197" s="246"/>
      <c r="T197" s="247"/>
      <c r="U197" s="13"/>
      <c r="V197" s="13"/>
      <c r="W197" s="13"/>
      <c r="X197" s="13"/>
      <c r="Y197" s="13"/>
      <c r="Z197" s="13"/>
      <c r="AA197" s="13"/>
      <c r="AB197" s="13"/>
      <c r="AC197" s="13"/>
      <c r="AD197" s="13"/>
      <c r="AE197" s="13"/>
      <c r="AT197" s="248" t="s">
        <v>213</v>
      </c>
      <c r="AU197" s="248" t="s">
        <v>86</v>
      </c>
      <c r="AV197" s="13" t="s">
        <v>86</v>
      </c>
      <c r="AW197" s="13" t="s">
        <v>39</v>
      </c>
      <c r="AX197" s="13" t="s">
        <v>6</v>
      </c>
      <c r="AY197" s="248" t="s">
        <v>199</v>
      </c>
    </row>
    <row r="198" spans="1:51" s="14" customFormat="1" ht="12">
      <c r="A198" s="14"/>
      <c r="B198" s="249"/>
      <c r="C198" s="250"/>
      <c r="D198" s="234" t="s">
        <v>213</v>
      </c>
      <c r="E198" s="251" t="s">
        <v>32</v>
      </c>
      <c r="F198" s="252" t="s">
        <v>215</v>
      </c>
      <c r="G198" s="250"/>
      <c r="H198" s="253">
        <v>3.5</v>
      </c>
      <c r="I198" s="254"/>
      <c r="J198" s="250"/>
      <c r="K198" s="250"/>
      <c r="L198" s="255"/>
      <c r="M198" s="269"/>
      <c r="N198" s="270"/>
      <c r="O198" s="270"/>
      <c r="P198" s="270"/>
      <c r="Q198" s="270"/>
      <c r="R198" s="270"/>
      <c r="S198" s="270"/>
      <c r="T198" s="271"/>
      <c r="U198" s="14"/>
      <c r="V198" s="14"/>
      <c r="W198" s="14"/>
      <c r="X198" s="14"/>
      <c r="Y198" s="14"/>
      <c r="Z198" s="14"/>
      <c r="AA198" s="14"/>
      <c r="AB198" s="14"/>
      <c r="AC198" s="14"/>
      <c r="AD198" s="14"/>
      <c r="AE198" s="14"/>
      <c r="AT198" s="259" t="s">
        <v>213</v>
      </c>
      <c r="AU198" s="259" t="s">
        <v>86</v>
      </c>
      <c r="AV198" s="14" t="s">
        <v>209</v>
      </c>
      <c r="AW198" s="14" t="s">
        <v>39</v>
      </c>
      <c r="AX198" s="14" t="s">
        <v>84</v>
      </c>
      <c r="AY198" s="259" t="s">
        <v>199</v>
      </c>
    </row>
    <row r="199" spans="1:65" s="2" customFormat="1" ht="30" customHeight="1">
      <c r="A199" s="40"/>
      <c r="B199" s="41"/>
      <c r="C199" s="260" t="s">
        <v>372</v>
      </c>
      <c r="D199" s="260" t="s">
        <v>222</v>
      </c>
      <c r="E199" s="261" t="s">
        <v>930</v>
      </c>
      <c r="F199" s="262" t="s">
        <v>931</v>
      </c>
      <c r="G199" s="263" t="s">
        <v>288</v>
      </c>
      <c r="H199" s="264">
        <v>47</v>
      </c>
      <c r="I199" s="265"/>
      <c r="J199" s="266">
        <f>ROUND(I199*H199,2)</f>
        <v>0</v>
      </c>
      <c r="K199" s="262" t="s">
        <v>32</v>
      </c>
      <c r="L199" s="46"/>
      <c r="M199" s="267" t="s">
        <v>32</v>
      </c>
      <c r="N199" s="268" t="s">
        <v>48</v>
      </c>
      <c r="O199" s="86"/>
      <c r="P199" s="230">
        <f>O199*H199</f>
        <v>0</v>
      </c>
      <c r="Q199" s="230">
        <v>0</v>
      </c>
      <c r="R199" s="230">
        <f>Q199*H199</f>
        <v>0</v>
      </c>
      <c r="S199" s="230">
        <v>0</v>
      </c>
      <c r="T199" s="231">
        <f>S199*H199</f>
        <v>0</v>
      </c>
      <c r="U199" s="40"/>
      <c r="V199" s="40"/>
      <c r="W199" s="40"/>
      <c r="X199" s="40"/>
      <c r="Y199" s="40"/>
      <c r="Z199" s="40"/>
      <c r="AA199" s="40"/>
      <c r="AB199" s="40"/>
      <c r="AC199" s="40"/>
      <c r="AD199" s="40"/>
      <c r="AE199" s="40"/>
      <c r="AR199" s="232" t="s">
        <v>209</v>
      </c>
      <c r="AT199" s="232" t="s">
        <v>222</v>
      </c>
      <c r="AU199" s="232" t="s">
        <v>86</v>
      </c>
      <c r="AY199" s="18" t="s">
        <v>199</v>
      </c>
      <c r="BE199" s="233">
        <f>IF(N199="základní",J199,0)</f>
        <v>0</v>
      </c>
      <c r="BF199" s="233">
        <f>IF(N199="snížená",J199,0)</f>
        <v>0</v>
      </c>
      <c r="BG199" s="233">
        <f>IF(N199="zákl. přenesená",J199,0)</f>
        <v>0</v>
      </c>
      <c r="BH199" s="233">
        <f>IF(N199="sníž. přenesená",J199,0)</f>
        <v>0</v>
      </c>
      <c r="BI199" s="233">
        <f>IF(N199="nulová",J199,0)</f>
        <v>0</v>
      </c>
      <c r="BJ199" s="18" t="s">
        <v>84</v>
      </c>
      <c r="BK199" s="233">
        <f>ROUND(I199*H199,2)</f>
        <v>0</v>
      </c>
      <c r="BL199" s="18" t="s">
        <v>209</v>
      </c>
      <c r="BM199" s="232" t="s">
        <v>375</v>
      </c>
    </row>
    <row r="200" spans="1:47" s="2" customFormat="1" ht="12">
      <c r="A200" s="40"/>
      <c r="B200" s="41"/>
      <c r="C200" s="42"/>
      <c r="D200" s="234" t="s">
        <v>210</v>
      </c>
      <c r="E200" s="42"/>
      <c r="F200" s="235" t="s">
        <v>931</v>
      </c>
      <c r="G200" s="42"/>
      <c r="H200" s="42"/>
      <c r="I200" s="138"/>
      <c r="J200" s="42"/>
      <c r="K200" s="42"/>
      <c r="L200" s="46"/>
      <c r="M200" s="236"/>
      <c r="N200" s="237"/>
      <c r="O200" s="86"/>
      <c r="P200" s="86"/>
      <c r="Q200" s="86"/>
      <c r="R200" s="86"/>
      <c r="S200" s="86"/>
      <c r="T200" s="87"/>
      <c r="U200" s="40"/>
      <c r="V200" s="40"/>
      <c r="W200" s="40"/>
      <c r="X200" s="40"/>
      <c r="Y200" s="40"/>
      <c r="Z200" s="40"/>
      <c r="AA200" s="40"/>
      <c r="AB200" s="40"/>
      <c r="AC200" s="40"/>
      <c r="AD200" s="40"/>
      <c r="AE200" s="40"/>
      <c r="AT200" s="18" t="s">
        <v>210</v>
      </c>
      <c r="AU200" s="18" t="s">
        <v>86</v>
      </c>
    </row>
    <row r="201" spans="1:51" s="13" customFormat="1" ht="12">
      <c r="A201" s="13"/>
      <c r="B201" s="238"/>
      <c r="C201" s="239"/>
      <c r="D201" s="234" t="s">
        <v>213</v>
      </c>
      <c r="E201" s="240" t="s">
        <v>32</v>
      </c>
      <c r="F201" s="241" t="s">
        <v>932</v>
      </c>
      <c r="G201" s="239"/>
      <c r="H201" s="242">
        <v>47</v>
      </c>
      <c r="I201" s="243"/>
      <c r="J201" s="239"/>
      <c r="K201" s="239"/>
      <c r="L201" s="244"/>
      <c r="M201" s="245"/>
      <c r="N201" s="246"/>
      <c r="O201" s="246"/>
      <c r="P201" s="246"/>
      <c r="Q201" s="246"/>
      <c r="R201" s="246"/>
      <c r="S201" s="246"/>
      <c r="T201" s="247"/>
      <c r="U201" s="13"/>
      <c r="V201" s="13"/>
      <c r="W201" s="13"/>
      <c r="X201" s="13"/>
      <c r="Y201" s="13"/>
      <c r="Z201" s="13"/>
      <c r="AA201" s="13"/>
      <c r="AB201" s="13"/>
      <c r="AC201" s="13"/>
      <c r="AD201" s="13"/>
      <c r="AE201" s="13"/>
      <c r="AT201" s="248" t="s">
        <v>213</v>
      </c>
      <c r="AU201" s="248" t="s">
        <v>86</v>
      </c>
      <c r="AV201" s="13" t="s">
        <v>86</v>
      </c>
      <c r="AW201" s="13" t="s">
        <v>39</v>
      </c>
      <c r="AX201" s="13" t="s">
        <v>6</v>
      </c>
      <c r="AY201" s="248" t="s">
        <v>199</v>
      </c>
    </row>
    <row r="202" spans="1:51" s="14" customFormat="1" ht="12">
      <c r="A202" s="14"/>
      <c r="B202" s="249"/>
      <c r="C202" s="250"/>
      <c r="D202" s="234" t="s">
        <v>213</v>
      </c>
      <c r="E202" s="251" t="s">
        <v>32</v>
      </c>
      <c r="F202" s="252" t="s">
        <v>215</v>
      </c>
      <c r="G202" s="250"/>
      <c r="H202" s="253">
        <v>47</v>
      </c>
      <c r="I202" s="254"/>
      <c r="J202" s="250"/>
      <c r="K202" s="250"/>
      <c r="L202" s="255"/>
      <c r="M202" s="269"/>
      <c r="N202" s="270"/>
      <c r="O202" s="270"/>
      <c r="P202" s="270"/>
      <c r="Q202" s="270"/>
      <c r="R202" s="270"/>
      <c r="S202" s="270"/>
      <c r="T202" s="271"/>
      <c r="U202" s="14"/>
      <c r="V202" s="14"/>
      <c r="W202" s="14"/>
      <c r="X202" s="14"/>
      <c r="Y202" s="14"/>
      <c r="Z202" s="14"/>
      <c r="AA202" s="14"/>
      <c r="AB202" s="14"/>
      <c r="AC202" s="14"/>
      <c r="AD202" s="14"/>
      <c r="AE202" s="14"/>
      <c r="AT202" s="259" t="s">
        <v>213</v>
      </c>
      <c r="AU202" s="259" t="s">
        <v>86</v>
      </c>
      <c r="AV202" s="14" t="s">
        <v>209</v>
      </c>
      <c r="AW202" s="14" t="s">
        <v>39</v>
      </c>
      <c r="AX202" s="14" t="s">
        <v>84</v>
      </c>
      <c r="AY202" s="259" t="s">
        <v>199</v>
      </c>
    </row>
    <row r="203" spans="1:63" s="12" customFormat="1" ht="22.8" customHeight="1">
      <c r="A203" s="12"/>
      <c r="B203" s="204"/>
      <c r="C203" s="205"/>
      <c r="D203" s="206" t="s">
        <v>76</v>
      </c>
      <c r="E203" s="218" t="s">
        <v>230</v>
      </c>
      <c r="F203" s="218" t="s">
        <v>933</v>
      </c>
      <c r="G203" s="205"/>
      <c r="H203" s="205"/>
      <c r="I203" s="208"/>
      <c r="J203" s="219">
        <f>BK203</f>
        <v>0</v>
      </c>
      <c r="K203" s="205"/>
      <c r="L203" s="210"/>
      <c r="M203" s="211"/>
      <c r="N203" s="212"/>
      <c r="O203" s="212"/>
      <c r="P203" s="213">
        <f>SUM(P204:P212)</f>
        <v>0</v>
      </c>
      <c r="Q203" s="212"/>
      <c r="R203" s="213">
        <f>SUM(R204:R212)</f>
        <v>0</v>
      </c>
      <c r="S203" s="212"/>
      <c r="T203" s="214">
        <f>SUM(T204:T212)</f>
        <v>0</v>
      </c>
      <c r="U203" s="12"/>
      <c r="V203" s="12"/>
      <c r="W203" s="12"/>
      <c r="X203" s="12"/>
      <c r="Y203" s="12"/>
      <c r="Z203" s="12"/>
      <c r="AA203" s="12"/>
      <c r="AB203" s="12"/>
      <c r="AC203" s="12"/>
      <c r="AD203" s="12"/>
      <c r="AE203" s="12"/>
      <c r="AR203" s="215" t="s">
        <v>84</v>
      </c>
      <c r="AT203" s="216" t="s">
        <v>76</v>
      </c>
      <c r="AU203" s="216" t="s">
        <v>84</v>
      </c>
      <c r="AY203" s="215" t="s">
        <v>199</v>
      </c>
      <c r="BK203" s="217">
        <f>SUM(BK204:BK212)</f>
        <v>0</v>
      </c>
    </row>
    <row r="204" spans="1:65" s="2" customFormat="1" ht="30" customHeight="1">
      <c r="A204" s="40"/>
      <c r="B204" s="41"/>
      <c r="C204" s="260" t="s">
        <v>271</v>
      </c>
      <c r="D204" s="260" t="s">
        <v>222</v>
      </c>
      <c r="E204" s="261" t="s">
        <v>934</v>
      </c>
      <c r="F204" s="262" t="s">
        <v>935</v>
      </c>
      <c r="G204" s="263" t="s">
        <v>324</v>
      </c>
      <c r="H204" s="264">
        <v>4.6</v>
      </c>
      <c r="I204" s="265"/>
      <c r="J204" s="266">
        <f>ROUND(I204*H204,2)</f>
        <v>0</v>
      </c>
      <c r="K204" s="262" t="s">
        <v>32</v>
      </c>
      <c r="L204" s="46"/>
      <c r="M204" s="267" t="s">
        <v>32</v>
      </c>
      <c r="N204" s="268" t="s">
        <v>48</v>
      </c>
      <c r="O204" s="86"/>
      <c r="P204" s="230">
        <f>O204*H204</f>
        <v>0</v>
      </c>
      <c r="Q204" s="230">
        <v>0</v>
      </c>
      <c r="R204" s="230">
        <f>Q204*H204</f>
        <v>0</v>
      </c>
      <c r="S204" s="230">
        <v>0</v>
      </c>
      <c r="T204" s="231">
        <f>S204*H204</f>
        <v>0</v>
      </c>
      <c r="U204" s="40"/>
      <c r="V204" s="40"/>
      <c r="W204" s="40"/>
      <c r="X204" s="40"/>
      <c r="Y204" s="40"/>
      <c r="Z204" s="40"/>
      <c r="AA204" s="40"/>
      <c r="AB204" s="40"/>
      <c r="AC204" s="40"/>
      <c r="AD204" s="40"/>
      <c r="AE204" s="40"/>
      <c r="AR204" s="232" t="s">
        <v>209</v>
      </c>
      <c r="AT204" s="232" t="s">
        <v>222</v>
      </c>
      <c r="AU204" s="232" t="s">
        <v>86</v>
      </c>
      <c r="AY204" s="18" t="s">
        <v>199</v>
      </c>
      <c r="BE204" s="233">
        <f>IF(N204="základní",J204,0)</f>
        <v>0</v>
      </c>
      <c r="BF204" s="233">
        <f>IF(N204="snížená",J204,0)</f>
        <v>0</v>
      </c>
      <c r="BG204" s="233">
        <f>IF(N204="zákl. přenesená",J204,0)</f>
        <v>0</v>
      </c>
      <c r="BH204" s="233">
        <f>IF(N204="sníž. přenesená",J204,0)</f>
        <v>0</v>
      </c>
      <c r="BI204" s="233">
        <f>IF(N204="nulová",J204,0)</f>
        <v>0</v>
      </c>
      <c r="BJ204" s="18" t="s">
        <v>84</v>
      </c>
      <c r="BK204" s="233">
        <f>ROUND(I204*H204,2)</f>
        <v>0</v>
      </c>
      <c r="BL204" s="18" t="s">
        <v>209</v>
      </c>
      <c r="BM204" s="232" t="s">
        <v>379</v>
      </c>
    </row>
    <row r="205" spans="1:47" s="2" customFormat="1" ht="12">
      <c r="A205" s="40"/>
      <c r="B205" s="41"/>
      <c r="C205" s="42"/>
      <c r="D205" s="234" t="s">
        <v>210</v>
      </c>
      <c r="E205" s="42"/>
      <c r="F205" s="235" t="s">
        <v>935</v>
      </c>
      <c r="G205" s="42"/>
      <c r="H205" s="42"/>
      <c r="I205" s="138"/>
      <c r="J205" s="42"/>
      <c r="K205" s="42"/>
      <c r="L205" s="46"/>
      <c r="M205" s="236"/>
      <c r="N205" s="237"/>
      <c r="O205" s="86"/>
      <c r="P205" s="86"/>
      <c r="Q205" s="86"/>
      <c r="R205" s="86"/>
      <c r="S205" s="86"/>
      <c r="T205" s="87"/>
      <c r="U205" s="40"/>
      <c r="V205" s="40"/>
      <c r="W205" s="40"/>
      <c r="X205" s="40"/>
      <c r="Y205" s="40"/>
      <c r="Z205" s="40"/>
      <c r="AA205" s="40"/>
      <c r="AB205" s="40"/>
      <c r="AC205" s="40"/>
      <c r="AD205" s="40"/>
      <c r="AE205" s="40"/>
      <c r="AT205" s="18" t="s">
        <v>210</v>
      </c>
      <c r="AU205" s="18" t="s">
        <v>86</v>
      </c>
    </row>
    <row r="206" spans="1:51" s="13" customFormat="1" ht="12">
      <c r="A206" s="13"/>
      <c r="B206" s="238"/>
      <c r="C206" s="239"/>
      <c r="D206" s="234" t="s">
        <v>213</v>
      </c>
      <c r="E206" s="240" t="s">
        <v>32</v>
      </c>
      <c r="F206" s="241" t="s">
        <v>936</v>
      </c>
      <c r="G206" s="239"/>
      <c r="H206" s="242">
        <v>2</v>
      </c>
      <c r="I206" s="243"/>
      <c r="J206" s="239"/>
      <c r="K206" s="239"/>
      <c r="L206" s="244"/>
      <c r="M206" s="245"/>
      <c r="N206" s="246"/>
      <c r="O206" s="246"/>
      <c r="P206" s="246"/>
      <c r="Q206" s="246"/>
      <c r="R206" s="246"/>
      <c r="S206" s="246"/>
      <c r="T206" s="247"/>
      <c r="U206" s="13"/>
      <c r="V206" s="13"/>
      <c r="W206" s="13"/>
      <c r="X206" s="13"/>
      <c r="Y206" s="13"/>
      <c r="Z206" s="13"/>
      <c r="AA206" s="13"/>
      <c r="AB206" s="13"/>
      <c r="AC206" s="13"/>
      <c r="AD206" s="13"/>
      <c r="AE206" s="13"/>
      <c r="AT206" s="248" t="s">
        <v>213</v>
      </c>
      <c r="AU206" s="248" t="s">
        <v>86</v>
      </c>
      <c r="AV206" s="13" t="s">
        <v>86</v>
      </c>
      <c r="AW206" s="13" t="s">
        <v>39</v>
      </c>
      <c r="AX206" s="13" t="s">
        <v>6</v>
      </c>
      <c r="AY206" s="248" t="s">
        <v>199</v>
      </c>
    </row>
    <row r="207" spans="1:51" s="13" customFormat="1" ht="12">
      <c r="A207" s="13"/>
      <c r="B207" s="238"/>
      <c r="C207" s="239"/>
      <c r="D207" s="234" t="s">
        <v>213</v>
      </c>
      <c r="E207" s="240" t="s">
        <v>32</v>
      </c>
      <c r="F207" s="241" t="s">
        <v>937</v>
      </c>
      <c r="G207" s="239"/>
      <c r="H207" s="242">
        <v>2.6</v>
      </c>
      <c r="I207" s="243"/>
      <c r="J207" s="239"/>
      <c r="K207" s="239"/>
      <c r="L207" s="244"/>
      <c r="M207" s="245"/>
      <c r="N207" s="246"/>
      <c r="O207" s="246"/>
      <c r="P207" s="246"/>
      <c r="Q207" s="246"/>
      <c r="R207" s="246"/>
      <c r="S207" s="246"/>
      <c r="T207" s="247"/>
      <c r="U207" s="13"/>
      <c r="V207" s="13"/>
      <c r="W207" s="13"/>
      <c r="X207" s="13"/>
      <c r="Y207" s="13"/>
      <c r="Z207" s="13"/>
      <c r="AA207" s="13"/>
      <c r="AB207" s="13"/>
      <c r="AC207" s="13"/>
      <c r="AD207" s="13"/>
      <c r="AE207" s="13"/>
      <c r="AT207" s="248" t="s">
        <v>213</v>
      </c>
      <c r="AU207" s="248" t="s">
        <v>86</v>
      </c>
      <c r="AV207" s="13" t="s">
        <v>86</v>
      </c>
      <c r="AW207" s="13" t="s">
        <v>39</v>
      </c>
      <c r="AX207" s="13" t="s">
        <v>6</v>
      </c>
      <c r="AY207" s="248" t="s">
        <v>199</v>
      </c>
    </row>
    <row r="208" spans="1:51" s="14" customFormat="1" ht="12">
      <c r="A208" s="14"/>
      <c r="B208" s="249"/>
      <c r="C208" s="250"/>
      <c r="D208" s="234" t="s">
        <v>213</v>
      </c>
      <c r="E208" s="251" t="s">
        <v>32</v>
      </c>
      <c r="F208" s="252" t="s">
        <v>215</v>
      </c>
      <c r="G208" s="250"/>
      <c r="H208" s="253">
        <v>4.6</v>
      </c>
      <c r="I208" s="254"/>
      <c r="J208" s="250"/>
      <c r="K208" s="250"/>
      <c r="L208" s="255"/>
      <c r="M208" s="269"/>
      <c r="N208" s="270"/>
      <c r="O208" s="270"/>
      <c r="P208" s="270"/>
      <c r="Q208" s="270"/>
      <c r="R208" s="270"/>
      <c r="S208" s="270"/>
      <c r="T208" s="271"/>
      <c r="U208" s="14"/>
      <c r="V208" s="14"/>
      <c r="W208" s="14"/>
      <c r="X208" s="14"/>
      <c r="Y208" s="14"/>
      <c r="Z208" s="14"/>
      <c r="AA208" s="14"/>
      <c r="AB208" s="14"/>
      <c r="AC208" s="14"/>
      <c r="AD208" s="14"/>
      <c r="AE208" s="14"/>
      <c r="AT208" s="259" t="s">
        <v>213</v>
      </c>
      <c r="AU208" s="259" t="s">
        <v>86</v>
      </c>
      <c r="AV208" s="14" t="s">
        <v>209</v>
      </c>
      <c r="AW208" s="14" t="s">
        <v>39</v>
      </c>
      <c r="AX208" s="14" t="s">
        <v>84</v>
      </c>
      <c r="AY208" s="259" t="s">
        <v>199</v>
      </c>
    </row>
    <row r="209" spans="1:65" s="2" customFormat="1" ht="30" customHeight="1">
      <c r="A209" s="40"/>
      <c r="B209" s="41"/>
      <c r="C209" s="260" t="s">
        <v>380</v>
      </c>
      <c r="D209" s="260" t="s">
        <v>222</v>
      </c>
      <c r="E209" s="261" t="s">
        <v>938</v>
      </c>
      <c r="F209" s="262" t="s">
        <v>939</v>
      </c>
      <c r="G209" s="263" t="s">
        <v>288</v>
      </c>
      <c r="H209" s="264">
        <v>19.64</v>
      </c>
      <c r="I209" s="265"/>
      <c r="J209" s="266">
        <f>ROUND(I209*H209,2)</f>
        <v>0</v>
      </c>
      <c r="K209" s="262" t="s">
        <v>32</v>
      </c>
      <c r="L209" s="46"/>
      <c r="M209" s="267" t="s">
        <v>32</v>
      </c>
      <c r="N209" s="268" t="s">
        <v>48</v>
      </c>
      <c r="O209" s="86"/>
      <c r="P209" s="230">
        <f>O209*H209</f>
        <v>0</v>
      </c>
      <c r="Q209" s="230">
        <v>0</v>
      </c>
      <c r="R209" s="230">
        <f>Q209*H209</f>
        <v>0</v>
      </c>
      <c r="S209" s="230">
        <v>0</v>
      </c>
      <c r="T209" s="231">
        <f>S209*H209</f>
        <v>0</v>
      </c>
      <c r="U209" s="40"/>
      <c r="V209" s="40"/>
      <c r="W209" s="40"/>
      <c r="X209" s="40"/>
      <c r="Y209" s="40"/>
      <c r="Z209" s="40"/>
      <c r="AA209" s="40"/>
      <c r="AB209" s="40"/>
      <c r="AC209" s="40"/>
      <c r="AD209" s="40"/>
      <c r="AE209" s="40"/>
      <c r="AR209" s="232" t="s">
        <v>209</v>
      </c>
      <c r="AT209" s="232" t="s">
        <v>222</v>
      </c>
      <c r="AU209" s="232" t="s">
        <v>86</v>
      </c>
      <c r="AY209" s="18" t="s">
        <v>199</v>
      </c>
      <c r="BE209" s="233">
        <f>IF(N209="základní",J209,0)</f>
        <v>0</v>
      </c>
      <c r="BF209" s="233">
        <f>IF(N209="snížená",J209,0)</f>
        <v>0</v>
      </c>
      <c r="BG209" s="233">
        <f>IF(N209="zákl. přenesená",J209,0)</f>
        <v>0</v>
      </c>
      <c r="BH209" s="233">
        <f>IF(N209="sníž. přenesená",J209,0)</f>
        <v>0</v>
      </c>
      <c r="BI209" s="233">
        <f>IF(N209="nulová",J209,0)</f>
        <v>0</v>
      </c>
      <c r="BJ209" s="18" t="s">
        <v>84</v>
      </c>
      <c r="BK209" s="233">
        <f>ROUND(I209*H209,2)</f>
        <v>0</v>
      </c>
      <c r="BL209" s="18" t="s">
        <v>209</v>
      </c>
      <c r="BM209" s="232" t="s">
        <v>383</v>
      </c>
    </row>
    <row r="210" spans="1:47" s="2" customFormat="1" ht="12">
      <c r="A210" s="40"/>
      <c r="B210" s="41"/>
      <c r="C210" s="42"/>
      <c r="D210" s="234" t="s">
        <v>210</v>
      </c>
      <c r="E210" s="42"/>
      <c r="F210" s="235" t="s">
        <v>939</v>
      </c>
      <c r="G210" s="42"/>
      <c r="H210" s="42"/>
      <c r="I210" s="138"/>
      <c r="J210" s="42"/>
      <c r="K210" s="42"/>
      <c r="L210" s="46"/>
      <c r="M210" s="236"/>
      <c r="N210" s="237"/>
      <c r="O210" s="86"/>
      <c r="P210" s="86"/>
      <c r="Q210" s="86"/>
      <c r="R210" s="86"/>
      <c r="S210" s="86"/>
      <c r="T210" s="87"/>
      <c r="U210" s="40"/>
      <c r="V210" s="40"/>
      <c r="W210" s="40"/>
      <c r="X210" s="40"/>
      <c r="Y210" s="40"/>
      <c r="Z210" s="40"/>
      <c r="AA210" s="40"/>
      <c r="AB210" s="40"/>
      <c r="AC210" s="40"/>
      <c r="AD210" s="40"/>
      <c r="AE210" s="40"/>
      <c r="AT210" s="18" t="s">
        <v>210</v>
      </c>
      <c r="AU210" s="18" t="s">
        <v>86</v>
      </c>
    </row>
    <row r="211" spans="1:65" s="2" customFormat="1" ht="14.4" customHeight="1">
      <c r="A211" s="40"/>
      <c r="B211" s="41"/>
      <c r="C211" s="220" t="s">
        <v>274</v>
      </c>
      <c r="D211" s="220" t="s">
        <v>203</v>
      </c>
      <c r="E211" s="221" t="s">
        <v>940</v>
      </c>
      <c r="F211" s="222" t="s">
        <v>941</v>
      </c>
      <c r="G211" s="223" t="s">
        <v>604</v>
      </c>
      <c r="H211" s="224">
        <v>29.794</v>
      </c>
      <c r="I211" s="225"/>
      <c r="J211" s="226">
        <f>ROUND(I211*H211,2)</f>
        <v>0</v>
      </c>
      <c r="K211" s="222" t="s">
        <v>32</v>
      </c>
      <c r="L211" s="227"/>
      <c r="M211" s="228" t="s">
        <v>32</v>
      </c>
      <c r="N211" s="229" t="s">
        <v>48</v>
      </c>
      <c r="O211" s="86"/>
      <c r="P211" s="230">
        <f>O211*H211</f>
        <v>0</v>
      </c>
      <c r="Q211" s="230">
        <v>0</v>
      </c>
      <c r="R211" s="230">
        <f>Q211*H211</f>
        <v>0</v>
      </c>
      <c r="S211" s="230">
        <v>0</v>
      </c>
      <c r="T211" s="231">
        <f>S211*H211</f>
        <v>0</v>
      </c>
      <c r="U211" s="40"/>
      <c r="V211" s="40"/>
      <c r="W211" s="40"/>
      <c r="X211" s="40"/>
      <c r="Y211" s="40"/>
      <c r="Z211" s="40"/>
      <c r="AA211" s="40"/>
      <c r="AB211" s="40"/>
      <c r="AC211" s="40"/>
      <c r="AD211" s="40"/>
      <c r="AE211" s="40"/>
      <c r="AR211" s="232" t="s">
        <v>208</v>
      </c>
      <c r="AT211" s="232" t="s">
        <v>203</v>
      </c>
      <c r="AU211" s="232" t="s">
        <v>86</v>
      </c>
      <c r="AY211" s="18" t="s">
        <v>199</v>
      </c>
      <c r="BE211" s="233">
        <f>IF(N211="základní",J211,0)</f>
        <v>0</v>
      </c>
      <c r="BF211" s="233">
        <f>IF(N211="snížená",J211,0)</f>
        <v>0</v>
      </c>
      <c r="BG211" s="233">
        <f>IF(N211="zákl. přenesená",J211,0)</f>
        <v>0</v>
      </c>
      <c r="BH211" s="233">
        <f>IF(N211="sníž. přenesená",J211,0)</f>
        <v>0</v>
      </c>
      <c r="BI211" s="233">
        <f>IF(N211="nulová",J211,0)</f>
        <v>0</v>
      </c>
      <c r="BJ211" s="18" t="s">
        <v>84</v>
      </c>
      <c r="BK211" s="233">
        <f>ROUND(I211*H211,2)</f>
        <v>0</v>
      </c>
      <c r="BL211" s="18" t="s">
        <v>209</v>
      </c>
      <c r="BM211" s="232" t="s">
        <v>386</v>
      </c>
    </row>
    <row r="212" spans="1:47" s="2" customFormat="1" ht="12">
      <c r="A212" s="40"/>
      <c r="B212" s="41"/>
      <c r="C212" s="42"/>
      <c r="D212" s="234" t="s">
        <v>210</v>
      </c>
      <c r="E212" s="42"/>
      <c r="F212" s="235" t="s">
        <v>941</v>
      </c>
      <c r="G212" s="42"/>
      <c r="H212" s="42"/>
      <c r="I212" s="138"/>
      <c r="J212" s="42"/>
      <c r="K212" s="42"/>
      <c r="L212" s="46"/>
      <c r="M212" s="236"/>
      <c r="N212" s="237"/>
      <c r="O212" s="86"/>
      <c r="P212" s="86"/>
      <c r="Q212" s="86"/>
      <c r="R212" s="86"/>
      <c r="S212" s="86"/>
      <c r="T212" s="87"/>
      <c r="U212" s="40"/>
      <c r="V212" s="40"/>
      <c r="W212" s="40"/>
      <c r="X212" s="40"/>
      <c r="Y212" s="40"/>
      <c r="Z212" s="40"/>
      <c r="AA212" s="40"/>
      <c r="AB212" s="40"/>
      <c r="AC212" s="40"/>
      <c r="AD212" s="40"/>
      <c r="AE212" s="40"/>
      <c r="AT212" s="18" t="s">
        <v>210</v>
      </c>
      <c r="AU212" s="18" t="s">
        <v>86</v>
      </c>
    </row>
    <row r="213" spans="1:63" s="12" customFormat="1" ht="22.8" customHeight="1">
      <c r="A213" s="12"/>
      <c r="B213" s="204"/>
      <c r="C213" s="205"/>
      <c r="D213" s="206" t="s">
        <v>76</v>
      </c>
      <c r="E213" s="218" t="s">
        <v>249</v>
      </c>
      <c r="F213" s="218" t="s">
        <v>942</v>
      </c>
      <c r="G213" s="205"/>
      <c r="H213" s="205"/>
      <c r="I213" s="208"/>
      <c r="J213" s="219">
        <f>BK213</f>
        <v>0</v>
      </c>
      <c r="K213" s="205"/>
      <c r="L213" s="210"/>
      <c r="M213" s="211"/>
      <c r="N213" s="212"/>
      <c r="O213" s="212"/>
      <c r="P213" s="213">
        <f>SUM(P214:P263)</f>
        <v>0</v>
      </c>
      <c r="Q213" s="212"/>
      <c r="R213" s="213">
        <f>SUM(R214:R263)</f>
        <v>0</v>
      </c>
      <c r="S213" s="212"/>
      <c r="T213" s="214">
        <f>SUM(T214:T263)</f>
        <v>0</v>
      </c>
      <c r="U213" s="12"/>
      <c r="V213" s="12"/>
      <c r="W213" s="12"/>
      <c r="X213" s="12"/>
      <c r="Y213" s="12"/>
      <c r="Z213" s="12"/>
      <c r="AA213" s="12"/>
      <c r="AB213" s="12"/>
      <c r="AC213" s="12"/>
      <c r="AD213" s="12"/>
      <c r="AE213" s="12"/>
      <c r="AR213" s="215" t="s">
        <v>84</v>
      </c>
      <c r="AT213" s="216" t="s">
        <v>76</v>
      </c>
      <c r="AU213" s="216" t="s">
        <v>84</v>
      </c>
      <c r="AY213" s="215" t="s">
        <v>199</v>
      </c>
      <c r="BK213" s="217">
        <f>SUM(BK214:BK263)</f>
        <v>0</v>
      </c>
    </row>
    <row r="214" spans="1:65" s="2" customFormat="1" ht="19.8" customHeight="1">
      <c r="A214" s="40"/>
      <c r="B214" s="41"/>
      <c r="C214" s="260" t="s">
        <v>387</v>
      </c>
      <c r="D214" s="260" t="s">
        <v>222</v>
      </c>
      <c r="E214" s="261" t="s">
        <v>943</v>
      </c>
      <c r="F214" s="262" t="s">
        <v>944</v>
      </c>
      <c r="G214" s="263" t="s">
        <v>604</v>
      </c>
      <c r="H214" s="264">
        <v>641.38</v>
      </c>
      <c r="I214" s="265"/>
      <c r="J214" s="266">
        <f>ROUND(I214*H214,2)</f>
        <v>0</v>
      </c>
      <c r="K214" s="262" t="s">
        <v>32</v>
      </c>
      <c r="L214" s="46"/>
      <c r="M214" s="267" t="s">
        <v>32</v>
      </c>
      <c r="N214" s="268" t="s">
        <v>48</v>
      </c>
      <c r="O214" s="86"/>
      <c r="P214" s="230">
        <f>O214*H214</f>
        <v>0</v>
      </c>
      <c r="Q214" s="230">
        <v>0</v>
      </c>
      <c r="R214" s="230">
        <f>Q214*H214</f>
        <v>0</v>
      </c>
      <c r="S214" s="230">
        <v>0</v>
      </c>
      <c r="T214" s="231">
        <f>S214*H214</f>
        <v>0</v>
      </c>
      <c r="U214" s="40"/>
      <c r="V214" s="40"/>
      <c r="W214" s="40"/>
      <c r="X214" s="40"/>
      <c r="Y214" s="40"/>
      <c r="Z214" s="40"/>
      <c r="AA214" s="40"/>
      <c r="AB214" s="40"/>
      <c r="AC214" s="40"/>
      <c r="AD214" s="40"/>
      <c r="AE214" s="40"/>
      <c r="AR214" s="232" t="s">
        <v>209</v>
      </c>
      <c r="AT214" s="232" t="s">
        <v>222</v>
      </c>
      <c r="AU214" s="232" t="s">
        <v>86</v>
      </c>
      <c r="AY214" s="18" t="s">
        <v>199</v>
      </c>
      <c r="BE214" s="233">
        <f>IF(N214="základní",J214,0)</f>
        <v>0</v>
      </c>
      <c r="BF214" s="233">
        <f>IF(N214="snížená",J214,0)</f>
        <v>0</v>
      </c>
      <c r="BG214" s="233">
        <f>IF(N214="zákl. přenesená",J214,0)</f>
        <v>0</v>
      </c>
      <c r="BH214" s="233">
        <f>IF(N214="sníž. přenesená",J214,0)</f>
        <v>0</v>
      </c>
      <c r="BI214" s="233">
        <f>IF(N214="nulová",J214,0)</f>
        <v>0</v>
      </c>
      <c r="BJ214" s="18" t="s">
        <v>84</v>
      </c>
      <c r="BK214" s="233">
        <f>ROUND(I214*H214,2)</f>
        <v>0</v>
      </c>
      <c r="BL214" s="18" t="s">
        <v>209</v>
      </c>
      <c r="BM214" s="232" t="s">
        <v>390</v>
      </c>
    </row>
    <row r="215" spans="1:47" s="2" customFormat="1" ht="12">
      <c r="A215" s="40"/>
      <c r="B215" s="41"/>
      <c r="C215" s="42"/>
      <c r="D215" s="234" t="s">
        <v>210</v>
      </c>
      <c r="E215" s="42"/>
      <c r="F215" s="235" t="s">
        <v>944</v>
      </c>
      <c r="G215" s="42"/>
      <c r="H215" s="42"/>
      <c r="I215" s="138"/>
      <c r="J215" s="42"/>
      <c r="K215" s="42"/>
      <c r="L215" s="46"/>
      <c r="M215" s="236"/>
      <c r="N215" s="237"/>
      <c r="O215" s="86"/>
      <c r="P215" s="86"/>
      <c r="Q215" s="86"/>
      <c r="R215" s="86"/>
      <c r="S215" s="86"/>
      <c r="T215" s="87"/>
      <c r="U215" s="40"/>
      <c r="V215" s="40"/>
      <c r="W215" s="40"/>
      <c r="X215" s="40"/>
      <c r="Y215" s="40"/>
      <c r="Z215" s="40"/>
      <c r="AA215" s="40"/>
      <c r="AB215" s="40"/>
      <c r="AC215" s="40"/>
      <c r="AD215" s="40"/>
      <c r="AE215" s="40"/>
      <c r="AT215" s="18" t="s">
        <v>210</v>
      </c>
      <c r="AU215" s="18" t="s">
        <v>86</v>
      </c>
    </row>
    <row r="216" spans="1:65" s="2" customFormat="1" ht="19.8" customHeight="1">
      <c r="A216" s="40"/>
      <c r="B216" s="41"/>
      <c r="C216" s="260" t="s">
        <v>278</v>
      </c>
      <c r="D216" s="260" t="s">
        <v>222</v>
      </c>
      <c r="E216" s="261" t="s">
        <v>945</v>
      </c>
      <c r="F216" s="262" t="s">
        <v>946</v>
      </c>
      <c r="G216" s="263" t="s">
        <v>604</v>
      </c>
      <c r="H216" s="264">
        <v>641.38</v>
      </c>
      <c r="I216" s="265"/>
      <c r="J216" s="266">
        <f>ROUND(I216*H216,2)</f>
        <v>0</v>
      </c>
      <c r="K216" s="262" t="s">
        <v>32</v>
      </c>
      <c r="L216" s="46"/>
      <c r="M216" s="267" t="s">
        <v>32</v>
      </c>
      <c r="N216" s="268" t="s">
        <v>48</v>
      </c>
      <c r="O216" s="86"/>
      <c r="P216" s="230">
        <f>O216*H216</f>
        <v>0</v>
      </c>
      <c r="Q216" s="230">
        <v>0</v>
      </c>
      <c r="R216" s="230">
        <f>Q216*H216</f>
        <v>0</v>
      </c>
      <c r="S216" s="230">
        <v>0</v>
      </c>
      <c r="T216" s="231">
        <f>S216*H216</f>
        <v>0</v>
      </c>
      <c r="U216" s="40"/>
      <c r="V216" s="40"/>
      <c r="W216" s="40"/>
      <c r="X216" s="40"/>
      <c r="Y216" s="40"/>
      <c r="Z216" s="40"/>
      <c r="AA216" s="40"/>
      <c r="AB216" s="40"/>
      <c r="AC216" s="40"/>
      <c r="AD216" s="40"/>
      <c r="AE216" s="40"/>
      <c r="AR216" s="232" t="s">
        <v>209</v>
      </c>
      <c r="AT216" s="232" t="s">
        <v>222</v>
      </c>
      <c r="AU216" s="232" t="s">
        <v>86</v>
      </c>
      <c r="AY216" s="18" t="s">
        <v>199</v>
      </c>
      <c r="BE216" s="233">
        <f>IF(N216="základní",J216,0)</f>
        <v>0</v>
      </c>
      <c r="BF216" s="233">
        <f>IF(N216="snížená",J216,0)</f>
        <v>0</v>
      </c>
      <c r="BG216" s="233">
        <f>IF(N216="zákl. přenesená",J216,0)</f>
        <v>0</v>
      </c>
      <c r="BH216" s="233">
        <f>IF(N216="sníž. přenesená",J216,0)</f>
        <v>0</v>
      </c>
      <c r="BI216" s="233">
        <f>IF(N216="nulová",J216,0)</f>
        <v>0</v>
      </c>
      <c r="BJ216" s="18" t="s">
        <v>84</v>
      </c>
      <c r="BK216" s="233">
        <f>ROUND(I216*H216,2)</f>
        <v>0</v>
      </c>
      <c r="BL216" s="18" t="s">
        <v>209</v>
      </c>
      <c r="BM216" s="232" t="s">
        <v>225</v>
      </c>
    </row>
    <row r="217" spans="1:47" s="2" customFormat="1" ht="12">
      <c r="A217" s="40"/>
      <c r="B217" s="41"/>
      <c r="C217" s="42"/>
      <c r="D217" s="234" t="s">
        <v>210</v>
      </c>
      <c r="E217" s="42"/>
      <c r="F217" s="235" t="s">
        <v>946</v>
      </c>
      <c r="G217" s="42"/>
      <c r="H217" s="42"/>
      <c r="I217" s="138"/>
      <c r="J217" s="42"/>
      <c r="K217" s="42"/>
      <c r="L217" s="46"/>
      <c r="M217" s="236"/>
      <c r="N217" s="237"/>
      <c r="O217" s="86"/>
      <c r="P217" s="86"/>
      <c r="Q217" s="86"/>
      <c r="R217" s="86"/>
      <c r="S217" s="86"/>
      <c r="T217" s="87"/>
      <c r="U217" s="40"/>
      <c r="V217" s="40"/>
      <c r="W217" s="40"/>
      <c r="X217" s="40"/>
      <c r="Y217" s="40"/>
      <c r="Z217" s="40"/>
      <c r="AA217" s="40"/>
      <c r="AB217" s="40"/>
      <c r="AC217" s="40"/>
      <c r="AD217" s="40"/>
      <c r="AE217" s="40"/>
      <c r="AT217" s="18" t="s">
        <v>210</v>
      </c>
      <c r="AU217" s="18" t="s">
        <v>86</v>
      </c>
    </row>
    <row r="218" spans="1:51" s="13" customFormat="1" ht="12">
      <c r="A218" s="13"/>
      <c r="B218" s="238"/>
      <c r="C218" s="239"/>
      <c r="D218" s="234" t="s">
        <v>213</v>
      </c>
      <c r="E218" s="240" t="s">
        <v>32</v>
      </c>
      <c r="F218" s="241" t="s">
        <v>947</v>
      </c>
      <c r="G218" s="239"/>
      <c r="H218" s="242">
        <v>641.38</v>
      </c>
      <c r="I218" s="243"/>
      <c r="J218" s="239"/>
      <c r="K218" s="239"/>
      <c r="L218" s="244"/>
      <c r="M218" s="245"/>
      <c r="N218" s="246"/>
      <c r="O218" s="246"/>
      <c r="P218" s="246"/>
      <c r="Q218" s="246"/>
      <c r="R218" s="246"/>
      <c r="S218" s="246"/>
      <c r="T218" s="247"/>
      <c r="U218" s="13"/>
      <c r="V218" s="13"/>
      <c r="W218" s="13"/>
      <c r="X218" s="13"/>
      <c r="Y218" s="13"/>
      <c r="Z218" s="13"/>
      <c r="AA218" s="13"/>
      <c r="AB218" s="13"/>
      <c r="AC218" s="13"/>
      <c r="AD218" s="13"/>
      <c r="AE218" s="13"/>
      <c r="AT218" s="248" t="s">
        <v>213</v>
      </c>
      <c r="AU218" s="248" t="s">
        <v>86</v>
      </c>
      <c r="AV218" s="13" t="s">
        <v>86</v>
      </c>
      <c r="AW218" s="13" t="s">
        <v>39</v>
      </c>
      <c r="AX218" s="13" t="s">
        <v>6</v>
      </c>
      <c r="AY218" s="248" t="s">
        <v>199</v>
      </c>
    </row>
    <row r="219" spans="1:51" s="14" customFormat="1" ht="12">
      <c r="A219" s="14"/>
      <c r="B219" s="249"/>
      <c r="C219" s="250"/>
      <c r="D219" s="234" t="s">
        <v>213</v>
      </c>
      <c r="E219" s="251" t="s">
        <v>32</v>
      </c>
      <c r="F219" s="252" t="s">
        <v>215</v>
      </c>
      <c r="G219" s="250"/>
      <c r="H219" s="253">
        <v>641.38</v>
      </c>
      <c r="I219" s="254"/>
      <c r="J219" s="250"/>
      <c r="K219" s="250"/>
      <c r="L219" s="255"/>
      <c r="M219" s="269"/>
      <c r="N219" s="270"/>
      <c r="O219" s="270"/>
      <c r="P219" s="270"/>
      <c r="Q219" s="270"/>
      <c r="R219" s="270"/>
      <c r="S219" s="270"/>
      <c r="T219" s="271"/>
      <c r="U219" s="14"/>
      <c r="V219" s="14"/>
      <c r="W219" s="14"/>
      <c r="X219" s="14"/>
      <c r="Y219" s="14"/>
      <c r="Z219" s="14"/>
      <c r="AA219" s="14"/>
      <c r="AB219" s="14"/>
      <c r="AC219" s="14"/>
      <c r="AD219" s="14"/>
      <c r="AE219" s="14"/>
      <c r="AT219" s="259" t="s">
        <v>213</v>
      </c>
      <c r="AU219" s="259" t="s">
        <v>86</v>
      </c>
      <c r="AV219" s="14" t="s">
        <v>209</v>
      </c>
      <c r="AW219" s="14" t="s">
        <v>39</v>
      </c>
      <c r="AX219" s="14" t="s">
        <v>84</v>
      </c>
      <c r="AY219" s="259" t="s">
        <v>199</v>
      </c>
    </row>
    <row r="220" spans="1:65" s="2" customFormat="1" ht="14.4" customHeight="1">
      <c r="A220" s="40"/>
      <c r="B220" s="41"/>
      <c r="C220" s="220" t="s">
        <v>393</v>
      </c>
      <c r="D220" s="220" t="s">
        <v>203</v>
      </c>
      <c r="E220" s="221" t="s">
        <v>948</v>
      </c>
      <c r="F220" s="222" t="s">
        <v>949</v>
      </c>
      <c r="G220" s="223" t="s">
        <v>296</v>
      </c>
      <c r="H220" s="224">
        <v>0.673</v>
      </c>
      <c r="I220" s="225"/>
      <c r="J220" s="226">
        <f>ROUND(I220*H220,2)</f>
        <v>0</v>
      </c>
      <c r="K220" s="222" t="s">
        <v>32</v>
      </c>
      <c r="L220" s="227"/>
      <c r="M220" s="228" t="s">
        <v>32</v>
      </c>
      <c r="N220" s="229" t="s">
        <v>48</v>
      </c>
      <c r="O220" s="86"/>
      <c r="P220" s="230">
        <f>O220*H220</f>
        <v>0</v>
      </c>
      <c r="Q220" s="230">
        <v>0</v>
      </c>
      <c r="R220" s="230">
        <f>Q220*H220</f>
        <v>0</v>
      </c>
      <c r="S220" s="230">
        <v>0</v>
      </c>
      <c r="T220" s="231">
        <f>S220*H220</f>
        <v>0</v>
      </c>
      <c r="U220" s="40"/>
      <c r="V220" s="40"/>
      <c r="W220" s="40"/>
      <c r="X220" s="40"/>
      <c r="Y220" s="40"/>
      <c r="Z220" s="40"/>
      <c r="AA220" s="40"/>
      <c r="AB220" s="40"/>
      <c r="AC220" s="40"/>
      <c r="AD220" s="40"/>
      <c r="AE220" s="40"/>
      <c r="AR220" s="232" t="s">
        <v>208</v>
      </c>
      <c r="AT220" s="232" t="s">
        <v>203</v>
      </c>
      <c r="AU220" s="232" t="s">
        <v>86</v>
      </c>
      <c r="AY220" s="18" t="s">
        <v>199</v>
      </c>
      <c r="BE220" s="233">
        <f>IF(N220="základní",J220,0)</f>
        <v>0</v>
      </c>
      <c r="BF220" s="233">
        <f>IF(N220="snížená",J220,0)</f>
        <v>0</v>
      </c>
      <c r="BG220" s="233">
        <f>IF(N220="zákl. přenesená",J220,0)</f>
        <v>0</v>
      </c>
      <c r="BH220" s="233">
        <f>IF(N220="sníž. přenesená",J220,0)</f>
        <v>0</v>
      </c>
      <c r="BI220" s="233">
        <f>IF(N220="nulová",J220,0)</f>
        <v>0</v>
      </c>
      <c r="BJ220" s="18" t="s">
        <v>84</v>
      </c>
      <c r="BK220" s="233">
        <f>ROUND(I220*H220,2)</f>
        <v>0</v>
      </c>
      <c r="BL220" s="18" t="s">
        <v>209</v>
      </c>
      <c r="BM220" s="232" t="s">
        <v>396</v>
      </c>
    </row>
    <row r="221" spans="1:47" s="2" customFormat="1" ht="12">
      <c r="A221" s="40"/>
      <c r="B221" s="41"/>
      <c r="C221" s="42"/>
      <c r="D221" s="234" t="s">
        <v>210</v>
      </c>
      <c r="E221" s="42"/>
      <c r="F221" s="235" t="s">
        <v>949</v>
      </c>
      <c r="G221" s="42"/>
      <c r="H221" s="42"/>
      <c r="I221" s="138"/>
      <c r="J221" s="42"/>
      <c r="K221" s="42"/>
      <c r="L221" s="46"/>
      <c r="M221" s="236"/>
      <c r="N221" s="237"/>
      <c r="O221" s="86"/>
      <c r="P221" s="86"/>
      <c r="Q221" s="86"/>
      <c r="R221" s="86"/>
      <c r="S221" s="86"/>
      <c r="T221" s="87"/>
      <c r="U221" s="40"/>
      <c r="V221" s="40"/>
      <c r="W221" s="40"/>
      <c r="X221" s="40"/>
      <c r="Y221" s="40"/>
      <c r="Z221" s="40"/>
      <c r="AA221" s="40"/>
      <c r="AB221" s="40"/>
      <c r="AC221" s="40"/>
      <c r="AD221" s="40"/>
      <c r="AE221" s="40"/>
      <c r="AT221" s="18" t="s">
        <v>210</v>
      </c>
      <c r="AU221" s="18" t="s">
        <v>86</v>
      </c>
    </row>
    <row r="222" spans="1:65" s="2" customFormat="1" ht="19.8" customHeight="1">
      <c r="A222" s="40"/>
      <c r="B222" s="41"/>
      <c r="C222" s="260" t="s">
        <v>282</v>
      </c>
      <c r="D222" s="260" t="s">
        <v>222</v>
      </c>
      <c r="E222" s="261" t="s">
        <v>950</v>
      </c>
      <c r="F222" s="262" t="s">
        <v>951</v>
      </c>
      <c r="G222" s="263" t="s">
        <v>288</v>
      </c>
      <c r="H222" s="264">
        <v>19</v>
      </c>
      <c r="I222" s="265"/>
      <c r="J222" s="266">
        <f>ROUND(I222*H222,2)</f>
        <v>0</v>
      </c>
      <c r="K222" s="262" t="s">
        <v>32</v>
      </c>
      <c r="L222" s="46"/>
      <c r="M222" s="267" t="s">
        <v>32</v>
      </c>
      <c r="N222" s="268" t="s">
        <v>48</v>
      </c>
      <c r="O222" s="86"/>
      <c r="P222" s="230">
        <f>O222*H222</f>
        <v>0</v>
      </c>
      <c r="Q222" s="230">
        <v>0</v>
      </c>
      <c r="R222" s="230">
        <f>Q222*H222</f>
        <v>0</v>
      </c>
      <c r="S222" s="230">
        <v>0</v>
      </c>
      <c r="T222" s="231">
        <f>S222*H222</f>
        <v>0</v>
      </c>
      <c r="U222" s="40"/>
      <c r="V222" s="40"/>
      <c r="W222" s="40"/>
      <c r="X222" s="40"/>
      <c r="Y222" s="40"/>
      <c r="Z222" s="40"/>
      <c r="AA222" s="40"/>
      <c r="AB222" s="40"/>
      <c r="AC222" s="40"/>
      <c r="AD222" s="40"/>
      <c r="AE222" s="40"/>
      <c r="AR222" s="232" t="s">
        <v>209</v>
      </c>
      <c r="AT222" s="232" t="s">
        <v>222</v>
      </c>
      <c r="AU222" s="232" t="s">
        <v>86</v>
      </c>
      <c r="AY222" s="18" t="s">
        <v>199</v>
      </c>
      <c r="BE222" s="233">
        <f>IF(N222="základní",J222,0)</f>
        <v>0</v>
      </c>
      <c r="BF222" s="233">
        <f>IF(N222="snížená",J222,0)</f>
        <v>0</v>
      </c>
      <c r="BG222" s="233">
        <f>IF(N222="zákl. přenesená",J222,0)</f>
        <v>0</v>
      </c>
      <c r="BH222" s="233">
        <f>IF(N222="sníž. přenesená",J222,0)</f>
        <v>0</v>
      </c>
      <c r="BI222" s="233">
        <f>IF(N222="nulová",J222,0)</f>
        <v>0</v>
      </c>
      <c r="BJ222" s="18" t="s">
        <v>84</v>
      </c>
      <c r="BK222" s="233">
        <f>ROUND(I222*H222,2)</f>
        <v>0</v>
      </c>
      <c r="BL222" s="18" t="s">
        <v>209</v>
      </c>
      <c r="BM222" s="232" t="s">
        <v>399</v>
      </c>
    </row>
    <row r="223" spans="1:47" s="2" customFormat="1" ht="12">
      <c r="A223" s="40"/>
      <c r="B223" s="41"/>
      <c r="C223" s="42"/>
      <c r="D223" s="234" t="s">
        <v>210</v>
      </c>
      <c r="E223" s="42"/>
      <c r="F223" s="235" t="s">
        <v>951</v>
      </c>
      <c r="G223" s="42"/>
      <c r="H223" s="42"/>
      <c r="I223" s="138"/>
      <c r="J223" s="42"/>
      <c r="K223" s="42"/>
      <c r="L223" s="46"/>
      <c r="M223" s="236"/>
      <c r="N223" s="237"/>
      <c r="O223" s="86"/>
      <c r="P223" s="86"/>
      <c r="Q223" s="86"/>
      <c r="R223" s="86"/>
      <c r="S223" s="86"/>
      <c r="T223" s="87"/>
      <c r="U223" s="40"/>
      <c r="V223" s="40"/>
      <c r="W223" s="40"/>
      <c r="X223" s="40"/>
      <c r="Y223" s="40"/>
      <c r="Z223" s="40"/>
      <c r="AA223" s="40"/>
      <c r="AB223" s="40"/>
      <c r="AC223" s="40"/>
      <c r="AD223" s="40"/>
      <c r="AE223" s="40"/>
      <c r="AT223" s="18" t="s">
        <v>210</v>
      </c>
      <c r="AU223" s="18" t="s">
        <v>86</v>
      </c>
    </row>
    <row r="224" spans="1:51" s="13" customFormat="1" ht="12">
      <c r="A224" s="13"/>
      <c r="B224" s="238"/>
      <c r="C224" s="239"/>
      <c r="D224" s="234" t="s">
        <v>213</v>
      </c>
      <c r="E224" s="240" t="s">
        <v>32</v>
      </c>
      <c r="F224" s="241" t="s">
        <v>952</v>
      </c>
      <c r="G224" s="239"/>
      <c r="H224" s="242">
        <v>19</v>
      </c>
      <c r="I224" s="243"/>
      <c r="J224" s="239"/>
      <c r="K224" s="239"/>
      <c r="L224" s="244"/>
      <c r="M224" s="245"/>
      <c r="N224" s="246"/>
      <c r="O224" s="246"/>
      <c r="P224" s="246"/>
      <c r="Q224" s="246"/>
      <c r="R224" s="246"/>
      <c r="S224" s="246"/>
      <c r="T224" s="247"/>
      <c r="U224" s="13"/>
      <c r="V224" s="13"/>
      <c r="W224" s="13"/>
      <c r="X224" s="13"/>
      <c r="Y224" s="13"/>
      <c r="Z224" s="13"/>
      <c r="AA224" s="13"/>
      <c r="AB224" s="13"/>
      <c r="AC224" s="13"/>
      <c r="AD224" s="13"/>
      <c r="AE224" s="13"/>
      <c r="AT224" s="248" t="s">
        <v>213</v>
      </c>
      <c r="AU224" s="248" t="s">
        <v>86</v>
      </c>
      <c r="AV224" s="13" t="s">
        <v>86</v>
      </c>
      <c r="AW224" s="13" t="s">
        <v>39</v>
      </c>
      <c r="AX224" s="13" t="s">
        <v>6</v>
      </c>
      <c r="AY224" s="248" t="s">
        <v>199</v>
      </c>
    </row>
    <row r="225" spans="1:51" s="14" customFormat="1" ht="12">
      <c r="A225" s="14"/>
      <c r="B225" s="249"/>
      <c r="C225" s="250"/>
      <c r="D225" s="234" t="s">
        <v>213</v>
      </c>
      <c r="E225" s="251" t="s">
        <v>32</v>
      </c>
      <c r="F225" s="252" t="s">
        <v>215</v>
      </c>
      <c r="G225" s="250"/>
      <c r="H225" s="253">
        <v>19</v>
      </c>
      <c r="I225" s="254"/>
      <c r="J225" s="250"/>
      <c r="K225" s="250"/>
      <c r="L225" s="255"/>
      <c r="M225" s="269"/>
      <c r="N225" s="270"/>
      <c r="O225" s="270"/>
      <c r="P225" s="270"/>
      <c r="Q225" s="270"/>
      <c r="R225" s="270"/>
      <c r="S225" s="270"/>
      <c r="T225" s="271"/>
      <c r="U225" s="14"/>
      <c r="V225" s="14"/>
      <c r="W225" s="14"/>
      <c r="X225" s="14"/>
      <c r="Y225" s="14"/>
      <c r="Z225" s="14"/>
      <c r="AA225" s="14"/>
      <c r="AB225" s="14"/>
      <c r="AC225" s="14"/>
      <c r="AD225" s="14"/>
      <c r="AE225" s="14"/>
      <c r="AT225" s="259" t="s">
        <v>213</v>
      </c>
      <c r="AU225" s="259" t="s">
        <v>86</v>
      </c>
      <c r="AV225" s="14" t="s">
        <v>209</v>
      </c>
      <c r="AW225" s="14" t="s">
        <v>39</v>
      </c>
      <c r="AX225" s="14" t="s">
        <v>84</v>
      </c>
      <c r="AY225" s="259" t="s">
        <v>199</v>
      </c>
    </row>
    <row r="226" spans="1:65" s="2" customFormat="1" ht="30" customHeight="1">
      <c r="A226" s="40"/>
      <c r="B226" s="41"/>
      <c r="C226" s="260" t="s">
        <v>400</v>
      </c>
      <c r="D226" s="260" t="s">
        <v>222</v>
      </c>
      <c r="E226" s="261" t="s">
        <v>953</v>
      </c>
      <c r="F226" s="262" t="s">
        <v>954</v>
      </c>
      <c r="G226" s="263" t="s">
        <v>303</v>
      </c>
      <c r="H226" s="264">
        <v>305</v>
      </c>
      <c r="I226" s="265"/>
      <c r="J226" s="266">
        <f>ROUND(I226*H226,2)</f>
        <v>0</v>
      </c>
      <c r="K226" s="262" t="s">
        <v>32</v>
      </c>
      <c r="L226" s="46"/>
      <c r="M226" s="267" t="s">
        <v>32</v>
      </c>
      <c r="N226" s="268" t="s">
        <v>48</v>
      </c>
      <c r="O226" s="86"/>
      <c r="P226" s="230">
        <f>O226*H226</f>
        <v>0</v>
      </c>
      <c r="Q226" s="230">
        <v>0</v>
      </c>
      <c r="R226" s="230">
        <f>Q226*H226</f>
        <v>0</v>
      </c>
      <c r="S226" s="230">
        <v>0</v>
      </c>
      <c r="T226" s="231">
        <f>S226*H226</f>
        <v>0</v>
      </c>
      <c r="U226" s="40"/>
      <c r="V226" s="40"/>
      <c r="W226" s="40"/>
      <c r="X226" s="40"/>
      <c r="Y226" s="40"/>
      <c r="Z226" s="40"/>
      <c r="AA226" s="40"/>
      <c r="AB226" s="40"/>
      <c r="AC226" s="40"/>
      <c r="AD226" s="40"/>
      <c r="AE226" s="40"/>
      <c r="AR226" s="232" t="s">
        <v>209</v>
      </c>
      <c r="AT226" s="232" t="s">
        <v>222</v>
      </c>
      <c r="AU226" s="232" t="s">
        <v>86</v>
      </c>
      <c r="AY226" s="18" t="s">
        <v>199</v>
      </c>
      <c r="BE226" s="233">
        <f>IF(N226="základní",J226,0)</f>
        <v>0</v>
      </c>
      <c r="BF226" s="233">
        <f>IF(N226="snížená",J226,0)</f>
        <v>0</v>
      </c>
      <c r="BG226" s="233">
        <f>IF(N226="zákl. přenesená",J226,0)</f>
        <v>0</v>
      </c>
      <c r="BH226" s="233">
        <f>IF(N226="sníž. přenesená",J226,0)</f>
        <v>0</v>
      </c>
      <c r="BI226" s="233">
        <f>IF(N226="nulová",J226,0)</f>
        <v>0</v>
      </c>
      <c r="BJ226" s="18" t="s">
        <v>84</v>
      </c>
      <c r="BK226" s="233">
        <f>ROUND(I226*H226,2)</f>
        <v>0</v>
      </c>
      <c r="BL226" s="18" t="s">
        <v>209</v>
      </c>
      <c r="BM226" s="232" t="s">
        <v>403</v>
      </c>
    </row>
    <row r="227" spans="1:47" s="2" customFormat="1" ht="12">
      <c r="A227" s="40"/>
      <c r="B227" s="41"/>
      <c r="C227" s="42"/>
      <c r="D227" s="234" t="s">
        <v>210</v>
      </c>
      <c r="E227" s="42"/>
      <c r="F227" s="235" t="s">
        <v>954</v>
      </c>
      <c r="G227" s="42"/>
      <c r="H227" s="42"/>
      <c r="I227" s="138"/>
      <c r="J227" s="42"/>
      <c r="K227" s="42"/>
      <c r="L227" s="46"/>
      <c r="M227" s="236"/>
      <c r="N227" s="237"/>
      <c r="O227" s="86"/>
      <c r="P227" s="86"/>
      <c r="Q227" s="86"/>
      <c r="R227" s="86"/>
      <c r="S227" s="86"/>
      <c r="T227" s="87"/>
      <c r="U227" s="40"/>
      <c r="V227" s="40"/>
      <c r="W227" s="40"/>
      <c r="X227" s="40"/>
      <c r="Y227" s="40"/>
      <c r="Z227" s="40"/>
      <c r="AA227" s="40"/>
      <c r="AB227" s="40"/>
      <c r="AC227" s="40"/>
      <c r="AD227" s="40"/>
      <c r="AE227" s="40"/>
      <c r="AT227" s="18" t="s">
        <v>210</v>
      </c>
      <c r="AU227" s="18" t="s">
        <v>86</v>
      </c>
    </row>
    <row r="228" spans="1:51" s="13" customFormat="1" ht="12">
      <c r="A228" s="13"/>
      <c r="B228" s="238"/>
      <c r="C228" s="239"/>
      <c r="D228" s="234" t="s">
        <v>213</v>
      </c>
      <c r="E228" s="240" t="s">
        <v>32</v>
      </c>
      <c r="F228" s="241" t="s">
        <v>955</v>
      </c>
      <c r="G228" s="239"/>
      <c r="H228" s="242">
        <v>305</v>
      </c>
      <c r="I228" s="243"/>
      <c r="J228" s="239"/>
      <c r="K228" s="239"/>
      <c r="L228" s="244"/>
      <c r="M228" s="245"/>
      <c r="N228" s="246"/>
      <c r="O228" s="246"/>
      <c r="P228" s="246"/>
      <c r="Q228" s="246"/>
      <c r="R228" s="246"/>
      <c r="S228" s="246"/>
      <c r="T228" s="247"/>
      <c r="U228" s="13"/>
      <c r="V228" s="13"/>
      <c r="W228" s="13"/>
      <c r="X228" s="13"/>
      <c r="Y228" s="13"/>
      <c r="Z228" s="13"/>
      <c r="AA228" s="13"/>
      <c r="AB228" s="13"/>
      <c r="AC228" s="13"/>
      <c r="AD228" s="13"/>
      <c r="AE228" s="13"/>
      <c r="AT228" s="248" t="s">
        <v>213</v>
      </c>
      <c r="AU228" s="248" t="s">
        <v>86</v>
      </c>
      <c r="AV228" s="13" t="s">
        <v>86</v>
      </c>
      <c r="AW228" s="13" t="s">
        <v>39</v>
      </c>
      <c r="AX228" s="13" t="s">
        <v>6</v>
      </c>
      <c r="AY228" s="248" t="s">
        <v>199</v>
      </c>
    </row>
    <row r="229" spans="1:51" s="14" customFormat="1" ht="12">
      <c r="A229" s="14"/>
      <c r="B229" s="249"/>
      <c r="C229" s="250"/>
      <c r="D229" s="234" t="s">
        <v>213</v>
      </c>
      <c r="E229" s="251" t="s">
        <v>32</v>
      </c>
      <c r="F229" s="252" t="s">
        <v>215</v>
      </c>
      <c r="G229" s="250"/>
      <c r="H229" s="253">
        <v>305</v>
      </c>
      <c r="I229" s="254"/>
      <c r="J229" s="250"/>
      <c r="K229" s="250"/>
      <c r="L229" s="255"/>
      <c r="M229" s="269"/>
      <c r="N229" s="270"/>
      <c r="O229" s="270"/>
      <c r="P229" s="270"/>
      <c r="Q229" s="270"/>
      <c r="R229" s="270"/>
      <c r="S229" s="270"/>
      <c r="T229" s="271"/>
      <c r="U229" s="14"/>
      <c r="V229" s="14"/>
      <c r="W229" s="14"/>
      <c r="X229" s="14"/>
      <c r="Y229" s="14"/>
      <c r="Z229" s="14"/>
      <c r="AA229" s="14"/>
      <c r="AB229" s="14"/>
      <c r="AC229" s="14"/>
      <c r="AD229" s="14"/>
      <c r="AE229" s="14"/>
      <c r="AT229" s="259" t="s">
        <v>213</v>
      </c>
      <c r="AU229" s="259" t="s">
        <v>86</v>
      </c>
      <c r="AV229" s="14" t="s">
        <v>209</v>
      </c>
      <c r="AW229" s="14" t="s">
        <v>39</v>
      </c>
      <c r="AX229" s="14" t="s">
        <v>84</v>
      </c>
      <c r="AY229" s="259" t="s">
        <v>199</v>
      </c>
    </row>
    <row r="230" spans="1:65" s="2" customFormat="1" ht="30" customHeight="1">
      <c r="A230" s="40"/>
      <c r="B230" s="41"/>
      <c r="C230" s="260" t="s">
        <v>341</v>
      </c>
      <c r="D230" s="260" t="s">
        <v>222</v>
      </c>
      <c r="E230" s="261" t="s">
        <v>956</v>
      </c>
      <c r="F230" s="262" t="s">
        <v>957</v>
      </c>
      <c r="G230" s="263" t="s">
        <v>303</v>
      </c>
      <c r="H230" s="264">
        <v>8540</v>
      </c>
      <c r="I230" s="265"/>
      <c r="J230" s="266">
        <f>ROUND(I230*H230,2)</f>
        <v>0</v>
      </c>
      <c r="K230" s="262" t="s">
        <v>32</v>
      </c>
      <c r="L230" s="46"/>
      <c r="M230" s="267" t="s">
        <v>32</v>
      </c>
      <c r="N230" s="268" t="s">
        <v>48</v>
      </c>
      <c r="O230" s="86"/>
      <c r="P230" s="230">
        <f>O230*H230</f>
        <v>0</v>
      </c>
      <c r="Q230" s="230">
        <v>0</v>
      </c>
      <c r="R230" s="230">
        <f>Q230*H230</f>
        <v>0</v>
      </c>
      <c r="S230" s="230">
        <v>0</v>
      </c>
      <c r="T230" s="231">
        <f>S230*H230</f>
        <v>0</v>
      </c>
      <c r="U230" s="40"/>
      <c r="V230" s="40"/>
      <c r="W230" s="40"/>
      <c r="X230" s="40"/>
      <c r="Y230" s="40"/>
      <c r="Z230" s="40"/>
      <c r="AA230" s="40"/>
      <c r="AB230" s="40"/>
      <c r="AC230" s="40"/>
      <c r="AD230" s="40"/>
      <c r="AE230" s="40"/>
      <c r="AR230" s="232" t="s">
        <v>209</v>
      </c>
      <c r="AT230" s="232" t="s">
        <v>222</v>
      </c>
      <c r="AU230" s="232" t="s">
        <v>86</v>
      </c>
      <c r="AY230" s="18" t="s">
        <v>199</v>
      </c>
      <c r="BE230" s="233">
        <f>IF(N230="základní",J230,0)</f>
        <v>0</v>
      </c>
      <c r="BF230" s="233">
        <f>IF(N230="snížená",J230,0)</f>
        <v>0</v>
      </c>
      <c r="BG230" s="233">
        <f>IF(N230="zákl. přenesená",J230,0)</f>
        <v>0</v>
      </c>
      <c r="BH230" s="233">
        <f>IF(N230="sníž. přenesená",J230,0)</f>
        <v>0</v>
      </c>
      <c r="BI230" s="233">
        <f>IF(N230="nulová",J230,0)</f>
        <v>0</v>
      </c>
      <c r="BJ230" s="18" t="s">
        <v>84</v>
      </c>
      <c r="BK230" s="233">
        <f>ROUND(I230*H230,2)</f>
        <v>0</v>
      </c>
      <c r="BL230" s="18" t="s">
        <v>209</v>
      </c>
      <c r="BM230" s="232" t="s">
        <v>406</v>
      </c>
    </row>
    <row r="231" spans="1:47" s="2" customFormat="1" ht="12">
      <c r="A231" s="40"/>
      <c r="B231" s="41"/>
      <c r="C231" s="42"/>
      <c r="D231" s="234" t="s">
        <v>210</v>
      </c>
      <c r="E231" s="42"/>
      <c r="F231" s="235" t="s">
        <v>957</v>
      </c>
      <c r="G231" s="42"/>
      <c r="H231" s="42"/>
      <c r="I231" s="138"/>
      <c r="J231" s="42"/>
      <c r="K231" s="42"/>
      <c r="L231" s="46"/>
      <c r="M231" s="236"/>
      <c r="N231" s="237"/>
      <c r="O231" s="86"/>
      <c r="P231" s="86"/>
      <c r="Q231" s="86"/>
      <c r="R231" s="86"/>
      <c r="S231" s="86"/>
      <c r="T231" s="87"/>
      <c r="U231" s="40"/>
      <c r="V231" s="40"/>
      <c r="W231" s="40"/>
      <c r="X231" s="40"/>
      <c r="Y231" s="40"/>
      <c r="Z231" s="40"/>
      <c r="AA231" s="40"/>
      <c r="AB231" s="40"/>
      <c r="AC231" s="40"/>
      <c r="AD231" s="40"/>
      <c r="AE231" s="40"/>
      <c r="AT231" s="18" t="s">
        <v>210</v>
      </c>
      <c r="AU231" s="18" t="s">
        <v>86</v>
      </c>
    </row>
    <row r="232" spans="1:51" s="13" customFormat="1" ht="12">
      <c r="A232" s="13"/>
      <c r="B232" s="238"/>
      <c r="C232" s="239"/>
      <c r="D232" s="234" t="s">
        <v>213</v>
      </c>
      <c r="E232" s="240" t="s">
        <v>32</v>
      </c>
      <c r="F232" s="241" t="s">
        <v>958</v>
      </c>
      <c r="G232" s="239"/>
      <c r="H232" s="242">
        <v>8540</v>
      </c>
      <c r="I232" s="243"/>
      <c r="J232" s="239"/>
      <c r="K232" s="239"/>
      <c r="L232" s="244"/>
      <c r="M232" s="245"/>
      <c r="N232" s="246"/>
      <c r="O232" s="246"/>
      <c r="P232" s="246"/>
      <c r="Q232" s="246"/>
      <c r="R232" s="246"/>
      <c r="S232" s="246"/>
      <c r="T232" s="247"/>
      <c r="U232" s="13"/>
      <c r="V232" s="13"/>
      <c r="W232" s="13"/>
      <c r="X232" s="13"/>
      <c r="Y232" s="13"/>
      <c r="Z232" s="13"/>
      <c r="AA232" s="13"/>
      <c r="AB232" s="13"/>
      <c r="AC232" s="13"/>
      <c r="AD232" s="13"/>
      <c r="AE232" s="13"/>
      <c r="AT232" s="248" t="s">
        <v>213</v>
      </c>
      <c r="AU232" s="248" t="s">
        <v>86</v>
      </c>
      <c r="AV232" s="13" t="s">
        <v>86</v>
      </c>
      <c r="AW232" s="13" t="s">
        <v>39</v>
      </c>
      <c r="AX232" s="13" t="s">
        <v>6</v>
      </c>
      <c r="AY232" s="248" t="s">
        <v>199</v>
      </c>
    </row>
    <row r="233" spans="1:51" s="14" customFormat="1" ht="12">
      <c r="A233" s="14"/>
      <c r="B233" s="249"/>
      <c r="C233" s="250"/>
      <c r="D233" s="234" t="s">
        <v>213</v>
      </c>
      <c r="E233" s="251" t="s">
        <v>32</v>
      </c>
      <c r="F233" s="252" t="s">
        <v>215</v>
      </c>
      <c r="G233" s="250"/>
      <c r="H233" s="253">
        <v>8540</v>
      </c>
      <c r="I233" s="254"/>
      <c r="J233" s="250"/>
      <c r="K233" s="250"/>
      <c r="L233" s="255"/>
      <c r="M233" s="269"/>
      <c r="N233" s="270"/>
      <c r="O233" s="270"/>
      <c r="P233" s="270"/>
      <c r="Q233" s="270"/>
      <c r="R233" s="270"/>
      <c r="S233" s="270"/>
      <c r="T233" s="271"/>
      <c r="U233" s="14"/>
      <c r="V233" s="14"/>
      <c r="W233" s="14"/>
      <c r="X233" s="14"/>
      <c r="Y233" s="14"/>
      <c r="Z233" s="14"/>
      <c r="AA233" s="14"/>
      <c r="AB233" s="14"/>
      <c r="AC233" s="14"/>
      <c r="AD233" s="14"/>
      <c r="AE233" s="14"/>
      <c r="AT233" s="259" t="s">
        <v>213</v>
      </c>
      <c r="AU233" s="259" t="s">
        <v>86</v>
      </c>
      <c r="AV233" s="14" t="s">
        <v>209</v>
      </c>
      <c r="AW233" s="14" t="s">
        <v>39</v>
      </c>
      <c r="AX233" s="14" t="s">
        <v>84</v>
      </c>
      <c r="AY233" s="259" t="s">
        <v>199</v>
      </c>
    </row>
    <row r="234" spans="1:65" s="2" customFormat="1" ht="30" customHeight="1">
      <c r="A234" s="40"/>
      <c r="B234" s="41"/>
      <c r="C234" s="260" t="s">
        <v>408</v>
      </c>
      <c r="D234" s="260" t="s">
        <v>222</v>
      </c>
      <c r="E234" s="261" t="s">
        <v>959</v>
      </c>
      <c r="F234" s="262" t="s">
        <v>960</v>
      </c>
      <c r="G234" s="263" t="s">
        <v>303</v>
      </c>
      <c r="H234" s="264">
        <v>305</v>
      </c>
      <c r="I234" s="265"/>
      <c r="J234" s="266">
        <f>ROUND(I234*H234,2)</f>
        <v>0</v>
      </c>
      <c r="K234" s="262" t="s">
        <v>32</v>
      </c>
      <c r="L234" s="46"/>
      <c r="M234" s="267" t="s">
        <v>32</v>
      </c>
      <c r="N234" s="268" t="s">
        <v>48</v>
      </c>
      <c r="O234" s="86"/>
      <c r="P234" s="230">
        <f>O234*H234</f>
        <v>0</v>
      </c>
      <c r="Q234" s="230">
        <v>0</v>
      </c>
      <c r="R234" s="230">
        <f>Q234*H234</f>
        <v>0</v>
      </c>
      <c r="S234" s="230">
        <v>0</v>
      </c>
      <c r="T234" s="231">
        <f>S234*H234</f>
        <v>0</v>
      </c>
      <c r="U234" s="40"/>
      <c r="V234" s="40"/>
      <c r="W234" s="40"/>
      <c r="X234" s="40"/>
      <c r="Y234" s="40"/>
      <c r="Z234" s="40"/>
      <c r="AA234" s="40"/>
      <c r="AB234" s="40"/>
      <c r="AC234" s="40"/>
      <c r="AD234" s="40"/>
      <c r="AE234" s="40"/>
      <c r="AR234" s="232" t="s">
        <v>209</v>
      </c>
      <c r="AT234" s="232" t="s">
        <v>222</v>
      </c>
      <c r="AU234" s="232" t="s">
        <v>86</v>
      </c>
      <c r="AY234" s="18" t="s">
        <v>199</v>
      </c>
      <c r="BE234" s="233">
        <f>IF(N234="základní",J234,0)</f>
        <v>0</v>
      </c>
      <c r="BF234" s="233">
        <f>IF(N234="snížená",J234,0)</f>
        <v>0</v>
      </c>
      <c r="BG234" s="233">
        <f>IF(N234="zákl. přenesená",J234,0)</f>
        <v>0</v>
      </c>
      <c r="BH234" s="233">
        <f>IF(N234="sníž. přenesená",J234,0)</f>
        <v>0</v>
      </c>
      <c r="BI234" s="233">
        <f>IF(N234="nulová",J234,0)</f>
        <v>0</v>
      </c>
      <c r="BJ234" s="18" t="s">
        <v>84</v>
      </c>
      <c r="BK234" s="233">
        <f>ROUND(I234*H234,2)</f>
        <v>0</v>
      </c>
      <c r="BL234" s="18" t="s">
        <v>209</v>
      </c>
      <c r="BM234" s="232" t="s">
        <v>411</v>
      </c>
    </row>
    <row r="235" spans="1:47" s="2" customFormat="1" ht="12">
      <c r="A235" s="40"/>
      <c r="B235" s="41"/>
      <c r="C235" s="42"/>
      <c r="D235" s="234" t="s">
        <v>210</v>
      </c>
      <c r="E235" s="42"/>
      <c r="F235" s="235" t="s">
        <v>960</v>
      </c>
      <c r="G235" s="42"/>
      <c r="H235" s="42"/>
      <c r="I235" s="138"/>
      <c r="J235" s="42"/>
      <c r="K235" s="42"/>
      <c r="L235" s="46"/>
      <c r="M235" s="236"/>
      <c r="N235" s="237"/>
      <c r="O235" s="86"/>
      <c r="P235" s="86"/>
      <c r="Q235" s="86"/>
      <c r="R235" s="86"/>
      <c r="S235" s="86"/>
      <c r="T235" s="87"/>
      <c r="U235" s="40"/>
      <c r="V235" s="40"/>
      <c r="W235" s="40"/>
      <c r="X235" s="40"/>
      <c r="Y235" s="40"/>
      <c r="Z235" s="40"/>
      <c r="AA235" s="40"/>
      <c r="AB235" s="40"/>
      <c r="AC235" s="40"/>
      <c r="AD235" s="40"/>
      <c r="AE235" s="40"/>
      <c r="AT235" s="18" t="s">
        <v>210</v>
      </c>
      <c r="AU235" s="18" t="s">
        <v>86</v>
      </c>
    </row>
    <row r="236" spans="1:51" s="13" customFormat="1" ht="12">
      <c r="A236" s="13"/>
      <c r="B236" s="238"/>
      <c r="C236" s="239"/>
      <c r="D236" s="234" t="s">
        <v>213</v>
      </c>
      <c r="E236" s="240" t="s">
        <v>32</v>
      </c>
      <c r="F236" s="241" t="s">
        <v>961</v>
      </c>
      <c r="G236" s="239"/>
      <c r="H236" s="242">
        <v>305</v>
      </c>
      <c r="I236" s="243"/>
      <c r="J236" s="239"/>
      <c r="K236" s="239"/>
      <c r="L236" s="244"/>
      <c r="M236" s="245"/>
      <c r="N236" s="246"/>
      <c r="O236" s="246"/>
      <c r="P236" s="246"/>
      <c r="Q236" s="246"/>
      <c r="R236" s="246"/>
      <c r="S236" s="246"/>
      <c r="T236" s="247"/>
      <c r="U236" s="13"/>
      <c r="V236" s="13"/>
      <c r="W236" s="13"/>
      <c r="X236" s="13"/>
      <c r="Y236" s="13"/>
      <c r="Z236" s="13"/>
      <c r="AA236" s="13"/>
      <c r="AB236" s="13"/>
      <c r="AC236" s="13"/>
      <c r="AD236" s="13"/>
      <c r="AE236" s="13"/>
      <c r="AT236" s="248" t="s">
        <v>213</v>
      </c>
      <c r="AU236" s="248" t="s">
        <v>86</v>
      </c>
      <c r="AV236" s="13" t="s">
        <v>86</v>
      </c>
      <c r="AW236" s="13" t="s">
        <v>39</v>
      </c>
      <c r="AX236" s="13" t="s">
        <v>6</v>
      </c>
      <c r="AY236" s="248" t="s">
        <v>199</v>
      </c>
    </row>
    <row r="237" spans="1:51" s="14" customFormat="1" ht="12">
      <c r="A237" s="14"/>
      <c r="B237" s="249"/>
      <c r="C237" s="250"/>
      <c r="D237" s="234" t="s">
        <v>213</v>
      </c>
      <c r="E237" s="251" t="s">
        <v>32</v>
      </c>
      <c r="F237" s="252" t="s">
        <v>215</v>
      </c>
      <c r="G237" s="250"/>
      <c r="H237" s="253">
        <v>305</v>
      </c>
      <c r="I237" s="254"/>
      <c r="J237" s="250"/>
      <c r="K237" s="250"/>
      <c r="L237" s="255"/>
      <c r="M237" s="269"/>
      <c r="N237" s="270"/>
      <c r="O237" s="270"/>
      <c r="P237" s="270"/>
      <c r="Q237" s="270"/>
      <c r="R237" s="270"/>
      <c r="S237" s="270"/>
      <c r="T237" s="271"/>
      <c r="U237" s="14"/>
      <c r="V237" s="14"/>
      <c r="W237" s="14"/>
      <c r="X237" s="14"/>
      <c r="Y237" s="14"/>
      <c r="Z237" s="14"/>
      <c r="AA237" s="14"/>
      <c r="AB237" s="14"/>
      <c r="AC237" s="14"/>
      <c r="AD237" s="14"/>
      <c r="AE237" s="14"/>
      <c r="AT237" s="259" t="s">
        <v>213</v>
      </c>
      <c r="AU237" s="259" t="s">
        <v>86</v>
      </c>
      <c r="AV237" s="14" t="s">
        <v>209</v>
      </c>
      <c r="AW237" s="14" t="s">
        <v>39</v>
      </c>
      <c r="AX237" s="14" t="s">
        <v>84</v>
      </c>
      <c r="AY237" s="259" t="s">
        <v>199</v>
      </c>
    </row>
    <row r="238" spans="1:65" s="2" customFormat="1" ht="19.8" customHeight="1">
      <c r="A238" s="40"/>
      <c r="B238" s="41"/>
      <c r="C238" s="260" t="s">
        <v>345</v>
      </c>
      <c r="D238" s="260" t="s">
        <v>222</v>
      </c>
      <c r="E238" s="261" t="s">
        <v>962</v>
      </c>
      <c r="F238" s="262" t="s">
        <v>963</v>
      </c>
      <c r="G238" s="263" t="s">
        <v>303</v>
      </c>
      <c r="H238" s="264">
        <v>12</v>
      </c>
      <c r="I238" s="265"/>
      <c r="J238" s="266">
        <f>ROUND(I238*H238,2)</f>
        <v>0</v>
      </c>
      <c r="K238" s="262" t="s">
        <v>32</v>
      </c>
      <c r="L238" s="46"/>
      <c r="M238" s="267" t="s">
        <v>32</v>
      </c>
      <c r="N238" s="268" t="s">
        <v>48</v>
      </c>
      <c r="O238" s="86"/>
      <c r="P238" s="230">
        <f>O238*H238</f>
        <v>0</v>
      </c>
      <c r="Q238" s="230">
        <v>0</v>
      </c>
      <c r="R238" s="230">
        <f>Q238*H238</f>
        <v>0</v>
      </c>
      <c r="S238" s="230">
        <v>0</v>
      </c>
      <c r="T238" s="231">
        <f>S238*H238</f>
        <v>0</v>
      </c>
      <c r="U238" s="40"/>
      <c r="V238" s="40"/>
      <c r="W238" s="40"/>
      <c r="X238" s="40"/>
      <c r="Y238" s="40"/>
      <c r="Z238" s="40"/>
      <c r="AA238" s="40"/>
      <c r="AB238" s="40"/>
      <c r="AC238" s="40"/>
      <c r="AD238" s="40"/>
      <c r="AE238" s="40"/>
      <c r="AR238" s="232" t="s">
        <v>209</v>
      </c>
      <c r="AT238" s="232" t="s">
        <v>222</v>
      </c>
      <c r="AU238" s="232" t="s">
        <v>86</v>
      </c>
      <c r="AY238" s="18" t="s">
        <v>199</v>
      </c>
      <c r="BE238" s="233">
        <f>IF(N238="základní",J238,0)</f>
        <v>0</v>
      </c>
      <c r="BF238" s="233">
        <f>IF(N238="snížená",J238,0)</f>
        <v>0</v>
      </c>
      <c r="BG238" s="233">
        <f>IF(N238="zákl. přenesená",J238,0)</f>
        <v>0</v>
      </c>
      <c r="BH238" s="233">
        <f>IF(N238="sníž. přenesená",J238,0)</f>
        <v>0</v>
      </c>
      <c r="BI238" s="233">
        <f>IF(N238="nulová",J238,0)</f>
        <v>0</v>
      </c>
      <c r="BJ238" s="18" t="s">
        <v>84</v>
      </c>
      <c r="BK238" s="233">
        <f>ROUND(I238*H238,2)</f>
        <v>0</v>
      </c>
      <c r="BL238" s="18" t="s">
        <v>209</v>
      </c>
      <c r="BM238" s="232" t="s">
        <v>414</v>
      </c>
    </row>
    <row r="239" spans="1:47" s="2" customFormat="1" ht="12">
      <c r="A239" s="40"/>
      <c r="B239" s="41"/>
      <c r="C239" s="42"/>
      <c r="D239" s="234" t="s">
        <v>210</v>
      </c>
      <c r="E239" s="42"/>
      <c r="F239" s="235" t="s">
        <v>963</v>
      </c>
      <c r="G239" s="42"/>
      <c r="H239" s="42"/>
      <c r="I239" s="138"/>
      <c r="J239" s="42"/>
      <c r="K239" s="42"/>
      <c r="L239" s="46"/>
      <c r="M239" s="236"/>
      <c r="N239" s="237"/>
      <c r="O239" s="86"/>
      <c r="P239" s="86"/>
      <c r="Q239" s="86"/>
      <c r="R239" s="86"/>
      <c r="S239" s="86"/>
      <c r="T239" s="87"/>
      <c r="U239" s="40"/>
      <c r="V239" s="40"/>
      <c r="W239" s="40"/>
      <c r="X239" s="40"/>
      <c r="Y239" s="40"/>
      <c r="Z239" s="40"/>
      <c r="AA239" s="40"/>
      <c r="AB239" s="40"/>
      <c r="AC239" s="40"/>
      <c r="AD239" s="40"/>
      <c r="AE239" s="40"/>
      <c r="AT239" s="18" t="s">
        <v>210</v>
      </c>
      <c r="AU239" s="18" t="s">
        <v>86</v>
      </c>
    </row>
    <row r="240" spans="1:51" s="13" customFormat="1" ht="12">
      <c r="A240" s="13"/>
      <c r="B240" s="238"/>
      <c r="C240" s="239"/>
      <c r="D240" s="234" t="s">
        <v>213</v>
      </c>
      <c r="E240" s="240" t="s">
        <v>32</v>
      </c>
      <c r="F240" s="241" t="s">
        <v>964</v>
      </c>
      <c r="G240" s="239"/>
      <c r="H240" s="242">
        <v>12</v>
      </c>
      <c r="I240" s="243"/>
      <c r="J240" s="239"/>
      <c r="K240" s="239"/>
      <c r="L240" s="244"/>
      <c r="M240" s="245"/>
      <c r="N240" s="246"/>
      <c r="O240" s="246"/>
      <c r="P240" s="246"/>
      <c r="Q240" s="246"/>
      <c r="R240" s="246"/>
      <c r="S240" s="246"/>
      <c r="T240" s="247"/>
      <c r="U240" s="13"/>
      <c r="V240" s="13"/>
      <c r="W240" s="13"/>
      <c r="X240" s="13"/>
      <c r="Y240" s="13"/>
      <c r="Z240" s="13"/>
      <c r="AA240" s="13"/>
      <c r="AB240" s="13"/>
      <c r="AC240" s="13"/>
      <c r="AD240" s="13"/>
      <c r="AE240" s="13"/>
      <c r="AT240" s="248" t="s">
        <v>213</v>
      </c>
      <c r="AU240" s="248" t="s">
        <v>86</v>
      </c>
      <c r="AV240" s="13" t="s">
        <v>86</v>
      </c>
      <c r="AW240" s="13" t="s">
        <v>39</v>
      </c>
      <c r="AX240" s="13" t="s">
        <v>6</v>
      </c>
      <c r="AY240" s="248" t="s">
        <v>199</v>
      </c>
    </row>
    <row r="241" spans="1:51" s="14" customFormat="1" ht="12">
      <c r="A241" s="14"/>
      <c r="B241" s="249"/>
      <c r="C241" s="250"/>
      <c r="D241" s="234" t="s">
        <v>213</v>
      </c>
      <c r="E241" s="251" t="s">
        <v>32</v>
      </c>
      <c r="F241" s="252" t="s">
        <v>215</v>
      </c>
      <c r="G241" s="250"/>
      <c r="H241" s="253">
        <v>12</v>
      </c>
      <c r="I241" s="254"/>
      <c r="J241" s="250"/>
      <c r="K241" s="250"/>
      <c r="L241" s="255"/>
      <c r="M241" s="269"/>
      <c r="N241" s="270"/>
      <c r="O241" s="270"/>
      <c r="P241" s="270"/>
      <c r="Q241" s="270"/>
      <c r="R241" s="270"/>
      <c r="S241" s="270"/>
      <c r="T241" s="271"/>
      <c r="U241" s="14"/>
      <c r="V241" s="14"/>
      <c r="W241" s="14"/>
      <c r="X241" s="14"/>
      <c r="Y241" s="14"/>
      <c r="Z241" s="14"/>
      <c r="AA241" s="14"/>
      <c r="AB241" s="14"/>
      <c r="AC241" s="14"/>
      <c r="AD241" s="14"/>
      <c r="AE241" s="14"/>
      <c r="AT241" s="259" t="s">
        <v>213</v>
      </c>
      <c r="AU241" s="259" t="s">
        <v>86</v>
      </c>
      <c r="AV241" s="14" t="s">
        <v>209</v>
      </c>
      <c r="AW241" s="14" t="s">
        <v>39</v>
      </c>
      <c r="AX241" s="14" t="s">
        <v>84</v>
      </c>
      <c r="AY241" s="259" t="s">
        <v>199</v>
      </c>
    </row>
    <row r="242" spans="1:65" s="2" customFormat="1" ht="30" customHeight="1">
      <c r="A242" s="40"/>
      <c r="B242" s="41"/>
      <c r="C242" s="260" t="s">
        <v>415</v>
      </c>
      <c r="D242" s="260" t="s">
        <v>222</v>
      </c>
      <c r="E242" s="261" t="s">
        <v>965</v>
      </c>
      <c r="F242" s="262" t="s">
        <v>966</v>
      </c>
      <c r="G242" s="263" t="s">
        <v>206</v>
      </c>
      <c r="H242" s="264">
        <v>72</v>
      </c>
      <c r="I242" s="265"/>
      <c r="J242" s="266">
        <f>ROUND(I242*H242,2)</f>
        <v>0</v>
      </c>
      <c r="K242" s="262" t="s">
        <v>32</v>
      </c>
      <c r="L242" s="46"/>
      <c r="M242" s="267" t="s">
        <v>32</v>
      </c>
      <c r="N242" s="268" t="s">
        <v>48</v>
      </c>
      <c r="O242" s="86"/>
      <c r="P242" s="230">
        <f>O242*H242</f>
        <v>0</v>
      </c>
      <c r="Q242" s="230">
        <v>0</v>
      </c>
      <c r="R242" s="230">
        <f>Q242*H242</f>
        <v>0</v>
      </c>
      <c r="S242" s="230">
        <v>0</v>
      </c>
      <c r="T242" s="231">
        <f>S242*H242</f>
        <v>0</v>
      </c>
      <c r="U242" s="40"/>
      <c r="V242" s="40"/>
      <c r="W242" s="40"/>
      <c r="X242" s="40"/>
      <c r="Y242" s="40"/>
      <c r="Z242" s="40"/>
      <c r="AA242" s="40"/>
      <c r="AB242" s="40"/>
      <c r="AC242" s="40"/>
      <c r="AD242" s="40"/>
      <c r="AE242" s="40"/>
      <c r="AR242" s="232" t="s">
        <v>209</v>
      </c>
      <c r="AT242" s="232" t="s">
        <v>222</v>
      </c>
      <c r="AU242" s="232" t="s">
        <v>86</v>
      </c>
      <c r="AY242" s="18" t="s">
        <v>199</v>
      </c>
      <c r="BE242" s="233">
        <f>IF(N242="základní",J242,0)</f>
        <v>0</v>
      </c>
      <c r="BF242" s="233">
        <f>IF(N242="snížená",J242,0)</f>
        <v>0</v>
      </c>
      <c r="BG242" s="233">
        <f>IF(N242="zákl. přenesená",J242,0)</f>
        <v>0</v>
      </c>
      <c r="BH242" s="233">
        <f>IF(N242="sníž. přenesená",J242,0)</f>
        <v>0</v>
      </c>
      <c r="BI242" s="233">
        <f>IF(N242="nulová",J242,0)</f>
        <v>0</v>
      </c>
      <c r="BJ242" s="18" t="s">
        <v>84</v>
      </c>
      <c r="BK242" s="233">
        <f>ROUND(I242*H242,2)</f>
        <v>0</v>
      </c>
      <c r="BL242" s="18" t="s">
        <v>209</v>
      </c>
      <c r="BM242" s="232" t="s">
        <v>418</v>
      </c>
    </row>
    <row r="243" spans="1:47" s="2" customFormat="1" ht="12">
      <c r="A243" s="40"/>
      <c r="B243" s="41"/>
      <c r="C243" s="42"/>
      <c r="D243" s="234" t="s">
        <v>210</v>
      </c>
      <c r="E243" s="42"/>
      <c r="F243" s="235" t="s">
        <v>966</v>
      </c>
      <c r="G243" s="42"/>
      <c r="H243" s="42"/>
      <c r="I243" s="138"/>
      <c r="J243" s="42"/>
      <c r="K243" s="42"/>
      <c r="L243" s="46"/>
      <c r="M243" s="236"/>
      <c r="N243" s="237"/>
      <c r="O243" s="86"/>
      <c r="P243" s="86"/>
      <c r="Q243" s="86"/>
      <c r="R243" s="86"/>
      <c r="S243" s="86"/>
      <c r="T243" s="87"/>
      <c r="U243" s="40"/>
      <c r="V243" s="40"/>
      <c r="W243" s="40"/>
      <c r="X243" s="40"/>
      <c r="Y243" s="40"/>
      <c r="Z243" s="40"/>
      <c r="AA243" s="40"/>
      <c r="AB243" s="40"/>
      <c r="AC243" s="40"/>
      <c r="AD243" s="40"/>
      <c r="AE243" s="40"/>
      <c r="AT243" s="18" t="s">
        <v>210</v>
      </c>
      <c r="AU243" s="18" t="s">
        <v>86</v>
      </c>
    </row>
    <row r="244" spans="1:51" s="13" customFormat="1" ht="12">
      <c r="A244" s="13"/>
      <c r="B244" s="238"/>
      <c r="C244" s="239"/>
      <c r="D244" s="234" t="s">
        <v>213</v>
      </c>
      <c r="E244" s="240" t="s">
        <v>32</v>
      </c>
      <c r="F244" s="241" t="s">
        <v>967</v>
      </c>
      <c r="G244" s="239"/>
      <c r="H244" s="242">
        <v>72</v>
      </c>
      <c r="I244" s="243"/>
      <c r="J244" s="239"/>
      <c r="K244" s="239"/>
      <c r="L244" s="244"/>
      <c r="M244" s="245"/>
      <c r="N244" s="246"/>
      <c r="O244" s="246"/>
      <c r="P244" s="246"/>
      <c r="Q244" s="246"/>
      <c r="R244" s="246"/>
      <c r="S244" s="246"/>
      <c r="T244" s="247"/>
      <c r="U244" s="13"/>
      <c r="V244" s="13"/>
      <c r="W244" s="13"/>
      <c r="X244" s="13"/>
      <c r="Y244" s="13"/>
      <c r="Z244" s="13"/>
      <c r="AA244" s="13"/>
      <c r="AB244" s="13"/>
      <c r="AC244" s="13"/>
      <c r="AD244" s="13"/>
      <c r="AE244" s="13"/>
      <c r="AT244" s="248" t="s">
        <v>213</v>
      </c>
      <c r="AU244" s="248" t="s">
        <v>86</v>
      </c>
      <c r="AV244" s="13" t="s">
        <v>86</v>
      </c>
      <c r="AW244" s="13" t="s">
        <v>39</v>
      </c>
      <c r="AX244" s="13" t="s">
        <v>6</v>
      </c>
      <c r="AY244" s="248" t="s">
        <v>199</v>
      </c>
    </row>
    <row r="245" spans="1:51" s="14" customFormat="1" ht="12">
      <c r="A245" s="14"/>
      <c r="B245" s="249"/>
      <c r="C245" s="250"/>
      <c r="D245" s="234" t="s">
        <v>213</v>
      </c>
      <c r="E245" s="251" t="s">
        <v>32</v>
      </c>
      <c r="F245" s="252" t="s">
        <v>215</v>
      </c>
      <c r="G245" s="250"/>
      <c r="H245" s="253">
        <v>72</v>
      </c>
      <c r="I245" s="254"/>
      <c r="J245" s="250"/>
      <c r="K245" s="250"/>
      <c r="L245" s="255"/>
      <c r="M245" s="269"/>
      <c r="N245" s="270"/>
      <c r="O245" s="270"/>
      <c r="P245" s="270"/>
      <c r="Q245" s="270"/>
      <c r="R245" s="270"/>
      <c r="S245" s="270"/>
      <c r="T245" s="271"/>
      <c r="U245" s="14"/>
      <c r="V245" s="14"/>
      <c r="W245" s="14"/>
      <c r="X245" s="14"/>
      <c r="Y245" s="14"/>
      <c r="Z245" s="14"/>
      <c r="AA245" s="14"/>
      <c r="AB245" s="14"/>
      <c r="AC245" s="14"/>
      <c r="AD245" s="14"/>
      <c r="AE245" s="14"/>
      <c r="AT245" s="259" t="s">
        <v>213</v>
      </c>
      <c r="AU245" s="259" t="s">
        <v>86</v>
      </c>
      <c r="AV245" s="14" t="s">
        <v>209</v>
      </c>
      <c r="AW245" s="14" t="s">
        <v>39</v>
      </c>
      <c r="AX245" s="14" t="s">
        <v>84</v>
      </c>
      <c r="AY245" s="259" t="s">
        <v>199</v>
      </c>
    </row>
    <row r="246" spans="1:65" s="2" customFormat="1" ht="19.8" customHeight="1">
      <c r="A246" s="40"/>
      <c r="B246" s="41"/>
      <c r="C246" s="260" t="s">
        <v>348</v>
      </c>
      <c r="D246" s="260" t="s">
        <v>222</v>
      </c>
      <c r="E246" s="261" t="s">
        <v>968</v>
      </c>
      <c r="F246" s="262" t="s">
        <v>969</v>
      </c>
      <c r="G246" s="263" t="s">
        <v>324</v>
      </c>
      <c r="H246" s="264">
        <v>10</v>
      </c>
      <c r="I246" s="265"/>
      <c r="J246" s="266">
        <f>ROUND(I246*H246,2)</f>
        <v>0</v>
      </c>
      <c r="K246" s="262" t="s">
        <v>32</v>
      </c>
      <c r="L246" s="46"/>
      <c r="M246" s="267" t="s">
        <v>32</v>
      </c>
      <c r="N246" s="268" t="s">
        <v>48</v>
      </c>
      <c r="O246" s="86"/>
      <c r="P246" s="230">
        <f>O246*H246</f>
        <v>0</v>
      </c>
      <c r="Q246" s="230">
        <v>0</v>
      </c>
      <c r="R246" s="230">
        <f>Q246*H246</f>
        <v>0</v>
      </c>
      <c r="S246" s="230">
        <v>0</v>
      </c>
      <c r="T246" s="231">
        <f>S246*H246</f>
        <v>0</v>
      </c>
      <c r="U246" s="40"/>
      <c r="V246" s="40"/>
      <c r="W246" s="40"/>
      <c r="X246" s="40"/>
      <c r="Y246" s="40"/>
      <c r="Z246" s="40"/>
      <c r="AA246" s="40"/>
      <c r="AB246" s="40"/>
      <c r="AC246" s="40"/>
      <c r="AD246" s="40"/>
      <c r="AE246" s="40"/>
      <c r="AR246" s="232" t="s">
        <v>209</v>
      </c>
      <c r="AT246" s="232" t="s">
        <v>222</v>
      </c>
      <c r="AU246" s="232" t="s">
        <v>86</v>
      </c>
      <c r="AY246" s="18" t="s">
        <v>199</v>
      </c>
      <c r="BE246" s="233">
        <f>IF(N246="základní",J246,0)</f>
        <v>0</v>
      </c>
      <c r="BF246" s="233">
        <f>IF(N246="snížená",J246,0)</f>
        <v>0</v>
      </c>
      <c r="BG246" s="233">
        <f>IF(N246="zákl. přenesená",J246,0)</f>
        <v>0</v>
      </c>
      <c r="BH246" s="233">
        <f>IF(N246="sníž. přenesená",J246,0)</f>
        <v>0</v>
      </c>
      <c r="BI246" s="233">
        <f>IF(N246="nulová",J246,0)</f>
        <v>0</v>
      </c>
      <c r="BJ246" s="18" t="s">
        <v>84</v>
      </c>
      <c r="BK246" s="233">
        <f>ROUND(I246*H246,2)</f>
        <v>0</v>
      </c>
      <c r="BL246" s="18" t="s">
        <v>209</v>
      </c>
      <c r="BM246" s="232" t="s">
        <v>423</v>
      </c>
    </row>
    <row r="247" spans="1:47" s="2" customFormat="1" ht="12">
      <c r="A247" s="40"/>
      <c r="B247" s="41"/>
      <c r="C247" s="42"/>
      <c r="D247" s="234" t="s">
        <v>210</v>
      </c>
      <c r="E247" s="42"/>
      <c r="F247" s="235" t="s">
        <v>969</v>
      </c>
      <c r="G247" s="42"/>
      <c r="H247" s="42"/>
      <c r="I247" s="138"/>
      <c r="J247" s="42"/>
      <c r="K247" s="42"/>
      <c r="L247" s="46"/>
      <c r="M247" s="236"/>
      <c r="N247" s="237"/>
      <c r="O247" s="86"/>
      <c r="P247" s="86"/>
      <c r="Q247" s="86"/>
      <c r="R247" s="86"/>
      <c r="S247" s="86"/>
      <c r="T247" s="87"/>
      <c r="U247" s="40"/>
      <c r="V247" s="40"/>
      <c r="W247" s="40"/>
      <c r="X247" s="40"/>
      <c r="Y247" s="40"/>
      <c r="Z247" s="40"/>
      <c r="AA247" s="40"/>
      <c r="AB247" s="40"/>
      <c r="AC247" s="40"/>
      <c r="AD247" s="40"/>
      <c r="AE247" s="40"/>
      <c r="AT247" s="18" t="s">
        <v>210</v>
      </c>
      <c r="AU247" s="18" t="s">
        <v>86</v>
      </c>
    </row>
    <row r="248" spans="1:65" s="2" customFormat="1" ht="19.8" customHeight="1">
      <c r="A248" s="40"/>
      <c r="B248" s="41"/>
      <c r="C248" s="260" t="s">
        <v>425</v>
      </c>
      <c r="D248" s="260" t="s">
        <v>222</v>
      </c>
      <c r="E248" s="261" t="s">
        <v>970</v>
      </c>
      <c r="F248" s="262" t="s">
        <v>971</v>
      </c>
      <c r="G248" s="263" t="s">
        <v>288</v>
      </c>
      <c r="H248" s="264">
        <v>132.8</v>
      </c>
      <c r="I248" s="265"/>
      <c r="J248" s="266">
        <f>ROUND(I248*H248,2)</f>
        <v>0</v>
      </c>
      <c r="K248" s="262" t="s">
        <v>32</v>
      </c>
      <c r="L248" s="46"/>
      <c r="M248" s="267" t="s">
        <v>32</v>
      </c>
      <c r="N248" s="268" t="s">
        <v>48</v>
      </c>
      <c r="O248" s="86"/>
      <c r="P248" s="230">
        <f>O248*H248</f>
        <v>0</v>
      </c>
      <c r="Q248" s="230">
        <v>0</v>
      </c>
      <c r="R248" s="230">
        <f>Q248*H248</f>
        <v>0</v>
      </c>
      <c r="S248" s="230">
        <v>0</v>
      </c>
      <c r="T248" s="231">
        <f>S248*H248</f>
        <v>0</v>
      </c>
      <c r="U248" s="40"/>
      <c r="V248" s="40"/>
      <c r="W248" s="40"/>
      <c r="X248" s="40"/>
      <c r="Y248" s="40"/>
      <c r="Z248" s="40"/>
      <c r="AA248" s="40"/>
      <c r="AB248" s="40"/>
      <c r="AC248" s="40"/>
      <c r="AD248" s="40"/>
      <c r="AE248" s="40"/>
      <c r="AR248" s="232" t="s">
        <v>209</v>
      </c>
      <c r="AT248" s="232" t="s">
        <v>222</v>
      </c>
      <c r="AU248" s="232" t="s">
        <v>86</v>
      </c>
      <c r="AY248" s="18" t="s">
        <v>199</v>
      </c>
      <c r="BE248" s="233">
        <f>IF(N248="základní",J248,0)</f>
        <v>0</v>
      </c>
      <c r="BF248" s="233">
        <f>IF(N248="snížená",J248,0)</f>
        <v>0</v>
      </c>
      <c r="BG248" s="233">
        <f>IF(N248="zákl. přenesená",J248,0)</f>
        <v>0</v>
      </c>
      <c r="BH248" s="233">
        <f>IF(N248="sníž. přenesená",J248,0)</f>
        <v>0</v>
      </c>
      <c r="BI248" s="233">
        <f>IF(N248="nulová",J248,0)</f>
        <v>0</v>
      </c>
      <c r="BJ248" s="18" t="s">
        <v>84</v>
      </c>
      <c r="BK248" s="233">
        <f>ROUND(I248*H248,2)</f>
        <v>0</v>
      </c>
      <c r="BL248" s="18" t="s">
        <v>209</v>
      </c>
      <c r="BM248" s="232" t="s">
        <v>428</v>
      </c>
    </row>
    <row r="249" spans="1:47" s="2" customFormat="1" ht="12">
      <c r="A249" s="40"/>
      <c r="B249" s="41"/>
      <c r="C249" s="42"/>
      <c r="D249" s="234" t="s">
        <v>210</v>
      </c>
      <c r="E249" s="42"/>
      <c r="F249" s="235" t="s">
        <v>971</v>
      </c>
      <c r="G249" s="42"/>
      <c r="H249" s="42"/>
      <c r="I249" s="138"/>
      <c r="J249" s="42"/>
      <c r="K249" s="42"/>
      <c r="L249" s="46"/>
      <c r="M249" s="236"/>
      <c r="N249" s="237"/>
      <c r="O249" s="86"/>
      <c r="P249" s="86"/>
      <c r="Q249" s="86"/>
      <c r="R249" s="86"/>
      <c r="S249" s="86"/>
      <c r="T249" s="87"/>
      <c r="U249" s="40"/>
      <c r="V249" s="40"/>
      <c r="W249" s="40"/>
      <c r="X249" s="40"/>
      <c r="Y249" s="40"/>
      <c r="Z249" s="40"/>
      <c r="AA249" s="40"/>
      <c r="AB249" s="40"/>
      <c r="AC249" s="40"/>
      <c r="AD249" s="40"/>
      <c r="AE249" s="40"/>
      <c r="AT249" s="18" t="s">
        <v>210</v>
      </c>
      <c r="AU249" s="18" t="s">
        <v>86</v>
      </c>
    </row>
    <row r="250" spans="1:51" s="13" customFormat="1" ht="12">
      <c r="A250" s="13"/>
      <c r="B250" s="238"/>
      <c r="C250" s="239"/>
      <c r="D250" s="234" t="s">
        <v>213</v>
      </c>
      <c r="E250" s="240" t="s">
        <v>32</v>
      </c>
      <c r="F250" s="241" t="s">
        <v>972</v>
      </c>
      <c r="G250" s="239"/>
      <c r="H250" s="242">
        <v>49.6</v>
      </c>
      <c r="I250" s="243"/>
      <c r="J250" s="239"/>
      <c r="K250" s="239"/>
      <c r="L250" s="244"/>
      <c r="M250" s="245"/>
      <c r="N250" s="246"/>
      <c r="O250" s="246"/>
      <c r="P250" s="246"/>
      <c r="Q250" s="246"/>
      <c r="R250" s="246"/>
      <c r="S250" s="246"/>
      <c r="T250" s="247"/>
      <c r="U250" s="13"/>
      <c r="V250" s="13"/>
      <c r="W250" s="13"/>
      <c r="X250" s="13"/>
      <c r="Y250" s="13"/>
      <c r="Z250" s="13"/>
      <c r="AA250" s="13"/>
      <c r="AB250" s="13"/>
      <c r="AC250" s="13"/>
      <c r="AD250" s="13"/>
      <c r="AE250" s="13"/>
      <c r="AT250" s="248" t="s">
        <v>213</v>
      </c>
      <c r="AU250" s="248" t="s">
        <v>86</v>
      </c>
      <c r="AV250" s="13" t="s">
        <v>86</v>
      </c>
      <c r="AW250" s="13" t="s">
        <v>39</v>
      </c>
      <c r="AX250" s="13" t="s">
        <v>6</v>
      </c>
      <c r="AY250" s="248" t="s">
        <v>199</v>
      </c>
    </row>
    <row r="251" spans="1:51" s="13" customFormat="1" ht="12">
      <c r="A251" s="13"/>
      <c r="B251" s="238"/>
      <c r="C251" s="239"/>
      <c r="D251" s="234" t="s">
        <v>213</v>
      </c>
      <c r="E251" s="240" t="s">
        <v>32</v>
      </c>
      <c r="F251" s="241" t="s">
        <v>973</v>
      </c>
      <c r="G251" s="239"/>
      <c r="H251" s="242">
        <v>83.2</v>
      </c>
      <c r="I251" s="243"/>
      <c r="J251" s="239"/>
      <c r="K251" s="239"/>
      <c r="L251" s="244"/>
      <c r="M251" s="245"/>
      <c r="N251" s="246"/>
      <c r="O251" s="246"/>
      <c r="P251" s="246"/>
      <c r="Q251" s="246"/>
      <c r="R251" s="246"/>
      <c r="S251" s="246"/>
      <c r="T251" s="247"/>
      <c r="U251" s="13"/>
      <c r="V251" s="13"/>
      <c r="W251" s="13"/>
      <c r="X251" s="13"/>
      <c r="Y251" s="13"/>
      <c r="Z251" s="13"/>
      <c r="AA251" s="13"/>
      <c r="AB251" s="13"/>
      <c r="AC251" s="13"/>
      <c r="AD251" s="13"/>
      <c r="AE251" s="13"/>
      <c r="AT251" s="248" t="s">
        <v>213</v>
      </c>
      <c r="AU251" s="248" t="s">
        <v>86</v>
      </c>
      <c r="AV251" s="13" t="s">
        <v>86</v>
      </c>
      <c r="AW251" s="13" t="s">
        <v>39</v>
      </c>
      <c r="AX251" s="13" t="s">
        <v>6</v>
      </c>
      <c r="AY251" s="248" t="s">
        <v>199</v>
      </c>
    </row>
    <row r="252" spans="1:51" s="14" customFormat="1" ht="12">
      <c r="A252" s="14"/>
      <c r="B252" s="249"/>
      <c r="C252" s="250"/>
      <c r="D252" s="234" t="s">
        <v>213</v>
      </c>
      <c r="E252" s="251" t="s">
        <v>32</v>
      </c>
      <c r="F252" s="252" t="s">
        <v>215</v>
      </c>
      <c r="G252" s="250"/>
      <c r="H252" s="253">
        <v>132.8</v>
      </c>
      <c r="I252" s="254"/>
      <c r="J252" s="250"/>
      <c r="K252" s="250"/>
      <c r="L252" s="255"/>
      <c r="M252" s="269"/>
      <c r="N252" s="270"/>
      <c r="O252" s="270"/>
      <c r="P252" s="270"/>
      <c r="Q252" s="270"/>
      <c r="R252" s="270"/>
      <c r="S252" s="270"/>
      <c r="T252" s="271"/>
      <c r="U252" s="14"/>
      <c r="V252" s="14"/>
      <c r="W252" s="14"/>
      <c r="X252" s="14"/>
      <c r="Y252" s="14"/>
      <c r="Z252" s="14"/>
      <c r="AA252" s="14"/>
      <c r="AB252" s="14"/>
      <c r="AC252" s="14"/>
      <c r="AD252" s="14"/>
      <c r="AE252" s="14"/>
      <c r="AT252" s="259" t="s">
        <v>213</v>
      </c>
      <c r="AU252" s="259" t="s">
        <v>86</v>
      </c>
      <c r="AV252" s="14" t="s">
        <v>209</v>
      </c>
      <c r="AW252" s="14" t="s">
        <v>39</v>
      </c>
      <c r="AX252" s="14" t="s">
        <v>84</v>
      </c>
      <c r="AY252" s="259" t="s">
        <v>199</v>
      </c>
    </row>
    <row r="253" spans="1:65" s="2" customFormat="1" ht="19.8" customHeight="1">
      <c r="A253" s="40"/>
      <c r="B253" s="41"/>
      <c r="C253" s="260" t="s">
        <v>351</v>
      </c>
      <c r="D253" s="260" t="s">
        <v>222</v>
      </c>
      <c r="E253" s="261" t="s">
        <v>974</v>
      </c>
      <c r="F253" s="262" t="s">
        <v>975</v>
      </c>
      <c r="G253" s="263" t="s">
        <v>288</v>
      </c>
      <c r="H253" s="264">
        <v>33.2</v>
      </c>
      <c r="I253" s="265"/>
      <c r="J253" s="266">
        <f>ROUND(I253*H253,2)</f>
        <v>0</v>
      </c>
      <c r="K253" s="262" t="s">
        <v>32</v>
      </c>
      <c r="L253" s="46"/>
      <c r="M253" s="267" t="s">
        <v>32</v>
      </c>
      <c r="N253" s="268" t="s">
        <v>48</v>
      </c>
      <c r="O253" s="86"/>
      <c r="P253" s="230">
        <f>O253*H253</f>
        <v>0</v>
      </c>
      <c r="Q253" s="230">
        <v>0</v>
      </c>
      <c r="R253" s="230">
        <f>Q253*H253</f>
        <v>0</v>
      </c>
      <c r="S253" s="230">
        <v>0</v>
      </c>
      <c r="T253" s="231">
        <f>S253*H253</f>
        <v>0</v>
      </c>
      <c r="U253" s="40"/>
      <c r="V253" s="40"/>
      <c r="W253" s="40"/>
      <c r="X253" s="40"/>
      <c r="Y253" s="40"/>
      <c r="Z253" s="40"/>
      <c r="AA253" s="40"/>
      <c r="AB253" s="40"/>
      <c r="AC253" s="40"/>
      <c r="AD253" s="40"/>
      <c r="AE253" s="40"/>
      <c r="AR253" s="232" t="s">
        <v>209</v>
      </c>
      <c r="AT253" s="232" t="s">
        <v>222</v>
      </c>
      <c r="AU253" s="232" t="s">
        <v>86</v>
      </c>
      <c r="AY253" s="18" t="s">
        <v>199</v>
      </c>
      <c r="BE253" s="233">
        <f>IF(N253="základní",J253,0)</f>
        <v>0</v>
      </c>
      <c r="BF253" s="233">
        <f>IF(N253="snížená",J253,0)</f>
        <v>0</v>
      </c>
      <c r="BG253" s="233">
        <f>IF(N253="zákl. přenesená",J253,0)</f>
        <v>0</v>
      </c>
      <c r="BH253" s="233">
        <f>IF(N253="sníž. přenesená",J253,0)</f>
        <v>0</v>
      </c>
      <c r="BI253" s="233">
        <f>IF(N253="nulová",J253,0)</f>
        <v>0</v>
      </c>
      <c r="BJ253" s="18" t="s">
        <v>84</v>
      </c>
      <c r="BK253" s="233">
        <f>ROUND(I253*H253,2)</f>
        <v>0</v>
      </c>
      <c r="BL253" s="18" t="s">
        <v>209</v>
      </c>
      <c r="BM253" s="232" t="s">
        <v>431</v>
      </c>
    </row>
    <row r="254" spans="1:47" s="2" customFormat="1" ht="12">
      <c r="A254" s="40"/>
      <c r="B254" s="41"/>
      <c r="C254" s="42"/>
      <c r="D254" s="234" t="s">
        <v>210</v>
      </c>
      <c r="E254" s="42"/>
      <c r="F254" s="235" t="s">
        <v>975</v>
      </c>
      <c r="G254" s="42"/>
      <c r="H254" s="42"/>
      <c r="I254" s="138"/>
      <c r="J254" s="42"/>
      <c r="K254" s="42"/>
      <c r="L254" s="46"/>
      <c r="M254" s="236"/>
      <c r="N254" s="237"/>
      <c r="O254" s="86"/>
      <c r="P254" s="86"/>
      <c r="Q254" s="86"/>
      <c r="R254" s="86"/>
      <c r="S254" s="86"/>
      <c r="T254" s="87"/>
      <c r="U254" s="40"/>
      <c r="V254" s="40"/>
      <c r="W254" s="40"/>
      <c r="X254" s="40"/>
      <c r="Y254" s="40"/>
      <c r="Z254" s="40"/>
      <c r="AA254" s="40"/>
      <c r="AB254" s="40"/>
      <c r="AC254" s="40"/>
      <c r="AD254" s="40"/>
      <c r="AE254" s="40"/>
      <c r="AT254" s="18" t="s">
        <v>210</v>
      </c>
      <c r="AU254" s="18" t="s">
        <v>86</v>
      </c>
    </row>
    <row r="255" spans="1:51" s="13" customFormat="1" ht="12">
      <c r="A255" s="13"/>
      <c r="B255" s="238"/>
      <c r="C255" s="239"/>
      <c r="D255" s="234" t="s">
        <v>213</v>
      </c>
      <c r="E255" s="240" t="s">
        <v>32</v>
      </c>
      <c r="F255" s="241" t="s">
        <v>976</v>
      </c>
      <c r="G255" s="239"/>
      <c r="H255" s="242">
        <v>12.4</v>
      </c>
      <c r="I255" s="243"/>
      <c r="J255" s="239"/>
      <c r="K255" s="239"/>
      <c r="L255" s="244"/>
      <c r="M255" s="245"/>
      <c r="N255" s="246"/>
      <c r="O255" s="246"/>
      <c r="P255" s="246"/>
      <c r="Q255" s="246"/>
      <c r="R255" s="246"/>
      <c r="S255" s="246"/>
      <c r="T255" s="247"/>
      <c r="U255" s="13"/>
      <c r="V255" s="13"/>
      <c r="W255" s="13"/>
      <c r="X255" s="13"/>
      <c r="Y255" s="13"/>
      <c r="Z255" s="13"/>
      <c r="AA255" s="13"/>
      <c r="AB255" s="13"/>
      <c r="AC255" s="13"/>
      <c r="AD255" s="13"/>
      <c r="AE255" s="13"/>
      <c r="AT255" s="248" t="s">
        <v>213</v>
      </c>
      <c r="AU255" s="248" t="s">
        <v>86</v>
      </c>
      <c r="AV255" s="13" t="s">
        <v>86</v>
      </c>
      <c r="AW255" s="13" t="s">
        <v>39</v>
      </c>
      <c r="AX255" s="13" t="s">
        <v>6</v>
      </c>
      <c r="AY255" s="248" t="s">
        <v>199</v>
      </c>
    </row>
    <row r="256" spans="1:51" s="13" customFormat="1" ht="12">
      <c r="A256" s="13"/>
      <c r="B256" s="238"/>
      <c r="C256" s="239"/>
      <c r="D256" s="234" t="s">
        <v>213</v>
      </c>
      <c r="E256" s="240" t="s">
        <v>32</v>
      </c>
      <c r="F256" s="241" t="s">
        <v>977</v>
      </c>
      <c r="G256" s="239"/>
      <c r="H256" s="242">
        <v>20.8</v>
      </c>
      <c r="I256" s="243"/>
      <c r="J256" s="239"/>
      <c r="K256" s="239"/>
      <c r="L256" s="244"/>
      <c r="M256" s="245"/>
      <c r="N256" s="246"/>
      <c r="O256" s="246"/>
      <c r="P256" s="246"/>
      <c r="Q256" s="246"/>
      <c r="R256" s="246"/>
      <c r="S256" s="246"/>
      <c r="T256" s="247"/>
      <c r="U256" s="13"/>
      <c r="V256" s="13"/>
      <c r="W256" s="13"/>
      <c r="X256" s="13"/>
      <c r="Y256" s="13"/>
      <c r="Z256" s="13"/>
      <c r="AA256" s="13"/>
      <c r="AB256" s="13"/>
      <c r="AC256" s="13"/>
      <c r="AD256" s="13"/>
      <c r="AE256" s="13"/>
      <c r="AT256" s="248" t="s">
        <v>213</v>
      </c>
      <c r="AU256" s="248" t="s">
        <v>86</v>
      </c>
      <c r="AV256" s="13" t="s">
        <v>86</v>
      </c>
      <c r="AW256" s="13" t="s">
        <v>39</v>
      </c>
      <c r="AX256" s="13" t="s">
        <v>6</v>
      </c>
      <c r="AY256" s="248" t="s">
        <v>199</v>
      </c>
    </row>
    <row r="257" spans="1:51" s="14" customFormat="1" ht="12">
      <c r="A257" s="14"/>
      <c r="B257" s="249"/>
      <c r="C257" s="250"/>
      <c r="D257" s="234" t="s">
        <v>213</v>
      </c>
      <c r="E257" s="251" t="s">
        <v>32</v>
      </c>
      <c r="F257" s="252" t="s">
        <v>215</v>
      </c>
      <c r="G257" s="250"/>
      <c r="H257" s="253">
        <v>33.2</v>
      </c>
      <c r="I257" s="254"/>
      <c r="J257" s="250"/>
      <c r="K257" s="250"/>
      <c r="L257" s="255"/>
      <c r="M257" s="269"/>
      <c r="N257" s="270"/>
      <c r="O257" s="270"/>
      <c r="P257" s="270"/>
      <c r="Q257" s="270"/>
      <c r="R257" s="270"/>
      <c r="S257" s="270"/>
      <c r="T257" s="271"/>
      <c r="U257" s="14"/>
      <c r="V257" s="14"/>
      <c r="W257" s="14"/>
      <c r="X257" s="14"/>
      <c r="Y257" s="14"/>
      <c r="Z257" s="14"/>
      <c r="AA257" s="14"/>
      <c r="AB257" s="14"/>
      <c r="AC257" s="14"/>
      <c r="AD257" s="14"/>
      <c r="AE257" s="14"/>
      <c r="AT257" s="259" t="s">
        <v>213</v>
      </c>
      <c r="AU257" s="259" t="s">
        <v>86</v>
      </c>
      <c r="AV257" s="14" t="s">
        <v>209</v>
      </c>
      <c r="AW257" s="14" t="s">
        <v>39</v>
      </c>
      <c r="AX257" s="14" t="s">
        <v>84</v>
      </c>
      <c r="AY257" s="259" t="s">
        <v>199</v>
      </c>
    </row>
    <row r="258" spans="1:65" s="2" customFormat="1" ht="19.8" customHeight="1">
      <c r="A258" s="40"/>
      <c r="B258" s="41"/>
      <c r="C258" s="260" t="s">
        <v>432</v>
      </c>
      <c r="D258" s="260" t="s">
        <v>222</v>
      </c>
      <c r="E258" s="261" t="s">
        <v>978</v>
      </c>
      <c r="F258" s="262" t="s">
        <v>979</v>
      </c>
      <c r="G258" s="263" t="s">
        <v>288</v>
      </c>
      <c r="H258" s="264">
        <v>129.6</v>
      </c>
      <c r="I258" s="265"/>
      <c r="J258" s="266">
        <f>ROUND(I258*H258,2)</f>
        <v>0</v>
      </c>
      <c r="K258" s="262" t="s">
        <v>32</v>
      </c>
      <c r="L258" s="46"/>
      <c r="M258" s="267" t="s">
        <v>32</v>
      </c>
      <c r="N258" s="268" t="s">
        <v>48</v>
      </c>
      <c r="O258" s="86"/>
      <c r="P258" s="230">
        <f>O258*H258</f>
        <v>0</v>
      </c>
      <c r="Q258" s="230">
        <v>0</v>
      </c>
      <c r="R258" s="230">
        <f>Q258*H258</f>
        <v>0</v>
      </c>
      <c r="S258" s="230">
        <v>0</v>
      </c>
      <c r="T258" s="231">
        <f>S258*H258</f>
        <v>0</v>
      </c>
      <c r="U258" s="40"/>
      <c r="V258" s="40"/>
      <c r="W258" s="40"/>
      <c r="X258" s="40"/>
      <c r="Y258" s="40"/>
      <c r="Z258" s="40"/>
      <c r="AA258" s="40"/>
      <c r="AB258" s="40"/>
      <c r="AC258" s="40"/>
      <c r="AD258" s="40"/>
      <c r="AE258" s="40"/>
      <c r="AR258" s="232" t="s">
        <v>209</v>
      </c>
      <c r="AT258" s="232" t="s">
        <v>222</v>
      </c>
      <c r="AU258" s="232" t="s">
        <v>86</v>
      </c>
      <c r="AY258" s="18" t="s">
        <v>199</v>
      </c>
      <c r="BE258" s="233">
        <f>IF(N258="základní",J258,0)</f>
        <v>0</v>
      </c>
      <c r="BF258" s="233">
        <f>IF(N258="snížená",J258,0)</f>
        <v>0</v>
      </c>
      <c r="BG258" s="233">
        <f>IF(N258="zákl. přenesená",J258,0)</f>
        <v>0</v>
      </c>
      <c r="BH258" s="233">
        <f>IF(N258="sníž. přenesená",J258,0)</f>
        <v>0</v>
      </c>
      <c r="BI258" s="233">
        <f>IF(N258="nulová",J258,0)</f>
        <v>0</v>
      </c>
      <c r="BJ258" s="18" t="s">
        <v>84</v>
      </c>
      <c r="BK258" s="233">
        <f>ROUND(I258*H258,2)</f>
        <v>0</v>
      </c>
      <c r="BL258" s="18" t="s">
        <v>209</v>
      </c>
      <c r="BM258" s="232" t="s">
        <v>435</v>
      </c>
    </row>
    <row r="259" spans="1:47" s="2" customFormat="1" ht="12">
      <c r="A259" s="40"/>
      <c r="B259" s="41"/>
      <c r="C259" s="42"/>
      <c r="D259" s="234" t="s">
        <v>210</v>
      </c>
      <c r="E259" s="42"/>
      <c r="F259" s="235" t="s">
        <v>979</v>
      </c>
      <c r="G259" s="42"/>
      <c r="H259" s="42"/>
      <c r="I259" s="138"/>
      <c r="J259" s="42"/>
      <c r="K259" s="42"/>
      <c r="L259" s="46"/>
      <c r="M259" s="236"/>
      <c r="N259" s="237"/>
      <c r="O259" s="86"/>
      <c r="P259" s="86"/>
      <c r="Q259" s="86"/>
      <c r="R259" s="86"/>
      <c r="S259" s="86"/>
      <c r="T259" s="87"/>
      <c r="U259" s="40"/>
      <c r="V259" s="40"/>
      <c r="W259" s="40"/>
      <c r="X259" s="40"/>
      <c r="Y259" s="40"/>
      <c r="Z259" s="40"/>
      <c r="AA259" s="40"/>
      <c r="AB259" s="40"/>
      <c r="AC259" s="40"/>
      <c r="AD259" s="40"/>
      <c r="AE259" s="40"/>
      <c r="AT259" s="18" t="s">
        <v>210</v>
      </c>
      <c r="AU259" s="18" t="s">
        <v>86</v>
      </c>
    </row>
    <row r="260" spans="1:51" s="13" customFormat="1" ht="12">
      <c r="A260" s="13"/>
      <c r="B260" s="238"/>
      <c r="C260" s="239"/>
      <c r="D260" s="234" t="s">
        <v>213</v>
      </c>
      <c r="E260" s="240" t="s">
        <v>32</v>
      </c>
      <c r="F260" s="241" t="s">
        <v>980</v>
      </c>
      <c r="G260" s="239"/>
      <c r="H260" s="242">
        <v>129.6</v>
      </c>
      <c r="I260" s="243"/>
      <c r="J260" s="239"/>
      <c r="K260" s="239"/>
      <c r="L260" s="244"/>
      <c r="M260" s="245"/>
      <c r="N260" s="246"/>
      <c r="O260" s="246"/>
      <c r="P260" s="246"/>
      <c r="Q260" s="246"/>
      <c r="R260" s="246"/>
      <c r="S260" s="246"/>
      <c r="T260" s="247"/>
      <c r="U260" s="13"/>
      <c r="V260" s="13"/>
      <c r="W260" s="13"/>
      <c r="X260" s="13"/>
      <c r="Y260" s="13"/>
      <c r="Z260" s="13"/>
      <c r="AA260" s="13"/>
      <c r="AB260" s="13"/>
      <c r="AC260" s="13"/>
      <c r="AD260" s="13"/>
      <c r="AE260" s="13"/>
      <c r="AT260" s="248" t="s">
        <v>213</v>
      </c>
      <c r="AU260" s="248" t="s">
        <v>86</v>
      </c>
      <c r="AV260" s="13" t="s">
        <v>86</v>
      </c>
      <c r="AW260" s="13" t="s">
        <v>39</v>
      </c>
      <c r="AX260" s="13" t="s">
        <v>6</v>
      </c>
      <c r="AY260" s="248" t="s">
        <v>199</v>
      </c>
    </row>
    <row r="261" spans="1:51" s="14" customFormat="1" ht="12">
      <c r="A261" s="14"/>
      <c r="B261" s="249"/>
      <c r="C261" s="250"/>
      <c r="D261" s="234" t="s">
        <v>213</v>
      </c>
      <c r="E261" s="251" t="s">
        <v>32</v>
      </c>
      <c r="F261" s="252" t="s">
        <v>215</v>
      </c>
      <c r="G261" s="250"/>
      <c r="H261" s="253">
        <v>129.6</v>
      </c>
      <c r="I261" s="254"/>
      <c r="J261" s="250"/>
      <c r="K261" s="250"/>
      <c r="L261" s="255"/>
      <c r="M261" s="269"/>
      <c r="N261" s="270"/>
      <c r="O261" s="270"/>
      <c r="P261" s="270"/>
      <c r="Q261" s="270"/>
      <c r="R261" s="270"/>
      <c r="S261" s="270"/>
      <c r="T261" s="271"/>
      <c r="U261" s="14"/>
      <c r="V261" s="14"/>
      <c r="W261" s="14"/>
      <c r="X261" s="14"/>
      <c r="Y261" s="14"/>
      <c r="Z261" s="14"/>
      <c r="AA261" s="14"/>
      <c r="AB261" s="14"/>
      <c r="AC261" s="14"/>
      <c r="AD261" s="14"/>
      <c r="AE261" s="14"/>
      <c r="AT261" s="259" t="s">
        <v>213</v>
      </c>
      <c r="AU261" s="259" t="s">
        <v>86</v>
      </c>
      <c r="AV261" s="14" t="s">
        <v>209</v>
      </c>
      <c r="AW261" s="14" t="s">
        <v>39</v>
      </c>
      <c r="AX261" s="14" t="s">
        <v>84</v>
      </c>
      <c r="AY261" s="259" t="s">
        <v>199</v>
      </c>
    </row>
    <row r="262" spans="1:65" s="2" customFormat="1" ht="19.8" customHeight="1">
      <c r="A262" s="40"/>
      <c r="B262" s="41"/>
      <c r="C262" s="260" t="s">
        <v>354</v>
      </c>
      <c r="D262" s="260" t="s">
        <v>222</v>
      </c>
      <c r="E262" s="261" t="s">
        <v>981</v>
      </c>
      <c r="F262" s="262" t="s">
        <v>982</v>
      </c>
      <c r="G262" s="263" t="s">
        <v>288</v>
      </c>
      <c r="H262" s="264">
        <v>129.6</v>
      </c>
      <c r="I262" s="265"/>
      <c r="J262" s="266">
        <f>ROUND(I262*H262,2)</f>
        <v>0</v>
      </c>
      <c r="K262" s="262" t="s">
        <v>32</v>
      </c>
      <c r="L262" s="46"/>
      <c r="M262" s="267" t="s">
        <v>32</v>
      </c>
      <c r="N262" s="268" t="s">
        <v>48</v>
      </c>
      <c r="O262" s="86"/>
      <c r="P262" s="230">
        <f>O262*H262</f>
        <v>0</v>
      </c>
      <c r="Q262" s="230">
        <v>0</v>
      </c>
      <c r="R262" s="230">
        <f>Q262*H262</f>
        <v>0</v>
      </c>
      <c r="S262" s="230">
        <v>0</v>
      </c>
      <c r="T262" s="231">
        <f>S262*H262</f>
        <v>0</v>
      </c>
      <c r="U262" s="40"/>
      <c r="V262" s="40"/>
      <c r="W262" s="40"/>
      <c r="X262" s="40"/>
      <c r="Y262" s="40"/>
      <c r="Z262" s="40"/>
      <c r="AA262" s="40"/>
      <c r="AB262" s="40"/>
      <c r="AC262" s="40"/>
      <c r="AD262" s="40"/>
      <c r="AE262" s="40"/>
      <c r="AR262" s="232" t="s">
        <v>209</v>
      </c>
      <c r="AT262" s="232" t="s">
        <v>222</v>
      </c>
      <c r="AU262" s="232" t="s">
        <v>86</v>
      </c>
      <c r="AY262" s="18" t="s">
        <v>199</v>
      </c>
      <c r="BE262" s="233">
        <f>IF(N262="základní",J262,0)</f>
        <v>0</v>
      </c>
      <c r="BF262" s="233">
        <f>IF(N262="snížená",J262,0)</f>
        <v>0</v>
      </c>
      <c r="BG262" s="233">
        <f>IF(N262="zákl. přenesená",J262,0)</f>
        <v>0</v>
      </c>
      <c r="BH262" s="233">
        <f>IF(N262="sníž. přenesená",J262,0)</f>
        <v>0</v>
      </c>
      <c r="BI262" s="233">
        <f>IF(N262="nulová",J262,0)</f>
        <v>0</v>
      </c>
      <c r="BJ262" s="18" t="s">
        <v>84</v>
      </c>
      <c r="BK262" s="233">
        <f>ROUND(I262*H262,2)</f>
        <v>0</v>
      </c>
      <c r="BL262" s="18" t="s">
        <v>209</v>
      </c>
      <c r="BM262" s="232" t="s">
        <v>443</v>
      </c>
    </row>
    <row r="263" spans="1:47" s="2" customFormat="1" ht="12">
      <c r="A263" s="40"/>
      <c r="B263" s="41"/>
      <c r="C263" s="42"/>
      <c r="D263" s="234" t="s">
        <v>210</v>
      </c>
      <c r="E263" s="42"/>
      <c r="F263" s="235" t="s">
        <v>982</v>
      </c>
      <c r="G263" s="42"/>
      <c r="H263" s="42"/>
      <c r="I263" s="138"/>
      <c r="J263" s="42"/>
      <c r="K263" s="42"/>
      <c r="L263" s="46"/>
      <c r="M263" s="236"/>
      <c r="N263" s="237"/>
      <c r="O263" s="86"/>
      <c r="P263" s="86"/>
      <c r="Q263" s="86"/>
      <c r="R263" s="86"/>
      <c r="S263" s="86"/>
      <c r="T263" s="87"/>
      <c r="U263" s="40"/>
      <c r="V263" s="40"/>
      <c r="W263" s="40"/>
      <c r="X263" s="40"/>
      <c r="Y263" s="40"/>
      <c r="Z263" s="40"/>
      <c r="AA263" s="40"/>
      <c r="AB263" s="40"/>
      <c r="AC263" s="40"/>
      <c r="AD263" s="40"/>
      <c r="AE263" s="40"/>
      <c r="AT263" s="18" t="s">
        <v>210</v>
      </c>
      <c r="AU263" s="18" t="s">
        <v>86</v>
      </c>
    </row>
    <row r="264" spans="1:63" s="12" customFormat="1" ht="22.8" customHeight="1">
      <c r="A264" s="12"/>
      <c r="B264" s="204"/>
      <c r="C264" s="205"/>
      <c r="D264" s="206" t="s">
        <v>76</v>
      </c>
      <c r="E264" s="218" t="s">
        <v>983</v>
      </c>
      <c r="F264" s="218" t="s">
        <v>984</v>
      </c>
      <c r="G264" s="205"/>
      <c r="H264" s="205"/>
      <c r="I264" s="208"/>
      <c r="J264" s="219">
        <f>BK264</f>
        <v>0</v>
      </c>
      <c r="K264" s="205"/>
      <c r="L264" s="210"/>
      <c r="M264" s="211"/>
      <c r="N264" s="212"/>
      <c r="O264" s="212"/>
      <c r="P264" s="213">
        <f>SUM(P265:P275)</f>
        <v>0</v>
      </c>
      <c r="Q264" s="212"/>
      <c r="R264" s="213">
        <f>SUM(R265:R275)</f>
        <v>0</v>
      </c>
      <c r="S264" s="212"/>
      <c r="T264" s="214">
        <f>SUM(T265:T275)</f>
        <v>0</v>
      </c>
      <c r="U264" s="12"/>
      <c r="V264" s="12"/>
      <c r="W264" s="12"/>
      <c r="X264" s="12"/>
      <c r="Y264" s="12"/>
      <c r="Z264" s="12"/>
      <c r="AA264" s="12"/>
      <c r="AB264" s="12"/>
      <c r="AC264" s="12"/>
      <c r="AD264" s="12"/>
      <c r="AE264" s="12"/>
      <c r="AR264" s="215" t="s">
        <v>84</v>
      </c>
      <c r="AT264" s="216" t="s">
        <v>76</v>
      </c>
      <c r="AU264" s="216" t="s">
        <v>84</v>
      </c>
      <c r="AY264" s="215" t="s">
        <v>199</v>
      </c>
      <c r="BK264" s="217">
        <f>SUM(BK265:BK275)</f>
        <v>0</v>
      </c>
    </row>
    <row r="265" spans="1:65" s="2" customFormat="1" ht="19.8" customHeight="1">
      <c r="A265" s="40"/>
      <c r="B265" s="41"/>
      <c r="C265" s="260" t="s">
        <v>444</v>
      </c>
      <c r="D265" s="260" t="s">
        <v>222</v>
      </c>
      <c r="E265" s="261" t="s">
        <v>985</v>
      </c>
      <c r="F265" s="262" t="s">
        <v>986</v>
      </c>
      <c r="G265" s="263" t="s">
        <v>296</v>
      </c>
      <c r="H265" s="264">
        <v>44.066</v>
      </c>
      <c r="I265" s="265"/>
      <c r="J265" s="266">
        <f>ROUND(I265*H265,2)</f>
        <v>0</v>
      </c>
      <c r="K265" s="262" t="s">
        <v>32</v>
      </c>
      <c r="L265" s="46"/>
      <c r="M265" s="267" t="s">
        <v>32</v>
      </c>
      <c r="N265" s="268" t="s">
        <v>48</v>
      </c>
      <c r="O265" s="86"/>
      <c r="P265" s="230">
        <f>O265*H265</f>
        <v>0</v>
      </c>
      <c r="Q265" s="230">
        <v>0</v>
      </c>
      <c r="R265" s="230">
        <f>Q265*H265</f>
        <v>0</v>
      </c>
      <c r="S265" s="230">
        <v>0</v>
      </c>
      <c r="T265" s="231">
        <f>S265*H265</f>
        <v>0</v>
      </c>
      <c r="U265" s="40"/>
      <c r="V265" s="40"/>
      <c r="W265" s="40"/>
      <c r="X265" s="40"/>
      <c r="Y265" s="40"/>
      <c r="Z265" s="40"/>
      <c r="AA265" s="40"/>
      <c r="AB265" s="40"/>
      <c r="AC265" s="40"/>
      <c r="AD265" s="40"/>
      <c r="AE265" s="40"/>
      <c r="AR265" s="232" t="s">
        <v>209</v>
      </c>
      <c r="AT265" s="232" t="s">
        <v>222</v>
      </c>
      <c r="AU265" s="232" t="s">
        <v>86</v>
      </c>
      <c r="AY265" s="18" t="s">
        <v>199</v>
      </c>
      <c r="BE265" s="233">
        <f>IF(N265="základní",J265,0)</f>
        <v>0</v>
      </c>
      <c r="BF265" s="233">
        <f>IF(N265="snížená",J265,0)</f>
        <v>0</v>
      </c>
      <c r="BG265" s="233">
        <f>IF(N265="zákl. přenesená",J265,0)</f>
        <v>0</v>
      </c>
      <c r="BH265" s="233">
        <f>IF(N265="sníž. přenesená",J265,0)</f>
        <v>0</v>
      </c>
      <c r="BI265" s="233">
        <f>IF(N265="nulová",J265,0)</f>
        <v>0</v>
      </c>
      <c r="BJ265" s="18" t="s">
        <v>84</v>
      </c>
      <c r="BK265" s="233">
        <f>ROUND(I265*H265,2)</f>
        <v>0</v>
      </c>
      <c r="BL265" s="18" t="s">
        <v>209</v>
      </c>
      <c r="BM265" s="232" t="s">
        <v>447</v>
      </c>
    </row>
    <row r="266" spans="1:47" s="2" customFormat="1" ht="12">
      <c r="A266" s="40"/>
      <c r="B266" s="41"/>
      <c r="C266" s="42"/>
      <c r="D266" s="234" t="s">
        <v>210</v>
      </c>
      <c r="E266" s="42"/>
      <c r="F266" s="235" t="s">
        <v>986</v>
      </c>
      <c r="G266" s="42"/>
      <c r="H266" s="42"/>
      <c r="I266" s="138"/>
      <c r="J266" s="42"/>
      <c r="K266" s="42"/>
      <c r="L266" s="46"/>
      <c r="M266" s="236"/>
      <c r="N266" s="237"/>
      <c r="O266" s="86"/>
      <c r="P266" s="86"/>
      <c r="Q266" s="86"/>
      <c r="R266" s="86"/>
      <c r="S266" s="86"/>
      <c r="T266" s="87"/>
      <c r="U266" s="40"/>
      <c r="V266" s="40"/>
      <c r="W266" s="40"/>
      <c r="X266" s="40"/>
      <c r="Y266" s="40"/>
      <c r="Z266" s="40"/>
      <c r="AA266" s="40"/>
      <c r="AB266" s="40"/>
      <c r="AC266" s="40"/>
      <c r="AD266" s="40"/>
      <c r="AE266" s="40"/>
      <c r="AT266" s="18" t="s">
        <v>210</v>
      </c>
      <c r="AU266" s="18" t="s">
        <v>86</v>
      </c>
    </row>
    <row r="267" spans="1:65" s="2" customFormat="1" ht="14.4" customHeight="1">
      <c r="A267" s="40"/>
      <c r="B267" s="41"/>
      <c r="C267" s="260" t="s">
        <v>358</v>
      </c>
      <c r="D267" s="260" t="s">
        <v>222</v>
      </c>
      <c r="E267" s="261" t="s">
        <v>987</v>
      </c>
      <c r="F267" s="262" t="s">
        <v>988</v>
      </c>
      <c r="G267" s="263" t="s">
        <v>296</v>
      </c>
      <c r="H267" s="264">
        <v>1277.914</v>
      </c>
      <c r="I267" s="265"/>
      <c r="J267" s="266">
        <f>ROUND(I267*H267,2)</f>
        <v>0</v>
      </c>
      <c r="K267" s="262" t="s">
        <v>32</v>
      </c>
      <c r="L267" s="46"/>
      <c r="M267" s="267" t="s">
        <v>32</v>
      </c>
      <c r="N267" s="268" t="s">
        <v>48</v>
      </c>
      <c r="O267" s="86"/>
      <c r="P267" s="230">
        <f>O267*H267</f>
        <v>0</v>
      </c>
      <c r="Q267" s="230">
        <v>0</v>
      </c>
      <c r="R267" s="230">
        <f>Q267*H267</f>
        <v>0</v>
      </c>
      <c r="S267" s="230">
        <v>0</v>
      </c>
      <c r="T267" s="231">
        <f>S267*H267</f>
        <v>0</v>
      </c>
      <c r="U267" s="40"/>
      <c r="V267" s="40"/>
      <c r="W267" s="40"/>
      <c r="X267" s="40"/>
      <c r="Y267" s="40"/>
      <c r="Z267" s="40"/>
      <c r="AA267" s="40"/>
      <c r="AB267" s="40"/>
      <c r="AC267" s="40"/>
      <c r="AD267" s="40"/>
      <c r="AE267" s="40"/>
      <c r="AR267" s="232" t="s">
        <v>209</v>
      </c>
      <c r="AT267" s="232" t="s">
        <v>222</v>
      </c>
      <c r="AU267" s="232" t="s">
        <v>86</v>
      </c>
      <c r="AY267" s="18" t="s">
        <v>199</v>
      </c>
      <c r="BE267" s="233">
        <f>IF(N267="základní",J267,0)</f>
        <v>0</v>
      </c>
      <c r="BF267" s="233">
        <f>IF(N267="snížená",J267,0)</f>
        <v>0</v>
      </c>
      <c r="BG267" s="233">
        <f>IF(N267="zákl. přenesená",J267,0)</f>
        <v>0</v>
      </c>
      <c r="BH267" s="233">
        <f>IF(N267="sníž. přenesená",J267,0)</f>
        <v>0</v>
      </c>
      <c r="BI267" s="233">
        <f>IF(N267="nulová",J267,0)</f>
        <v>0</v>
      </c>
      <c r="BJ267" s="18" t="s">
        <v>84</v>
      </c>
      <c r="BK267" s="233">
        <f>ROUND(I267*H267,2)</f>
        <v>0</v>
      </c>
      <c r="BL267" s="18" t="s">
        <v>209</v>
      </c>
      <c r="BM267" s="232" t="s">
        <v>454</v>
      </c>
    </row>
    <row r="268" spans="1:47" s="2" customFormat="1" ht="12">
      <c r="A268" s="40"/>
      <c r="B268" s="41"/>
      <c r="C268" s="42"/>
      <c r="D268" s="234" t="s">
        <v>210</v>
      </c>
      <c r="E268" s="42"/>
      <c r="F268" s="235" t="s">
        <v>988</v>
      </c>
      <c r="G268" s="42"/>
      <c r="H268" s="42"/>
      <c r="I268" s="138"/>
      <c r="J268" s="42"/>
      <c r="K268" s="42"/>
      <c r="L268" s="46"/>
      <c r="M268" s="236"/>
      <c r="N268" s="237"/>
      <c r="O268" s="86"/>
      <c r="P268" s="86"/>
      <c r="Q268" s="86"/>
      <c r="R268" s="86"/>
      <c r="S268" s="86"/>
      <c r="T268" s="87"/>
      <c r="U268" s="40"/>
      <c r="V268" s="40"/>
      <c r="W268" s="40"/>
      <c r="X268" s="40"/>
      <c r="Y268" s="40"/>
      <c r="Z268" s="40"/>
      <c r="AA268" s="40"/>
      <c r="AB268" s="40"/>
      <c r="AC268" s="40"/>
      <c r="AD268" s="40"/>
      <c r="AE268" s="40"/>
      <c r="AT268" s="18" t="s">
        <v>210</v>
      </c>
      <c r="AU268" s="18" t="s">
        <v>86</v>
      </c>
    </row>
    <row r="269" spans="1:51" s="13" customFormat="1" ht="12">
      <c r="A269" s="13"/>
      <c r="B269" s="238"/>
      <c r="C269" s="239"/>
      <c r="D269" s="234" t="s">
        <v>213</v>
      </c>
      <c r="E269" s="240" t="s">
        <v>32</v>
      </c>
      <c r="F269" s="241" t="s">
        <v>989</v>
      </c>
      <c r="G269" s="239"/>
      <c r="H269" s="242">
        <v>1277.914</v>
      </c>
      <c r="I269" s="243"/>
      <c r="J269" s="239"/>
      <c r="K269" s="239"/>
      <c r="L269" s="244"/>
      <c r="M269" s="245"/>
      <c r="N269" s="246"/>
      <c r="O269" s="246"/>
      <c r="P269" s="246"/>
      <c r="Q269" s="246"/>
      <c r="R269" s="246"/>
      <c r="S269" s="246"/>
      <c r="T269" s="247"/>
      <c r="U269" s="13"/>
      <c r="V269" s="13"/>
      <c r="W269" s="13"/>
      <c r="X269" s="13"/>
      <c r="Y269" s="13"/>
      <c r="Z269" s="13"/>
      <c r="AA269" s="13"/>
      <c r="AB269" s="13"/>
      <c r="AC269" s="13"/>
      <c r="AD269" s="13"/>
      <c r="AE269" s="13"/>
      <c r="AT269" s="248" t="s">
        <v>213</v>
      </c>
      <c r="AU269" s="248" t="s">
        <v>86</v>
      </c>
      <c r="AV269" s="13" t="s">
        <v>86</v>
      </c>
      <c r="AW269" s="13" t="s">
        <v>39</v>
      </c>
      <c r="AX269" s="13" t="s">
        <v>6</v>
      </c>
      <c r="AY269" s="248" t="s">
        <v>199</v>
      </c>
    </row>
    <row r="270" spans="1:51" s="14" customFormat="1" ht="12">
      <c r="A270" s="14"/>
      <c r="B270" s="249"/>
      <c r="C270" s="250"/>
      <c r="D270" s="234" t="s">
        <v>213</v>
      </c>
      <c r="E270" s="251" t="s">
        <v>32</v>
      </c>
      <c r="F270" s="252" t="s">
        <v>215</v>
      </c>
      <c r="G270" s="250"/>
      <c r="H270" s="253">
        <v>1277.914</v>
      </c>
      <c r="I270" s="254"/>
      <c r="J270" s="250"/>
      <c r="K270" s="250"/>
      <c r="L270" s="255"/>
      <c r="M270" s="269"/>
      <c r="N270" s="270"/>
      <c r="O270" s="270"/>
      <c r="P270" s="270"/>
      <c r="Q270" s="270"/>
      <c r="R270" s="270"/>
      <c r="S270" s="270"/>
      <c r="T270" s="271"/>
      <c r="U270" s="14"/>
      <c r="V270" s="14"/>
      <c r="W270" s="14"/>
      <c r="X270" s="14"/>
      <c r="Y270" s="14"/>
      <c r="Z270" s="14"/>
      <c r="AA270" s="14"/>
      <c r="AB270" s="14"/>
      <c r="AC270" s="14"/>
      <c r="AD270" s="14"/>
      <c r="AE270" s="14"/>
      <c r="AT270" s="259" t="s">
        <v>213</v>
      </c>
      <c r="AU270" s="259" t="s">
        <v>86</v>
      </c>
      <c r="AV270" s="14" t="s">
        <v>209</v>
      </c>
      <c r="AW270" s="14" t="s">
        <v>39</v>
      </c>
      <c r="AX270" s="14" t="s">
        <v>84</v>
      </c>
      <c r="AY270" s="259" t="s">
        <v>199</v>
      </c>
    </row>
    <row r="271" spans="1:65" s="2" customFormat="1" ht="19.8" customHeight="1">
      <c r="A271" s="40"/>
      <c r="B271" s="41"/>
      <c r="C271" s="260" t="s">
        <v>456</v>
      </c>
      <c r="D271" s="260" t="s">
        <v>222</v>
      </c>
      <c r="E271" s="261" t="s">
        <v>990</v>
      </c>
      <c r="F271" s="262" t="s">
        <v>991</v>
      </c>
      <c r="G271" s="263" t="s">
        <v>296</v>
      </c>
      <c r="H271" s="264">
        <v>44.066</v>
      </c>
      <c r="I271" s="265"/>
      <c r="J271" s="266">
        <f>ROUND(I271*H271,2)</f>
        <v>0</v>
      </c>
      <c r="K271" s="262" t="s">
        <v>32</v>
      </c>
      <c r="L271" s="46"/>
      <c r="M271" s="267" t="s">
        <v>32</v>
      </c>
      <c r="N271" s="268" t="s">
        <v>48</v>
      </c>
      <c r="O271" s="86"/>
      <c r="P271" s="230">
        <f>O271*H271</f>
        <v>0</v>
      </c>
      <c r="Q271" s="230">
        <v>0</v>
      </c>
      <c r="R271" s="230">
        <f>Q271*H271</f>
        <v>0</v>
      </c>
      <c r="S271" s="230">
        <v>0</v>
      </c>
      <c r="T271" s="231">
        <f>S271*H271</f>
        <v>0</v>
      </c>
      <c r="U271" s="40"/>
      <c r="V271" s="40"/>
      <c r="W271" s="40"/>
      <c r="X271" s="40"/>
      <c r="Y271" s="40"/>
      <c r="Z271" s="40"/>
      <c r="AA271" s="40"/>
      <c r="AB271" s="40"/>
      <c r="AC271" s="40"/>
      <c r="AD271" s="40"/>
      <c r="AE271" s="40"/>
      <c r="AR271" s="232" t="s">
        <v>209</v>
      </c>
      <c r="AT271" s="232" t="s">
        <v>222</v>
      </c>
      <c r="AU271" s="232" t="s">
        <v>86</v>
      </c>
      <c r="AY271" s="18" t="s">
        <v>199</v>
      </c>
      <c r="BE271" s="233">
        <f>IF(N271="základní",J271,0)</f>
        <v>0</v>
      </c>
      <c r="BF271" s="233">
        <f>IF(N271="snížená",J271,0)</f>
        <v>0</v>
      </c>
      <c r="BG271" s="233">
        <f>IF(N271="zákl. přenesená",J271,0)</f>
        <v>0</v>
      </c>
      <c r="BH271" s="233">
        <f>IF(N271="sníž. přenesená",J271,0)</f>
        <v>0</v>
      </c>
      <c r="BI271" s="233">
        <f>IF(N271="nulová",J271,0)</f>
        <v>0</v>
      </c>
      <c r="BJ271" s="18" t="s">
        <v>84</v>
      </c>
      <c r="BK271" s="233">
        <f>ROUND(I271*H271,2)</f>
        <v>0</v>
      </c>
      <c r="BL271" s="18" t="s">
        <v>209</v>
      </c>
      <c r="BM271" s="232" t="s">
        <v>459</v>
      </c>
    </row>
    <row r="272" spans="1:47" s="2" customFormat="1" ht="12">
      <c r="A272" s="40"/>
      <c r="B272" s="41"/>
      <c r="C272" s="42"/>
      <c r="D272" s="234" t="s">
        <v>210</v>
      </c>
      <c r="E272" s="42"/>
      <c r="F272" s="235" t="s">
        <v>991</v>
      </c>
      <c r="G272" s="42"/>
      <c r="H272" s="42"/>
      <c r="I272" s="138"/>
      <c r="J272" s="42"/>
      <c r="K272" s="42"/>
      <c r="L272" s="46"/>
      <c r="M272" s="236"/>
      <c r="N272" s="237"/>
      <c r="O272" s="86"/>
      <c r="P272" s="86"/>
      <c r="Q272" s="86"/>
      <c r="R272" s="86"/>
      <c r="S272" s="86"/>
      <c r="T272" s="87"/>
      <c r="U272" s="40"/>
      <c r="V272" s="40"/>
      <c r="W272" s="40"/>
      <c r="X272" s="40"/>
      <c r="Y272" s="40"/>
      <c r="Z272" s="40"/>
      <c r="AA272" s="40"/>
      <c r="AB272" s="40"/>
      <c r="AC272" s="40"/>
      <c r="AD272" s="40"/>
      <c r="AE272" s="40"/>
      <c r="AT272" s="18" t="s">
        <v>210</v>
      </c>
      <c r="AU272" s="18" t="s">
        <v>86</v>
      </c>
    </row>
    <row r="273" spans="1:51" s="13" customFormat="1" ht="12">
      <c r="A273" s="13"/>
      <c r="B273" s="238"/>
      <c r="C273" s="239"/>
      <c r="D273" s="234" t="s">
        <v>213</v>
      </c>
      <c r="E273" s="240" t="s">
        <v>32</v>
      </c>
      <c r="F273" s="241" t="s">
        <v>992</v>
      </c>
      <c r="G273" s="239"/>
      <c r="H273" s="242">
        <v>32.066</v>
      </c>
      <c r="I273" s="243"/>
      <c r="J273" s="239"/>
      <c r="K273" s="239"/>
      <c r="L273" s="244"/>
      <c r="M273" s="245"/>
      <c r="N273" s="246"/>
      <c r="O273" s="246"/>
      <c r="P273" s="246"/>
      <c r="Q273" s="246"/>
      <c r="R273" s="246"/>
      <c r="S273" s="246"/>
      <c r="T273" s="247"/>
      <c r="U273" s="13"/>
      <c r="V273" s="13"/>
      <c r="W273" s="13"/>
      <c r="X273" s="13"/>
      <c r="Y273" s="13"/>
      <c r="Z273" s="13"/>
      <c r="AA273" s="13"/>
      <c r="AB273" s="13"/>
      <c r="AC273" s="13"/>
      <c r="AD273" s="13"/>
      <c r="AE273" s="13"/>
      <c r="AT273" s="248" t="s">
        <v>213</v>
      </c>
      <c r="AU273" s="248" t="s">
        <v>86</v>
      </c>
      <c r="AV273" s="13" t="s">
        <v>86</v>
      </c>
      <c r="AW273" s="13" t="s">
        <v>39</v>
      </c>
      <c r="AX273" s="13" t="s">
        <v>6</v>
      </c>
      <c r="AY273" s="248" t="s">
        <v>199</v>
      </c>
    </row>
    <row r="274" spans="1:51" s="13" customFormat="1" ht="12">
      <c r="A274" s="13"/>
      <c r="B274" s="238"/>
      <c r="C274" s="239"/>
      <c r="D274" s="234" t="s">
        <v>213</v>
      </c>
      <c r="E274" s="240" t="s">
        <v>32</v>
      </c>
      <c r="F274" s="241" t="s">
        <v>964</v>
      </c>
      <c r="G274" s="239"/>
      <c r="H274" s="242">
        <v>12</v>
      </c>
      <c r="I274" s="243"/>
      <c r="J274" s="239"/>
      <c r="K274" s="239"/>
      <c r="L274" s="244"/>
      <c r="M274" s="245"/>
      <c r="N274" s="246"/>
      <c r="O274" s="246"/>
      <c r="P274" s="246"/>
      <c r="Q274" s="246"/>
      <c r="R274" s="246"/>
      <c r="S274" s="246"/>
      <c r="T274" s="247"/>
      <c r="U274" s="13"/>
      <c r="V274" s="13"/>
      <c r="W274" s="13"/>
      <c r="X274" s="13"/>
      <c r="Y274" s="13"/>
      <c r="Z274" s="13"/>
      <c r="AA274" s="13"/>
      <c r="AB274" s="13"/>
      <c r="AC274" s="13"/>
      <c r="AD274" s="13"/>
      <c r="AE274" s="13"/>
      <c r="AT274" s="248" t="s">
        <v>213</v>
      </c>
      <c r="AU274" s="248" t="s">
        <v>86</v>
      </c>
      <c r="AV274" s="13" t="s">
        <v>86</v>
      </c>
      <c r="AW274" s="13" t="s">
        <v>39</v>
      </c>
      <c r="AX274" s="13" t="s">
        <v>6</v>
      </c>
      <c r="AY274" s="248" t="s">
        <v>199</v>
      </c>
    </row>
    <row r="275" spans="1:51" s="14" customFormat="1" ht="12">
      <c r="A275" s="14"/>
      <c r="B275" s="249"/>
      <c r="C275" s="250"/>
      <c r="D275" s="234" t="s">
        <v>213</v>
      </c>
      <c r="E275" s="251" t="s">
        <v>32</v>
      </c>
      <c r="F275" s="252" t="s">
        <v>215</v>
      </c>
      <c r="G275" s="250"/>
      <c r="H275" s="253">
        <v>44.066</v>
      </c>
      <c r="I275" s="254"/>
      <c r="J275" s="250"/>
      <c r="K275" s="250"/>
      <c r="L275" s="255"/>
      <c r="M275" s="269"/>
      <c r="N275" s="270"/>
      <c r="O275" s="270"/>
      <c r="P275" s="270"/>
      <c r="Q275" s="270"/>
      <c r="R275" s="270"/>
      <c r="S275" s="270"/>
      <c r="T275" s="271"/>
      <c r="U275" s="14"/>
      <c r="V275" s="14"/>
      <c r="W275" s="14"/>
      <c r="X275" s="14"/>
      <c r="Y275" s="14"/>
      <c r="Z275" s="14"/>
      <c r="AA275" s="14"/>
      <c r="AB275" s="14"/>
      <c r="AC275" s="14"/>
      <c r="AD275" s="14"/>
      <c r="AE275" s="14"/>
      <c r="AT275" s="259" t="s">
        <v>213</v>
      </c>
      <c r="AU275" s="259" t="s">
        <v>86</v>
      </c>
      <c r="AV275" s="14" t="s">
        <v>209</v>
      </c>
      <c r="AW275" s="14" t="s">
        <v>39</v>
      </c>
      <c r="AX275" s="14" t="s">
        <v>84</v>
      </c>
      <c r="AY275" s="259" t="s">
        <v>199</v>
      </c>
    </row>
    <row r="276" spans="1:63" s="12" customFormat="1" ht="22.8" customHeight="1">
      <c r="A276" s="12"/>
      <c r="B276" s="204"/>
      <c r="C276" s="205"/>
      <c r="D276" s="206" t="s">
        <v>76</v>
      </c>
      <c r="E276" s="218" t="s">
        <v>993</v>
      </c>
      <c r="F276" s="218" t="s">
        <v>994</v>
      </c>
      <c r="G276" s="205"/>
      <c r="H276" s="205"/>
      <c r="I276" s="208"/>
      <c r="J276" s="219">
        <f>BK276</f>
        <v>0</v>
      </c>
      <c r="K276" s="205"/>
      <c r="L276" s="210"/>
      <c r="M276" s="211"/>
      <c r="N276" s="212"/>
      <c r="O276" s="212"/>
      <c r="P276" s="213">
        <f>SUM(P277:P282)</f>
        <v>0</v>
      </c>
      <c r="Q276" s="212"/>
      <c r="R276" s="213">
        <f>SUM(R277:R282)</f>
        <v>0</v>
      </c>
      <c r="S276" s="212"/>
      <c r="T276" s="214">
        <f>SUM(T277:T282)</f>
        <v>0</v>
      </c>
      <c r="U276" s="12"/>
      <c r="V276" s="12"/>
      <c r="W276" s="12"/>
      <c r="X276" s="12"/>
      <c r="Y276" s="12"/>
      <c r="Z276" s="12"/>
      <c r="AA276" s="12"/>
      <c r="AB276" s="12"/>
      <c r="AC276" s="12"/>
      <c r="AD276" s="12"/>
      <c r="AE276" s="12"/>
      <c r="AR276" s="215" t="s">
        <v>84</v>
      </c>
      <c r="AT276" s="216" t="s">
        <v>76</v>
      </c>
      <c r="AU276" s="216" t="s">
        <v>84</v>
      </c>
      <c r="AY276" s="215" t="s">
        <v>199</v>
      </c>
      <c r="BK276" s="217">
        <f>SUM(BK277:BK282)</f>
        <v>0</v>
      </c>
    </row>
    <row r="277" spans="1:65" s="2" customFormat="1" ht="30" customHeight="1">
      <c r="A277" s="40"/>
      <c r="B277" s="41"/>
      <c r="C277" s="260" t="s">
        <v>363</v>
      </c>
      <c r="D277" s="260" t="s">
        <v>222</v>
      </c>
      <c r="E277" s="261" t="s">
        <v>995</v>
      </c>
      <c r="F277" s="262" t="s">
        <v>996</v>
      </c>
      <c r="G277" s="263" t="s">
        <v>296</v>
      </c>
      <c r="H277" s="264">
        <v>0.802</v>
      </c>
      <c r="I277" s="265"/>
      <c r="J277" s="266">
        <f>ROUND(I277*H277,2)</f>
        <v>0</v>
      </c>
      <c r="K277" s="262" t="s">
        <v>32</v>
      </c>
      <c r="L277" s="46"/>
      <c r="M277" s="267" t="s">
        <v>32</v>
      </c>
      <c r="N277" s="268" t="s">
        <v>48</v>
      </c>
      <c r="O277" s="86"/>
      <c r="P277" s="230">
        <f>O277*H277</f>
        <v>0</v>
      </c>
      <c r="Q277" s="230">
        <v>0</v>
      </c>
      <c r="R277" s="230">
        <f>Q277*H277</f>
        <v>0</v>
      </c>
      <c r="S277" s="230">
        <v>0</v>
      </c>
      <c r="T277" s="231">
        <f>S277*H277</f>
        <v>0</v>
      </c>
      <c r="U277" s="40"/>
      <c r="V277" s="40"/>
      <c r="W277" s="40"/>
      <c r="X277" s="40"/>
      <c r="Y277" s="40"/>
      <c r="Z277" s="40"/>
      <c r="AA277" s="40"/>
      <c r="AB277" s="40"/>
      <c r="AC277" s="40"/>
      <c r="AD277" s="40"/>
      <c r="AE277" s="40"/>
      <c r="AR277" s="232" t="s">
        <v>209</v>
      </c>
      <c r="AT277" s="232" t="s">
        <v>222</v>
      </c>
      <c r="AU277" s="232" t="s">
        <v>86</v>
      </c>
      <c r="AY277" s="18" t="s">
        <v>199</v>
      </c>
      <c r="BE277" s="233">
        <f>IF(N277="základní",J277,0)</f>
        <v>0</v>
      </c>
      <c r="BF277" s="233">
        <f>IF(N277="snížená",J277,0)</f>
        <v>0</v>
      </c>
      <c r="BG277" s="233">
        <f>IF(N277="zákl. přenesená",J277,0)</f>
        <v>0</v>
      </c>
      <c r="BH277" s="233">
        <f>IF(N277="sníž. přenesená",J277,0)</f>
        <v>0</v>
      </c>
      <c r="BI277" s="233">
        <f>IF(N277="nulová",J277,0)</f>
        <v>0</v>
      </c>
      <c r="BJ277" s="18" t="s">
        <v>84</v>
      </c>
      <c r="BK277" s="233">
        <f>ROUND(I277*H277,2)</f>
        <v>0</v>
      </c>
      <c r="BL277" s="18" t="s">
        <v>209</v>
      </c>
      <c r="BM277" s="232" t="s">
        <v>463</v>
      </c>
    </row>
    <row r="278" spans="1:47" s="2" customFormat="1" ht="12">
      <c r="A278" s="40"/>
      <c r="B278" s="41"/>
      <c r="C278" s="42"/>
      <c r="D278" s="234" t="s">
        <v>210</v>
      </c>
      <c r="E278" s="42"/>
      <c r="F278" s="235" t="s">
        <v>996</v>
      </c>
      <c r="G278" s="42"/>
      <c r="H278" s="42"/>
      <c r="I278" s="138"/>
      <c r="J278" s="42"/>
      <c r="K278" s="42"/>
      <c r="L278" s="46"/>
      <c r="M278" s="236"/>
      <c r="N278" s="237"/>
      <c r="O278" s="86"/>
      <c r="P278" s="86"/>
      <c r="Q278" s="86"/>
      <c r="R278" s="86"/>
      <c r="S278" s="86"/>
      <c r="T278" s="87"/>
      <c r="U278" s="40"/>
      <c r="V278" s="40"/>
      <c r="W278" s="40"/>
      <c r="X278" s="40"/>
      <c r="Y278" s="40"/>
      <c r="Z278" s="40"/>
      <c r="AA278" s="40"/>
      <c r="AB278" s="40"/>
      <c r="AC278" s="40"/>
      <c r="AD278" s="40"/>
      <c r="AE278" s="40"/>
      <c r="AT278" s="18" t="s">
        <v>210</v>
      </c>
      <c r="AU278" s="18" t="s">
        <v>86</v>
      </c>
    </row>
    <row r="279" spans="1:51" s="13" customFormat="1" ht="12">
      <c r="A279" s="13"/>
      <c r="B279" s="238"/>
      <c r="C279" s="239"/>
      <c r="D279" s="234" t="s">
        <v>213</v>
      </c>
      <c r="E279" s="240" t="s">
        <v>32</v>
      </c>
      <c r="F279" s="241" t="s">
        <v>997</v>
      </c>
      <c r="G279" s="239"/>
      <c r="H279" s="242">
        <v>0.802</v>
      </c>
      <c r="I279" s="243"/>
      <c r="J279" s="239"/>
      <c r="K279" s="239"/>
      <c r="L279" s="244"/>
      <c r="M279" s="245"/>
      <c r="N279" s="246"/>
      <c r="O279" s="246"/>
      <c r="P279" s="246"/>
      <c r="Q279" s="246"/>
      <c r="R279" s="246"/>
      <c r="S279" s="246"/>
      <c r="T279" s="247"/>
      <c r="U279" s="13"/>
      <c r="V279" s="13"/>
      <c r="W279" s="13"/>
      <c r="X279" s="13"/>
      <c r="Y279" s="13"/>
      <c r="Z279" s="13"/>
      <c r="AA279" s="13"/>
      <c r="AB279" s="13"/>
      <c r="AC279" s="13"/>
      <c r="AD279" s="13"/>
      <c r="AE279" s="13"/>
      <c r="AT279" s="248" t="s">
        <v>213</v>
      </c>
      <c r="AU279" s="248" t="s">
        <v>86</v>
      </c>
      <c r="AV279" s="13" t="s">
        <v>86</v>
      </c>
      <c r="AW279" s="13" t="s">
        <v>39</v>
      </c>
      <c r="AX279" s="13" t="s">
        <v>6</v>
      </c>
      <c r="AY279" s="248" t="s">
        <v>199</v>
      </c>
    </row>
    <row r="280" spans="1:51" s="14" customFormat="1" ht="12">
      <c r="A280" s="14"/>
      <c r="B280" s="249"/>
      <c r="C280" s="250"/>
      <c r="D280" s="234" t="s">
        <v>213</v>
      </c>
      <c r="E280" s="251" t="s">
        <v>32</v>
      </c>
      <c r="F280" s="252" t="s">
        <v>215</v>
      </c>
      <c r="G280" s="250"/>
      <c r="H280" s="253">
        <v>0.802</v>
      </c>
      <c r="I280" s="254"/>
      <c r="J280" s="250"/>
      <c r="K280" s="250"/>
      <c r="L280" s="255"/>
      <c r="M280" s="269"/>
      <c r="N280" s="270"/>
      <c r="O280" s="270"/>
      <c r="P280" s="270"/>
      <c r="Q280" s="270"/>
      <c r="R280" s="270"/>
      <c r="S280" s="270"/>
      <c r="T280" s="271"/>
      <c r="U280" s="14"/>
      <c r="V280" s="14"/>
      <c r="W280" s="14"/>
      <c r="X280" s="14"/>
      <c r="Y280" s="14"/>
      <c r="Z280" s="14"/>
      <c r="AA280" s="14"/>
      <c r="AB280" s="14"/>
      <c r="AC280" s="14"/>
      <c r="AD280" s="14"/>
      <c r="AE280" s="14"/>
      <c r="AT280" s="259" t="s">
        <v>213</v>
      </c>
      <c r="AU280" s="259" t="s">
        <v>86</v>
      </c>
      <c r="AV280" s="14" t="s">
        <v>209</v>
      </c>
      <c r="AW280" s="14" t="s">
        <v>39</v>
      </c>
      <c r="AX280" s="14" t="s">
        <v>84</v>
      </c>
      <c r="AY280" s="259" t="s">
        <v>199</v>
      </c>
    </row>
    <row r="281" spans="1:65" s="2" customFormat="1" ht="14.4" customHeight="1">
      <c r="A281" s="40"/>
      <c r="B281" s="41"/>
      <c r="C281" s="260" t="s">
        <v>465</v>
      </c>
      <c r="D281" s="260" t="s">
        <v>222</v>
      </c>
      <c r="E281" s="261" t="s">
        <v>998</v>
      </c>
      <c r="F281" s="262" t="s">
        <v>999</v>
      </c>
      <c r="G281" s="263" t="s">
        <v>1000</v>
      </c>
      <c r="H281" s="264">
        <v>12</v>
      </c>
      <c r="I281" s="265"/>
      <c r="J281" s="266">
        <f>ROUND(I281*H281,2)</f>
        <v>0</v>
      </c>
      <c r="K281" s="262" t="s">
        <v>32</v>
      </c>
      <c r="L281" s="46"/>
      <c r="M281" s="267" t="s">
        <v>32</v>
      </c>
      <c r="N281" s="268" t="s">
        <v>48</v>
      </c>
      <c r="O281" s="86"/>
      <c r="P281" s="230">
        <f>O281*H281</f>
        <v>0</v>
      </c>
      <c r="Q281" s="230">
        <v>0</v>
      </c>
      <c r="R281" s="230">
        <f>Q281*H281</f>
        <v>0</v>
      </c>
      <c r="S281" s="230">
        <v>0</v>
      </c>
      <c r="T281" s="231">
        <f>S281*H281</f>
        <v>0</v>
      </c>
      <c r="U281" s="40"/>
      <c r="V281" s="40"/>
      <c r="W281" s="40"/>
      <c r="X281" s="40"/>
      <c r="Y281" s="40"/>
      <c r="Z281" s="40"/>
      <c r="AA281" s="40"/>
      <c r="AB281" s="40"/>
      <c r="AC281" s="40"/>
      <c r="AD281" s="40"/>
      <c r="AE281" s="40"/>
      <c r="AR281" s="232" t="s">
        <v>209</v>
      </c>
      <c r="AT281" s="232" t="s">
        <v>222</v>
      </c>
      <c r="AU281" s="232" t="s">
        <v>86</v>
      </c>
      <c r="AY281" s="18" t="s">
        <v>199</v>
      </c>
      <c r="BE281" s="233">
        <f>IF(N281="základní",J281,0)</f>
        <v>0</v>
      </c>
      <c r="BF281" s="233">
        <f>IF(N281="snížená",J281,0)</f>
        <v>0</v>
      </c>
      <c r="BG281" s="233">
        <f>IF(N281="zákl. přenesená",J281,0)</f>
        <v>0</v>
      </c>
      <c r="BH281" s="233">
        <f>IF(N281="sníž. přenesená",J281,0)</f>
        <v>0</v>
      </c>
      <c r="BI281" s="233">
        <f>IF(N281="nulová",J281,0)</f>
        <v>0</v>
      </c>
      <c r="BJ281" s="18" t="s">
        <v>84</v>
      </c>
      <c r="BK281" s="233">
        <f>ROUND(I281*H281,2)</f>
        <v>0</v>
      </c>
      <c r="BL281" s="18" t="s">
        <v>209</v>
      </c>
      <c r="BM281" s="232" t="s">
        <v>468</v>
      </c>
    </row>
    <row r="282" spans="1:47" s="2" customFormat="1" ht="12">
      <c r="A282" s="40"/>
      <c r="B282" s="41"/>
      <c r="C282" s="42"/>
      <c r="D282" s="234" t="s">
        <v>210</v>
      </c>
      <c r="E282" s="42"/>
      <c r="F282" s="235" t="s">
        <v>999</v>
      </c>
      <c r="G282" s="42"/>
      <c r="H282" s="42"/>
      <c r="I282" s="138"/>
      <c r="J282" s="42"/>
      <c r="K282" s="42"/>
      <c r="L282" s="46"/>
      <c r="M282" s="236"/>
      <c r="N282" s="237"/>
      <c r="O282" s="86"/>
      <c r="P282" s="86"/>
      <c r="Q282" s="86"/>
      <c r="R282" s="86"/>
      <c r="S282" s="86"/>
      <c r="T282" s="87"/>
      <c r="U282" s="40"/>
      <c r="V282" s="40"/>
      <c r="W282" s="40"/>
      <c r="X282" s="40"/>
      <c r="Y282" s="40"/>
      <c r="Z282" s="40"/>
      <c r="AA282" s="40"/>
      <c r="AB282" s="40"/>
      <c r="AC282" s="40"/>
      <c r="AD282" s="40"/>
      <c r="AE282" s="40"/>
      <c r="AT282" s="18" t="s">
        <v>210</v>
      </c>
      <c r="AU282" s="18" t="s">
        <v>86</v>
      </c>
    </row>
    <row r="283" spans="1:63" s="12" customFormat="1" ht="22.8" customHeight="1">
      <c r="A283" s="12"/>
      <c r="B283" s="204"/>
      <c r="C283" s="205"/>
      <c r="D283" s="206" t="s">
        <v>76</v>
      </c>
      <c r="E283" s="218" t="s">
        <v>1001</v>
      </c>
      <c r="F283" s="218" t="s">
        <v>1002</v>
      </c>
      <c r="G283" s="205"/>
      <c r="H283" s="205"/>
      <c r="I283" s="208"/>
      <c r="J283" s="219">
        <f>BK283</f>
        <v>0</v>
      </c>
      <c r="K283" s="205"/>
      <c r="L283" s="210"/>
      <c r="M283" s="211"/>
      <c r="N283" s="212"/>
      <c r="O283" s="212"/>
      <c r="P283" s="213">
        <f>SUM(P284:P285)</f>
        <v>0</v>
      </c>
      <c r="Q283" s="212"/>
      <c r="R283" s="213">
        <f>SUM(R284:R285)</f>
        <v>0</v>
      </c>
      <c r="S283" s="212"/>
      <c r="T283" s="214">
        <f>SUM(T284:T285)</f>
        <v>0</v>
      </c>
      <c r="U283" s="12"/>
      <c r="V283" s="12"/>
      <c r="W283" s="12"/>
      <c r="X283" s="12"/>
      <c r="Y283" s="12"/>
      <c r="Z283" s="12"/>
      <c r="AA283" s="12"/>
      <c r="AB283" s="12"/>
      <c r="AC283" s="12"/>
      <c r="AD283" s="12"/>
      <c r="AE283" s="12"/>
      <c r="AR283" s="215" t="s">
        <v>84</v>
      </c>
      <c r="AT283" s="216" t="s">
        <v>76</v>
      </c>
      <c r="AU283" s="216" t="s">
        <v>84</v>
      </c>
      <c r="AY283" s="215" t="s">
        <v>199</v>
      </c>
      <c r="BK283" s="217">
        <f>SUM(BK284:BK285)</f>
        <v>0</v>
      </c>
    </row>
    <row r="284" spans="1:65" s="2" customFormat="1" ht="19.8" customHeight="1">
      <c r="A284" s="40"/>
      <c r="B284" s="41"/>
      <c r="C284" s="260" t="s">
        <v>367</v>
      </c>
      <c r="D284" s="260" t="s">
        <v>222</v>
      </c>
      <c r="E284" s="261" t="s">
        <v>1003</v>
      </c>
      <c r="F284" s="262" t="s">
        <v>1004</v>
      </c>
      <c r="G284" s="263" t="s">
        <v>296</v>
      </c>
      <c r="H284" s="264">
        <v>777.377</v>
      </c>
      <c r="I284" s="265"/>
      <c r="J284" s="266">
        <f>ROUND(I284*H284,2)</f>
        <v>0</v>
      </c>
      <c r="K284" s="262" t="s">
        <v>32</v>
      </c>
      <c r="L284" s="46"/>
      <c r="M284" s="267" t="s">
        <v>32</v>
      </c>
      <c r="N284" s="268" t="s">
        <v>48</v>
      </c>
      <c r="O284" s="86"/>
      <c r="P284" s="230">
        <f>O284*H284</f>
        <v>0</v>
      </c>
      <c r="Q284" s="230">
        <v>0</v>
      </c>
      <c r="R284" s="230">
        <f>Q284*H284</f>
        <v>0</v>
      </c>
      <c r="S284" s="230">
        <v>0</v>
      </c>
      <c r="T284" s="231">
        <f>S284*H284</f>
        <v>0</v>
      </c>
      <c r="U284" s="40"/>
      <c r="V284" s="40"/>
      <c r="W284" s="40"/>
      <c r="X284" s="40"/>
      <c r="Y284" s="40"/>
      <c r="Z284" s="40"/>
      <c r="AA284" s="40"/>
      <c r="AB284" s="40"/>
      <c r="AC284" s="40"/>
      <c r="AD284" s="40"/>
      <c r="AE284" s="40"/>
      <c r="AR284" s="232" t="s">
        <v>209</v>
      </c>
      <c r="AT284" s="232" t="s">
        <v>222</v>
      </c>
      <c r="AU284" s="232" t="s">
        <v>86</v>
      </c>
      <c r="AY284" s="18" t="s">
        <v>199</v>
      </c>
      <c r="BE284" s="233">
        <f>IF(N284="základní",J284,0)</f>
        <v>0</v>
      </c>
      <c r="BF284" s="233">
        <f>IF(N284="snížená",J284,0)</f>
        <v>0</v>
      </c>
      <c r="BG284" s="233">
        <f>IF(N284="zákl. přenesená",J284,0)</f>
        <v>0</v>
      </c>
      <c r="BH284" s="233">
        <f>IF(N284="sníž. přenesená",J284,0)</f>
        <v>0</v>
      </c>
      <c r="BI284" s="233">
        <f>IF(N284="nulová",J284,0)</f>
        <v>0</v>
      </c>
      <c r="BJ284" s="18" t="s">
        <v>84</v>
      </c>
      <c r="BK284" s="233">
        <f>ROUND(I284*H284,2)</f>
        <v>0</v>
      </c>
      <c r="BL284" s="18" t="s">
        <v>209</v>
      </c>
      <c r="BM284" s="232" t="s">
        <v>471</v>
      </c>
    </row>
    <row r="285" spans="1:47" s="2" customFormat="1" ht="12">
      <c r="A285" s="40"/>
      <c r="B285" s="41"/>
      <c r="C285" s="42"/>
      <c r="D285" s="234" t="s">
        <v>210</v>
      </c>
      <c r="E285" s="42"/>
      <c r="F285" s="235" t="s">
        <v>1004</v>
      </c>
      <c r="G285" s="42"/>
      <c r="H285" s="42"/>
      <c r="I285" s="138"/>
      <c r="J285" s="42"/>
      <c r="K285" s="42"/>
      <c r="L285" s="46"/>
      <c r="M285" s="236"/>
      <c r="N285" s="237"/>
      <c r="O285" s="86"/>
      <c r="P285" s="86"/>
      <c r="Q285" s="86"/>
      <c r="R285" s="86"/>
      <c r="S285" s="86"/>
      <c r="T285" s="87"/>
      <c r="U285" s="40"/>
      <c r="V285" s="40"/>
      <c r="W285" s="40"/>
      <c r="X285" s="40"/>
      <c r="Y285" s="40"/>
      <c r="Z285" s="40"/>
      <c r="AA285" s="40"/>
      <c r="AB285" s="40"/>
      <c r="AC285" s="40"/>
      <c r="AD285" s="40"/>
      <c r="AE285" s="40"/>
      <c r="AT285" s="18" t="s">
        <v>210</v>
      </c>
      <c r="AU285" s="18" t="s">
        <v>86</v>
      </c>
    </row>
    <row r="286" spans="1:63" s="12" customFormat="1" ht="25.9" customHeight="1">
      <c r="A286" s="12"/>
      <c r="B286" s="204"/>
      <c r="C286" s="205"/>
      <c r="D286" s="206" t="s">
        <v>76</v>
      </c>
      <c r="E286" s="207" t="s">
        <v>1005</v>
      </c>
      <c r="F286" s="207" t="s">
        <v>1006</v>
      </c>
      <c r="G286" s="205"/>
      <c r="H286" s="205"/>
      <c r="I286" s="208"/>
      <c r="J286" s="209">
        <f>BK286</f>
        <v>0</v>
      </c>
      <c r="K286" s="205"/>
      <c r="L286" s="210"/>
      <c r="M286" s="211"/>
      <c r="N286" s="212"/>
      <c r="O286" s="212"/>
      <c r="P286" s="213">
        <f>SUM(P287:P332)</f>
        <v>0</v>
      </c>
      <c r="Q286" s="212"/>
      <c r="R286" s="213">
        <f>SUM(R287:R332)</f>
        <v>0</v>
      </c>
      <c r="S286" s="212"/>
      <c r="T286" s="214">
        <f>SUM(T287:T332)</f>
        <v>0</v>
      </c>
      <c r="U286" s="12"/>
      <c r="V286" s="12"/>
      <c r="W286" s="12"/>
      <c r="X286" s="12"/>
      <c r="Y286" s="12"/>
      <c r="Z286" s="12"/>
      <c r="AA286" s="12"/>
      <c r="AB286" s="12"/>
      <c r="AC286" s="12"/>
      <c r="AD286" s="12"/>
      <c r="AE286" s="12"/>
      <c r="AR286" s="215" t="s">
        <v>86</v>
      </c>
      <c r="AT286" s="216" t="s">
        <v>76</v>
      </c>
      <c r="AU286" s="216" t="s">
        <v>6</v>
      </c>
      <c r="AY286" s="215" t="s">
        <v>199</v>
      </c>
      <c r="BK286" s="217">
        <f>SUM(BK287:BK332)</f>
        <v>0</v>
      </c>
    </row>
    <row r="287" spans="1:65" s="2" customFormat="1" ht="19.8" customHeight="1">
      <c r="A287" s="40"/>
      <c r="B287" s="41"/>
      <c r="C287" s="260" t="s">
        <v>472</v>
      </c>
      <c r="D287" s="260" t="s">
        <v>222</v>
      </c>
      <c r="E287" s="261" t="s">
        <v>1007</v>
      </c>
      <c r="F287" s="262" t="s">
        <v>1008</v>
      </c>
      <c r="G287" s="263" t="s">
        <v>288</v>
      </c>
      <c r="H287" s="264">
        <v>92.2</v>
      </c>
      <c r="I287" s="265"/>
      <c r="J287" s="266">
        <f>ROUND(I287*H287,2)</f>
        <v>0</v>
      </c>
      <c r="K287" s="262" t="s">
        <v>32</v>
      </c>
      <c r="L287" s="46"/>
      <c r="M287" s="267" t="s">
        <v>32</v>
      </c>
      <c r="N287" s="268" t="s">
        <v>48</v>
      </c>
      <c r="O287" s="86"/>
      <c r="P287" s="230">
        <f>O287*H287</f>
        <v>0</v>
      </c>
      <c r="Q287" s="230">
        <v>0</v>
      </c>
      <c r="R287" s="230">
        <f>Q287*H287</f>
        <v>0</v>
      </c>
      <c r="S287" s="230">
        <v>0</v>
      </c>
      <c r="T287" s="231">
        <f>S287*H287</f>
        <v>0</v>
      </c>
      <c r="U287" s="40"/>
      <c r="V287" s="40"/>
      <c r="W287" s="40"/>
      <c r="X287" s="40"/>
      <c r="Y287" s="40"/>
      <c r="Z287" s="40"/>
      <c r="AA287" s="40"/>
      <c r="AB287" s="40"/>
      <c r="AC287" s="40"/>
      <c r="AD287" s="40"/>
      <c r="AE287" s="40"/>
      <c r="AR287" s="232" t="s">
        <v>245</v>
      </c>
      <c r="AT287" s="232" t="s">
        <v>222</v>
      </c>
      <c r="AU287" s="232" t="s">
        <v>84</v>
      </c>
      <c r="AY287" s="18" t="s">
        <v>199</v>
      </c>
      <c r="BE287" s="233">
        <f>IF(N287="základní",J287,0)</f>
        <v>0</v>
      </c>
      <c r="BF287" s="233">
        <f>IF(N287="snížená",J287,0)</f>
        <v>0</v>
      </c>
      <c r="BG287" s="233">
        <f>IF(N287="zákl. přenesená",J287,0)</f>
        <v>0</v>
      </c>
      <c r="BH287" s="233">
        <f>IF(N287="sníž. přenesená",J287,0)</f>
        <v>0</v>
      </c>
      <c r="BI287" s="233">
        <f>IF(N287="nulová",J287,0)</f>
        <v>0</v>
      </c>
      <c r="BJ287" s="18" t="s">
        <v>84</v>
      </c>
      <c r="BK287" s="233">
        <f>ROUND(I287*H287,2)</f>
        <v>0</v>
      </c>
      <c r="BL287" s="18" t="s">
        <v>245</v>
      </c>
      <c r="BM287" s="232" t="s">
        <v>475</v>
      </c>
    </row>
    <row r="288" spans="1:47" s="2" customFormat="1" ht="12">
      <c r="A288" s="40"/>
      <c r="B288" s="41"/>
      <c r="C288" s="42"/>
      <c r="D288" s="234" t="s">
        <v>210</v>
      </c>
      <c r="E288" s="42"/>
      <c r="F288" s="235" t="s">
        <v>1008</v>
      </c>
      <c r="G288" s="42"/>
      <c r="H288" s="42"/>
      <c r="I288" s="138"/>
      <c r="J288" s="42"/>
      <c r="K288" s="42"/>
      <c r="L288" s="46"/>
      <c r="M288" s="236"/>
      <c r="N288" s="237"/>
      <c r="O288" s="86"/>
      <c r="P288" s="86"/>
      <c r="Q288" s="86"/>
      <c r="R288" s="86"/>
      <c r="S288" s="86"/>
      <c r="T288" s="87"/>
      <c r="U288" s="40"/>
      <c r="V288" s="40"/>
      <c r="W288" s="40"/>
      <c r="X288" s="40"/>
      <c r="Y288" s="40"/>
      <c r="Z288" s="40"/>
      <c r="AA288" s="40"/>
      <c r="AB288" s="40"/>
      <c r="AC288" s="40"/>
      <c r="AD288" s="40"/>
      <c r="AE288" s="40"/>
      <c r="AT288" s="18" t="s">
        <v>210</v>
      </c>
      <c r="AU288" s="18" t="s">
        <v>84</v>
      </c>
    </row>
    <row r="289" spans="1:51" s="13" customFormat="1" ht="12">
      <c r="A289" s="13"/>
      <c r="B289" s="238"/>
      <c r="C289" s="239"/>
      <c r="D289" s="234" t="s">
        <v>213</v>
      </c>
      <c r="E289" s="240" t="s">
        <v>32</v>
      </c>
      <c r="F289" s="241" t="s">
        <v>1009</v>
      </c>
      <c r="G289" s="239"/>
      <c r="H289" s="242">
        <v>92.2</v>
      </c>
      <c r="I289" s="243"/>
      <c r="J289" s="239"/>
      <c r="K289" s="239"/>
      <c r="L289" s="244"/>
      <c r="M289" s="245"/>
      <c r="N289" s="246"/>
      <c r="O289" s="246"/>
      <c r="P289" s="246"/>
      <c r="Q289" s="246"/>
      <c r="R289" s="246"/>
      <c r="S289" s="246"/>
      <c r="T289" s="247"/>
      <c r="U289" s="13"/>
      <c r="V289" s="13"/>
      <c r="W289" s="13"/>
      <c r="X289" s="13"/>
      <c r="Y289" s="13"/>
      <c r="Z289" s="13"/>
      <c r="AA289" s="13"/>
      <c r="AB289" s="13"/>
      <c r="AC289" s="13"/>
      <c r="AD289" s="13"/>
      <c r="AE289" s="13"/>
      <c r="AT289" s="248" t="s">
        <v>213</v>
      </c>
      <c r="AU289" s="248" t="s">
        <v>84</v>
      </c>
      <c r="AV289" s="13" t="s">
        <v>86</v>
      </c>
      <c r="AW289" s="13" t="s">
        <v>39</v>
      </c>
      <c r="AX289" s="13" t="s">
        <v>6</v>
      </c>
      <c r="AY289" s="248" t="s">
        <v>199</v>
      </c>
    </row>
    <row r="290" spans="1:51" s="14" customFormat="1" ht="12">
      <c r="A290" s="14"/>
      <c r="B290" s="249"/>
      <c r="C290" s="250"/>
      <c r="D290" s="234" t="s">
        <v>213</v>
      </c>
      <c r="E290" s="251" t="s">
        <v>32</v>
      </c>
      <c r="F290" s="252" t="s">
        <v>215</v>
      </c>
      <c r="G290" s="250"/>
      <c r="H290" s="253">
        <v>92.2</v>
      </c>
      <c r="I290" s="254"/>
      <c r="J290" s="250"/>
      <c r="K290" s="250"/>
      <c r="L290" s="255"/>
      <c r="M290" s="269"/>
      <c r="N290" s="270"/>
      <c r="O290" s="270"/>
      <c r="P290" s="270"/>
      <c r="Q290" s="270"/>
      <c r="R290" s="270"/>
      <c r="S290" s="270"/>
      <c r="T290" s="271"/>
      <c r="U290" s="14"/>
      <c r="V290" s="14"/>
      <c r="W290" s="14"/>
      <c r="X290" s="14"/>
      <c r="Y290" s="14"/>
      <c r="Z290" s="14"/>
      <c r="AA290" s="14"/>
      <c r="AB290" s="14"/>
      <c r="AC290" s="14"/>
      <c r="AD290" s="14"/>
      <c r="AE290" s="14"/>
      <c r="AT290" s="259" t="s">
        <v>213</v>
      </c>
      <c r="AU290" s="259" t="s">
        <v>84</v>
      </c>
      <c r="AV290" s="14" t="s">
        <v>209</v>
      </c>
      <c r="AW290" s="14" t="s">
        <v>39</v>
      </c>
      <c r="AX290" s="14" t="s">
        <v>84</v>
      </c>
      <c r="AY290" s="259" t="s">
        <v>199</v>
      </c>
    </row>
    <row r="291" spans="1:65" s="2" customFormat="1" ht="14.4" customHeight="1">
      <c r="A291" s="40"/>
      <c r="B291" s="41"/>
      <c r="C291" s="220" t="s">
        <v>371</v>
      </c>
      <c r="D291" s="220" t="s">
        <v>203</v>
      </c>
      <c r="E291" s="221" t="s">
        <v>1010</v>
      </c>
      <c r="F291" s="222" t="s">
        <v>1011</v>
      </c>
      <c r="G291" s="223" t="s">
        <v>296</v>
      </c>
      <c r="H291" s="224">
        <v>0.032</v>
      </c>
      <c r="I291" s="225"/>
      <c r="J291" s="226">
        <f>ROUND(I291*H291,2)</f>
        <v>0</v>
      </c>
      <c r="K291" s="222" t="s">
        <v>32</v>
      </c>
      <c r="L291" s="227"/>
      <c r="M291" s="228" t="s">
        <v>32</v>
      </c>
      <c r="N291" s="229" t="s">
        <v>48</v>
      </c>
      <c r="O291" s="86"/>
      <c r="P291" s="230">
        <f>O291*H291</f>
        <v>0</v>
      </c>
      <c r="Q291" s="230">
        <v>0</v>
      </c>
      <c r="R291" s="230">
        <f>Q291*H291</f>
        <v>0</v>
      </c>
      <c r="S291" s="230">
        <v>0</v>
      </c>
      <c r="T291" s="231">
        <f>S291*H291</f>
        <v>0</v>
      </c>
      <c r="U291" s="40"/>
      <c r="V291" s="40"/>
      <c r="W291" s="40"/>
      <c r="X291" s="40"/>
      <c r="Y291" s="40"/>
      <c r="Z291" s="40"/>
      <c r="AA291" s="40"/>
      <c r="AB291" s="40"/>
      <c r="AC291" s="40"/>
      <c r="AD291" s="40"/>
      <c r="AE291" s="40"/>
      <c r="AR291" s="232" t="s">
        <v>278</v>
      </c>
      <c r="AT291" s="232" t="s">
        <v>203</v>
      </c>
      <c r="AU291" s="232" t="s">
        <v>84</v>
      </c>
      <c r="AY291" s="18" t="s">
        <v>199</v>
      </c>
      <c r="BE291" s="233">
        <f>IF(N291="základní",J291,0)</f>
        <v>0</v>
      </c>
      <c r="BF291" s="233">
        <f>IF(N291="snížená",J291,0)</f>
        <v>0</v>
      </c>
      <c r="BG291" s="233">
        <f>IF(N291="zákl. přenesená",J291,0)</f>
        <v>0</v>
      </c>
      <c r="BH291" s="233">
        <f>IF(N291="sníž. přenesená",J291,0)</f>
        <v>0</v>
      </c>
      <c r="BI291" s="233">
        <f>IF(N291="nulová",J291,0)</f>
        <v>0</v>
      </c>
      <c r="BJ291" s="18" t="s">
        <v>84</v>
      </c>
      <c r="BK291" s="233">
        <f>ROUND(I291*H291,2)</f>
        <v>0</v>
      </c>
      <c r="BL291" s="18" t="s">
        <v>245</v>
      </c>
      <c r="BM291" s="232" t="s">
        <v>478</v>
      </c>
    </row>
    <row r="292" spans="1:47" s="2" customFormat="1" ht="12">
      <c r="A292" s="40"/>
      <c r="B292" s="41"/>
      <c r="C292" s="42"/>
      <c r="D292" s="234" t="s">
        <v>210</v>
      </c>
      <c r="E292" s="42"/>
      <c r="F292" s="235" t="s">
        <v>1011</v>
      </c>
      <c r="G292" s="42"/>
      <c r="H292" s="42"/>
      <c r="I292" s="138"/>
      <c r="J292" s="42"/>
      <c r="K292" s="42"/>
      <c r="L292" s="46"/>
      <c r="M292" s="236"/>
      <c r="N292" s="237"/>
      <c r="O292" s="86"/>
      <c r="P292" s="86"/>
      <c r="Q292" s="86"/>
      <c r="R292" s="86"/>
      <c r="S292" s="86"/>
      <c r="T292" s="87"/>
      <c r="U292" s="40"/>
      <c r="V292" s="40"/>
      <c r="W292" s="40"/>
      <c r="X292" s="40"/>
      <c r="Y292" s="40"/>
      <c r="Z292" s="40"/>
      <c r="AA292" s="40"/>
      <c r="AB292" s="40"/>
      <c r="AC292" s="40"/>
      <c r="AD292" s="40"/>
      <c r="AE292" s="40"/>
      <c r="AT292" s="18" t="s">
        <v>210</v>
      </c>
      <c r="AU292" s="18" t="s">
        <v>84</v>
      </c>
    </row>
    <row r="293" spans="1:65" s="2" customFormat="1" ht="19.8" customHeight="1">
      <c r="A293" s="40"/>
      <c r="B293" s="41"/>
      <c r="C293" s="260" t="s">
        <v>480</v>
      </c>
      <c r="D293" s="260" t="s">
        <v>222</v>
      </c>
      <c r="E293" s="261" t="s">
        <v>1012</v>
      </c>
      <c r="F293" s="262" t="s">
        <v>1013</v>
      </c>
      <c r="G293" s="263" t="s">
        <v>288</v>
      </c>
      <c r="H293" s="264">
        <v>184.4</v>
      </c>
      <c r="I293" s="265"/>
      <c r="J293" s="266">
        <f>ROUND(I293*H293,2)</f>
        <v>0</v>
      </c>
      <c r="K293" s="262" t="s">
        <v>32</v>
      </c>
      <c r="L293" s="46"/>
      <c r="M293" s="267" t="s">
        <v>32</v>
      </c>
      <c r="N293" s="268" t="s">
        <v>48</v>
      </c>
      <c r="O293" s="86"/>
      <c r="P293" s="230">
        <f>O293*H293</f>
        <v>0</v>
      </c>
      <c r="Q293" s="230">
        <v>0</v>
      </c>
      <c r="R293" s="230">
        <f>Q293*H293</f>
        <v>0</v>
      </c>
      <c r="S293" s="230">
        <v>0</v>
      </c>
      <c r="T293" s="231">
        <f>S293*H293</f>
        <v>0</v>
      </c>
      <c r="U293" s="40"/>
      <c r="V293" s="40"/>
      <c r="W293" s="40"/>
      <c r="X293" s="40"/>
      <c r="Y293" s="40"/>
      <c r="Z293" s="40"/>
      <c r="AA293" s="40"/>
      <c r="AB293" s="40"/>
      <c r="AC293" s="40"/>
      <c r="AD293" s="40"/>
      <c r="AE293" s="40"/>
      <c r="AR293" s="232" t="s">
        <v>245</v>
      </c>
      <c r="AT293" s="232" t="s">
        <v>222</v>
      </c>
      <c r="AU293" s="232" t="s">
        <v>84</v>
      </c>
      <c r="AY293" s="18" t="s">
        <v>199</v>
      </c>
      <c r="BE293" s="233">
        <f>IF(N293="základní",J293,0)</f>
        <v>0</v>
      </c>
      <c r="BF293" s="233">
        <f>IF(N293="snížená",J293,0)</f>
        <v>0</v>
      </c>
      <c r="BG293" s="233">
        <f>IF(N293="zákl. přenesená",J293,0)</f>
        <v>0</v>
      </c>
      <c r="BH293" s="233">
        <f>IF(N293="sníž. přenesená",J293,0)</f>
        <v>0</v>
      </c>
      <c r="BI293" s="233">
        <f>IF(N293="nulová",J293,0)</f>
        <v>0</v>
      </c>
      <c r="BJ293" s="18" t="s">
        <v>84</v>
      </c>
      <c r="BK293" s="233">
        <f>ROUND(I293*H293,2)</f>
        <v>0</v>
      </c>
      <c r="BL293" s="18" t="s">
        <v>245</v>
      </c>
      <c r="BM293" s="232" t="s">
        <v>483</v>
      </c>
    </row>
    <row r="294" spans="1:47" s="2" customFormat="1" ht="12">
      <c r="A294" s="40"/>
      <c r="B294" s="41"/>
      <c r="C294" s="42"/>
      <c r="D294" s="234" t="s">
        <v>210</v>
      </c>
      <c r="E294" s="42"/>
      <c r="F294" s="235" t="s">
        <v>1013</v>
      </c>
      <c r="G294" s="42"/>
      <c r="H294" s="42"/>
      <c r="I294" s="138"/>
      <c r="J294" s="42"/>
      <c r="K294" s="42"/>
      <c r="L294" s="46"/>
      <c r="M294" s="236"/>
      <c r="N294" s="237"/>
      <c r="O294" s="86"/>
      <c r="P294" s="86"/>
      <c r="Q294" s="86"/>
      <c r="R294" s="86"/>
      <c r="S294" s="86"/>
      <c r="T294" s="87"/>
      <c r="U294" s="40"/>
      <c r="V294" s="40"/>
      <c r="W294" s="40"/>
      <c r="X294" s="40"/>
      <c r="Y294" s="40"/>
      <c r="Z294" s="40"/>
      <c r="AA294" s="40"/>
      <c r="AB294" s="40"/>
      <c r="AC294" s="40"/>
      <c r="AD294" s="40"/>
      <c r="AE294" s="40"/>
      <c r="AT294" s="18" t="s">
        <v>210</v>
      </c>
      <c r="AU294" s="18" t="s">
        <v>84</v>
      </c>
    </row>
    <row r="295" spans="1:51" s="13" customFormat="1" ht="12">
      <c r="A295" s="13"/>
      <c r="B295" s="238"/>
      <c r="C295" s="239"/>
      <c r="D295" s="234" t="s">
        <v>213</v>
      </c>
      <c r="E295" s="240" t="s">
        <v>32</v>
      </c>
      <c r="F295" s="241" t="s">
        <v>1014</v>
      </c>
      <c r="G295" s="239"/>
      <c r="H295" s="242">
        <v>184.4</v>
      </c>
      <c r="I295" s="243"/>
      <c r="J295" s="239"/>
      <c r="K295" s="239"/>
      <c r="L295" s="244"/>
      <c r="M295" s="245"/>
      <c r="N295" s="246"/>
      <c r="O295" s="246"/>
      <c r="P295" s="246"/>
      <c r="Q295" s="246"/>
      <c r="R295" s="246"/>
      <c r="S295" s="246"/>
      <c r="T295" s="247"/>
      <c r="U295" s="13"/>
      <c r="V295" s="13"/>
      <c r="W295" s="13"/>
      <c r="X295" s="13"/>
      <c r="Y295" s="13"/>
      <c r="Z295" s="13"/>
      <c r="AA295" s="13"/>
      <c r="AB295" s="13"/>
      <c r="AC295" s="13"/>
      <c r="AD295" s="13"/>
      <c r="AE295" s="13"/>
      <c r="AT295" s="248" t="s">
        <v>213</v>
      </c>
      <c r="AU295" s="248" t="s">
        <v>84</v>
      </c>
      <c r="AV295" s="13" t="s">
        <v>86</v>
      </c>
      <c r="AW295" s="13" t="s">
        <v>39</v>
      </c>
      <c r="AX295" s="13" t="s">
        <v>6</v>
      </c>
      <c r="AY295" s="248" t="s">
        <v>199</v>
      </c>
    </row>
    <row r="296" spans="1:51" s="14" customFormat="1" ht="12">
      <c r="A296" s="14"/>
      <c r="B296" s="249"/>
      <c r="C296" s="250"/>
      <c r="D296" s="234" t="s">
        <v>213</v>
      </c>
      <c r="E296" s="251" t="s">
        <v>32</v>
      </c>
      <c r="F296" s="252" t="s">
        <v>215</v>
      </c>
      <c r="G296" s="250"/>
      <c r="H296" s="253">
        <v>184.4</v>
      </c>
      <c r="I296" s="254"/>
      <c r="J296" s="250"/>
      <c r="K296" s="250"/>
      <c r="L296" s="255"/>
      <c r="M296" s="269"/>
      <c r="N296" s="270"/>
      <c r="O296" s="270"/>
      <c r="P296" s="270"/>
      <c r="Q296" s="270"/>
      <c r="R296" s="270"/>
      <c r="S296" s="270"/>
      <c r="T296" s="271"/>
      <c r="U296" s="14"/>
      <c r="V296" s="14"/>
      <c r="W296" s="14"/>
      <c r="X296" s="14"/>
      <c r="Y296" s="14"/>
      <c r="Z296" s="14"/>
      <c r="AA296" s="14"/>
      <c r="AB296" s="14"/>
      <c r="AC296" s="14"/>
      <c r="AD296" s="14"/>
      <c r="AE296" s="14"/>
      <c r="AT296" s="259" t="s">
        <v>213</v>
      </c>
      <c r="AU296" s="259" t="s">
        <v>84</v>
      </c>
      <c r="AV296" s="14" t="s">
        <v>209</v>
      </c>
      <c r="AW296" s="14" t="s">
        <v>39</v>
      </c>
      <c r="AX296" s="14" t="s">
        <v>84</v>
      </c>
      <c r="AY296" s="259" t="s">
        <v>199</v>
      </c>
    </row>
    <row r="297" spans="1:65" s="2" customFormat="1" ht="14.4" customHeight="1">
      <c r="A297" s="40"/>
      <c r="B297" s="41"/>
      <c r="C297" s="220" t="s">
        <v>375</v>
      </c>
      <c r="D297" s="220" t="s">
        <v>203</v>
      </c>
      <c r="E297" s="221" t="s">
        <v>1015</v>
      </c>
      <c r="F297" s="222" t="s">
        <v>1016</v>
      </c>
      <c r="G297" s="223" t="s">
        <v>296</v>
      </c>
      <c r="H297" s="224">
        <v>0.083</v>
      </c>
      <c r="I297" s="225"/>
      <c r="J297" s="226">
        <f>ROUND(I297*H297,2)</f>
        <v>0</v>
      </c>
      <c r="K297" s="222" t="s">
        <v>32</v>
      </c>
      <c r="L297" s="227"/>
      <c r="M297" s="228" t="s">
        <v>32</v>
      </c>
      <c r="N297" s="229" t="s">
        <v>48</v>
      </c>
      <c r="O297" s="86"/>
      <c r="P297" s="230">
        <f>O297*H297</f>
        <v>0</v>
      </c>
      <c r="Q297" s="230">
        <v>0</v>
      </c>
      <c r="R297" s="230">
        <f>Q297*H297</f>
        <v>0</v>
      </c>
      <c r="S297" s="230">
        <v>0</v>
      </c>
      <c r="T297" s="231">
        <f>S297*H297</f>
        <v>0</v>
      </c>
      <c r="U297" s="40"/>
      <c r="V297" s="40"/>
      <c r="W297" s="40"/>
      <c r="X297" s="40"/>
      <c r="Y297" s="40"/>
      <c r="Z297" s="40"/>
      <c r="AA297" s="40"/>
      <c r="AB297" s="40"/>
      <c r="AC297" s="40"/>
      <c r="AD297" s="40"/>
      <c r="AE297" s="40"/>
      <c r="AR297" s="232" t="s">
        <v>278</v>
      </c>
      <c r="AT297" s="232" t="s">
        <v>203</v>
      </c>
      <c r="AU297" s="232" t="s">
        <v>84</v>
      </c>
      <c r="AY297" s="18" t="s">
        <v>199</v>
      </c>
      <c r="BE297" s="233">
        <f>IF(N297="základní",J297,0)</f>
        <v>0</v>
      </c>
      <c r="BF297" s="233">
        <f>IF(N297="snížená",J297,0)</f>
        <v>0</v>
      </c>
      <c r="BG297" s="233">
        <f>IF(N297="zákl. přenesená",J297,0)</f>
        <v>0</v>
      </c>
      <c r="BH297" s="233">
        <f>IF(N297="sníž. přenesená",J297,0)</f>
        <v>0</v>
      </c>
      <c r="BI297" s="233">
        <f>IF(N297="nulová",J297,0)</f>
        <v>0</v>
      </c>
      <c r="BJ297" s="18" t="s">
        <v>84</v>
      </c>
      <c r="BK297" s="233">
        <f>ROUND(I297*H297,2)</f>
        <v>0</v>
      </c>
      <c r="BL297" s="18" t="s">
        <v>245</v>
      </c>
      <c r="BM297" s="232" t="s">
        <v>486</v>
      </c>
    </row>
    <row r="298" spans="1:47" s="2" customFormat="1" ht="12">
      <c r="A298" s="40"/>
      <c r="B298" s="41"/>
      <c r="C298" s="42"/>
      <c r="D298" s="234" t="s">
        <v>210</v>
      </c>
      <c r="E298" s="42"/>
      <c r="F298" s="235" t="s">
        <v>1016</v>
      </c>
      <c r="G298" s="42"/>
      <c r="H298" s="42"/>
      <c r="I298" s="138"/>
      <c r="J298" s="42"/>
      <c r="K298" s="42"/>
      <c r="L298" s="46"/>
      <c r="M298" s="236"/>
      <c r="N298" s="237"/>
      <c r="O298" s="86"/>
      <c r="P298" s="86"/>
      <c r="Q298" s="86"/>
      <c r="R298" s="86"/>
      <c r="S298" s="86"/>
      <c r="T298" s="87"/>
      <c r="U298" s="40"/>
      <c r="V298" s="40"/>
      <c r="W298" s="40"/>
      <c r="X298" s="40"/>
      <c r="Y298" s="40"/>
      <c r="Z298" s="40"/>
      <c r="AA298" s="40"/>
      <c r="AB298" s="40"/>
      <c r="AC298" s="40"/>
      <c r="AD298" s="40"/>
      <c r="AE298" s="40"/>
      <c r="AT298" s="18" t="s">
        <v>210</v>
      </c>
      <c r="AU298" s="18" t="s">
        <v>84</v>
      </c>
    </row>
    <row r="299" spans="1:65" s="2" customFormat="1" ht="19.8" customHeight="1">
      <c r="A299" s="40"/>
      <c r="B299" s="41"/>
      <c r="C299" s="260" t="s">
        <v>488</v>
      </c>
      <c r="D299" s="260" t="s">
        <v>222</v>
      </c>
      <c r="E299" s="261" t="s">
        <v>1017</v>
      </c>
      <c r="F299" s="262" t="s">
        <v>1018</v>
      </c>
      <c r="G299" s="263" t="s">
        <v>288</v>
      </c>
      <c r="H299" s="264">
        <v>108</v>
      </c>
      <c r="I299" s="265"/>
      <c r="J299" s="266">
        <f>ROUND(I299*H299,2)</f>
        <v>0</v>
      </c>
      <c r="K299" s="262" t="s">
        <v>32</v>
      </c>
      <c r="L299" s="46"/>
      <c r="M299" s="267" t="s">
        <v>32</v>
      </c>
      <c r="N299" s="268" t="s">
        <v>48</v>
      </c>
      <c r="O299" s="86"/>
      <c r="P299" s="230">
        <f>O299*H299</f>
        <v>0</v>
      </c>
      <c r="Q299" s="230">
        <v>0</v>
      </c>
      <c r="R299" s="230">
        <f>Q299*H299</f>
        <v>0</v>
      </c>
      <c r="S299" s="230">
        <v>0</v>
      </c>
      <c r="T299" s="231">
        <f>S299*H299</f>
        <v>0</v>
      </c>
      <c r="U299" s="40"/>
      <c r="V299" s="40"/>
      <c r="W299" s="40"/>
      <c r="X299" s="40"/>
      <c r="Y299" s="40"/>
      <c r="Z299" s="40"/>
      <c r="AA299" s="40"/>
      <c r="AB299" s="40"/>
      <c r="AC299" s="40"/>
      <c r="AD299" s="40"/>
      <c r="AE299" s="40"/>
      <c r="AR299" s="232" t="s">
        <v>245</v>
      </c>
      <c r="AT299" s="232" t="s">
        <v>222</v>
      </c>
      <c r="AU299" s="232" t="s">
        <v>84</v>
      </c>
      <c r="AY299" s="18" t="s">
        <v>199</v>
      </c>
      <c r="BE299" s="233">
        <f>IF(N299="základní",J299,0)</f>
        <v>0</v>
      </c>
      <c r="BF299" s="233">
        <f>IF(N299="snížená",J299,0)</f>
        <v>0</v>
      </c>
      <c r="BG299" s="233">
        <f>IF(N299="zákl. přenesená",J299,0)</f>
        <v>0</v>
      </c>
      <c r="BH299" s="233">
        <f>IF(N299="sníž. přenesená",J299,0)</f>
        <v>0</v>
      </c>
      <c r="BI299" s="233">
        <f>IF(N299="nulová",J299,0)</f>
        <v>0</v>
      </c>
      <c r="BJ299" s="18" t="s">
        <v>84</v>
      </c>
      <c r="BK299" s="233">
        <f>ROUND(I299*H299,2)</f>
        <v>0</v>
      </c>
      <c r="BL299" s="18" t="s">
        <v>245</v>
      </c>
      <c r="BM299" s="232" t="s">
        <v>489</v>
      </c>
    </row>
    <row r="300" spans="1:47" s="2" customFormat="1" ht="12">
      <c r="A300" s="40"/>
      <c r="B300" s="41"/>
      <c r="C300" s="42"/>
      <c r="D300" s="234" t="s">
        <v>210</v>
      </c>
      <c r="E300" s="42"/>
      <c r="F300" s="235" t="s">
        <v>1018</v>
      </c>
      <c r="G300" s="42"/>
      <c r="H300" s="42"/>
      <c r="I300" s="138"/>
      <c r="J300" s="42"/>
      <c r="K300" s="42"/>
      <c r="L300" s="46"/>
      <c r="M300" s="236"/>
      <c r="N300" s="237"/>
      <c r="O300" s="86"/>
      <c r="P300" s="86"/>
      <c r="Q300" s="86"/>
      <c r="R300" s="86"/>
      <c r="S300" s="86"/>
      <c r="T300" s="87"/>
      <c r="U300" s="40"/>
      <c r="V300" s="40"/>
      <c r="W300" s="40"/>
      <c r="X300" s="40"/>
      <c r="Y300" s="40"/>
      <c r="Z300" s="40"/>
      <c r="AA300" s="40"/>
      <c r="AB300" s="40"/>
      <c r="AC300" s="40"/>
      <c r="AD300" s="40"/>
      <c r="AE300" s="40"/>
      <c r="AT300" s="18" t="s">
        <v>210</v>
      </c>
      <c r="AU300" s="18" t="s">
        <v>84</v>
      </c>
    </row>
    <row r="301" spans="1:51" s="13" customFormat="1" ht="12">
      <c r="A301" s="13"/>
      <c r="B301" s="238"/>
      <c r="C301" s="239"/>
      <c r="D301" s="234" t="s">
        <v>213</v>
      </c>
      <c r="E301" s="240" t="s">
        <v>32</v>
      </c>
      <c r="F301" s="241" t="s">
        <v>1019</v>
      </c>
      <c r="G301" s="239"/>
      <c r="H301" s="242">
        <v>108</v>
      </c>
      <c r="I301" s="243"/>
      <c r="J301" s="239"/>
      <c r="K301" s="239"/>
      <c r="L301" s="244"/>
      <c r="M301" s="245"/>
      <c r="N301" s="246"/>
      <c r="O301" s="246"/>
      <c r="P301" s="246"/>
      <c r="Q301" s="246"/>
      <c r="R301" s="246"/>
      <c r="S301" s="246"/>
      <c r="T301" s="247"/>
      <c r="U301" s="13"/>
      <c r="V301" s="13"/>
      <c r="W301" s="13"/>
      <c r="X301" s="13"/>
      <c r="Y301" s="13"/>
      <c r="Z301" s="13"/>
      <c r="AA301" s="13"/>
      <c r="AB301" s="13"/>
      <c r="AC301" s="13"/>
      <c r="AD301" s="13"/>
      <c r="AE301" s="13"/>
      <c r="AT301" s="248" t="s">
        <v>213</v>
      </c>
      <c r="AU301" s="248" t="s">
        <v>84</v>
      </c>
      <c r="AV301" s="13" t="s">
        <v>86</v>
      </c>
      <c r="AW301" s="13" t="s">
        <v>39</v>
      </c>
      <c r="AX301" s="13" t="s">
        <v>6</v>
      </c>
      <c r="AY301" s="248" t="s">
        <v>199</v>
      </c>
    </row>
    <row r="302" spans="1:51" s="14" customFormat="1" ht="12">
      <c r="A302" s="14"/>
      <c r="B302" s="249"/>
      <c r="C302" s="250"/>
      <c r="D302" s="234" t="s">
        <v>213</v>
      </c>
      <c r="E302" s="251" t="s">
        <v>32</v>
      </c>
      <c r="F302" s="252" t="s">
        <v>215</v>
      </c>
      <c r="G302" s="250"/>
      <c r="H302" s="253">
        <v>108</v>
      </c>
      <c r="I302" s="254"/>
      <c r="J302" s="250"/>
      <c r="K302" s="250"/>
      <c r="L302" s="255"/>
      <c r="M302" s="269"/>
      <c r="N302" s="270"/>
      <c r="O302" s="270"/>
      <c r="P302" s="270"/>
      <c r="Q302" s="270"/>
      <c r="R302" s="270"/>
      <c r="S302" s="270"/>
      <c r="T302" s="271"/>
      <c r="U302" s="14"/>
      <c r="V302" s="14"/>
      <c r="W302" s="14"/>
      <c r="X302" s="14"/>
      <c r="Y302" s="14"/>
      <c r="Z302" s="14"/>
      <c r="AA302" s="14"/>
      <c r="AB302" s="14"/>
      <c r="AC302" s="14"/>
      <c r="AD302" s="14"/>
      <c r="AE302" s="14"/>
      <c r="AT302" s="259" t="s">
        <v>213</v>
      </c>
      <c r="AU302" s="259" t="s">
        <v>84</v>
      </c>
      <c r="AV302" s="14" t="s">
        <v>209</v>
      </c>
      <c r="AW302" s="14" t="s">
        <v>39</v>
      </c>
      <c r="AX302" s="14" t="s">
        <v>84</v>
      </c>
      <c r="AY302" s="259" t="s">
        <v>199</v>
      </c>
    </row>
    <row r="303" spans="1:65" s="2" customFormat="1" ht="14.4" customHeight="1">
      <c r="A303" s="40"/>
      <c r="B303" s="41"/>
      <c r="C303" s="260" t="s">
        <v>379</v>
      </c>
      <c r="D303" s="260" t="s">
        <v>222</v>
      </c>
      <c r="E303" s="261" t="s">
        <v>1020</v>
      </c>
      <c r="F303" s="262" t="s">
        <v>1021</v>
      </c>
      <c r="G303" s="263" t="s">
        <v>288</v>
      </c>
      <c r="H303" s="264">
        <v>74</v>
      </c>
      <c r="I303" s="265"/>
      <c r="J303" s="266">
        <f>ROUND(I303*H303,2)</f>
        <v>0</v>
      </c>
      <c r="K303" s="262" t="s">
        <v>32</v>
      </c>
      <c r="L303" s="46"/>
      <c r="M303" s="267" t="s">
        <v>32</v>
      </c>
      <c r="N303" s="268" t="s">
        <v>48</v>
      </c>
      <c r="O303" s="86"/>
      <c r="P303" s="230">
        <f>O303*H303</f>
        <v>0</v>
      </c>
      <c r="Q303" s="230">
        <v>0</v>
      </c>
      <c r="R303" s="230">
        <f>Q303*H303</f>
        <v>0</v>
      </c>
      <c r="S303" s="230">
        <v>0</v>
      </c>
      <c r="T303" s="231">
        <f>S303*H303</f>
        <v>0</v>
      </c>
      <c r="U303" s="40"/>
      <c r="V303" s="40"/>
      <c r="W303" s="40"/>
      <c r="X303" s="40"/>
      <c r="Y303" s="40"/>
      <c r="Z303" s="40"/>
      <c r="AA303" s="40"/>
      <c r="AB303" s="40"/>
      <c r="AC303" s="40"/>
      <c r="AD303" s="40"/>
      <c r="AE303" s="40"/>
      <c r="AR303" s="232" t="s">
        <v>245</v>
      </c>
      <c r="AT303" s="232" t="s">
        <v>222</v>
      </c>
      <c r="AU303" s="232" t="s">
        <v>84</v>
      </c>
      <c r="AY303" s="18" t="s">
        <v>199</v>
      </c>
      <c r="BE303" s="233">
        <f>IF(N303="základní",J303,0)</f>
        <v>0</v>
      </c>
      <c r="BF303" s="233">
        <f>IF(N303="snížená",J303,0)</f>
        <v>0</v>
      </c>
      <c r="BG303" s="233">
        <f>IF(N303="zákl. přenesená",J303,0)</f>
        <v>0</v>
      </c>
      <c r="BH303" s="233">
        <f>IF(N303="sníž. přenesená",J303,0)</f>
        <v>0</v>
      </c>
      <c r="BI303" s="233">
        <f>IF(N303="nulová",J303,0)</f>
        <v>0</v>
      </c>
      <c r="BJ303" s="18" t="s">
        <v>84</v>
      </c>
      <c r="BK303" s="233">
        <f>ROUND(I303*H303,2)</f>
        <v>0</v>
      </c>
      <c r="BL303" s="18" t="s">
        <v>245</v>
      </c>
      <c r="BM303" s="232" t="s">
        <v>1022</v>
      </c>
    </row>
    <row r="304" spans="1:47" s="2" customFormat="1" ht="12">
      <c r="A304" s="40"/>
      <c r="B304" s="41"/>
      <c r="C304" s="42"/>
      <c r="D304" s="234" t="s">
        <v>210</v>
      </c>
      <c r="E304" s="42"/>
      <c r="F304" s="235" t="s">
        <v>1021</v>
      </c>
      <c r="G304" s="42"/>
      <c r="H304" s="42"/>
      <c r="I304" s="138"/>
      <c r="J304" s="42"/>
      <c r="K304" s="42"/>
      <c r="L304" s="46"/>
      <c r="M304" s="236"/>
      <c r="N304" s="237"/>
      <c r="O304" s="86"/>
      <c r="P304" s="86"/>
      <c r="Q304" s="86"/>
      <c r="R304" s="86"/>
      <c r="S304" s="86"/>
      <c r="T304" s="87"/>
      <c r="U304" s="40"/>
      <c r="V304" s="40"/>
      <c r="W304" s="40"/>
      <c r="X304" s="40"/>
      <c r="Y304" s="40"/>
      <c r="Z304" s="40"/>
      <c r="AA304" s="40"/>
      <c r="AB304" s="40"/>
      <c r="AC304" s="40"/>
      <c r="AD304" s="40"/>
      <c r="AE304" s="40"/>
      <c r="AT304" s="18" t="s">
        <v>210</v>
      </c>
      <c r="AU304" s="18" t="s">
        <v>84</v>
      </c>
    </row>
    <row r="305" spans="1:51" s="13" customFormat="1" ht="12">
      <c r="A305" s="13"/>
      <c r="B305" s="238"/>
      <c r="C305" s="239"/>
      <c r="D305" s="234" t="s">
        <v>213</v>
      </c>
      <c r="E305" s="240" t="s">
        <v>32</v>
      </c>
      <c r="F305" s="241" t="s">
        <v>1023</v>
      </c>
      <c r="G305" s="239"/>
      <c r="H305" s="242">
        <v>74</v>
      </c>
      <c r="I305" s="243"/>
      <c r="J305" s="239"/>
      <c r="K305" s="239"/>
      <c r="L305" s="244"/>
      <c r="M305" s="245"/>
      <c r="N305" s="246"/>
      <c r="O305" s="246"/>
      <c r="P305" s="246"/>
      <c r="Q305" s="246"/>
      <c r="R305" s="246"/>
      <c r="S305" s="246"/>
      <c r="T305" s="247"/>
      <c r="U305" s="13"/>
      <c r="V305" s="13"/>
      <c r="W305" s="13"/>
      <c r="X305" s="13"/>
      <c r="Y305" s="13"/>
      <c r="Z305" s="13"/>
      <c r="AA305" s="13"/>
      <c r="AB305" s="13"/>
      <c r="AC305" s="13"/>
      <c r="AD305" s="13"/>
      <c r="AE305" s="13"/>
      <c r="AT305" s="248" t="s">
        <v>213</v>
      </c>
      <c r="AU305" s="248" t="s">
        <v>84</v>
      </c>
      <c r="AV305" s="13" t="s">
        <v>86</v>
      </c>
      <c r="AW305" s="13" t="s">
        <v>39</v>
      </c>
      <c r="AX305" s="13" t="s">
        <v>6</v>
      </c>
      <c r="AY305" s="248" t="s">
        <v>199</v>
      </c>
    </row>
    <row r="306" spans="1:51" s="14" customFormat="1" ht="12">
      <c r="A306" s="14"/>
      <c r="B306" s="249"/>
      <c r="C306" s="250"/>
      <c r="D306" s="234" t="s">
        <v>213</v>
      </c>
      <c r="E306" s="251" t="s">
        <v>32</v>
      </c>
      <c r="F306" s="252" t="s">
        <v>215</v>
      </c>
      <c r="G306" s="250"/>
      <c r="H306" s="253">
        <v>74</v>
      </c>
      <c r="I306" s="254"/>
      <c r="J306" s="250"/>
      <c r="K306" s="250"/>
      <c r="L306" s="255"/>
      <c r="M306" s="269"/>
      <c r="N306" s="270"/>
      <c r="O306" s="270"/>
      <c r="P306" s="270"/>
      <c r="Q306" s="270"/>
      <c r="R306" s="270"/>
      <c r="S306" s="270"/>
      <c r="T306" s="271"/>
      <c r="U306" s="14"/>
      <c r="V306" s="14"/>
      <c r="W306" s="14"/>
      <c r="X306" s="14"/>
      <c r="Y306" s="14"/>
      <c r="Z306" s="14"/>
      <c r="AA306" s="14"/>
      <c r="AB306" s="14"/>
      <c r="AC306" s="14"/>
      <c r="AD306" s="14"/>
      <c r="AE306" s="14"/>
      <c r="AT306" s="259" t="s">
        <v>213</v>
      </c>
      <c r="AU306" s="259" t="s">
        <v>84</v>
      </c>
      <c r="AV306" s="14" t="s">
        <v>209</v>
      </c>
      <c r="AW306" s="14" t="s">
        <v>39</v>
      </c>
      <c r="AX306" s="14" t="s">
        <v>84</v>
      </c>
      <c r="AY306" s="259" t="s">
        <v>199</v>
      </c>
    </row>
    <row r="307" spans="1:65" s="2" customFormat="1" ht="19.8" customHeight="1">
      <c r="A307" s="40"/>
      <c r="B307" s="41"/>
      <c r="C307" s="260" t="s">
        <v>1024</v>
      </c>
      <c r="D307" s="260" t="s">
        <v>222</v>
      </c>
      <c r="E307" s="261" t="s">
        <v>1025</v>
      </c>
      <c r="F307" s="262" t="s">
        <v>1026</v>
      </c>
      <c r="G307" s="263" t="s">
        <v>288</v>
      </c>
      <c r="H307" s="264">
        <v>98.8</v>
      </c>
      <c r="I307" s="265"/>
      <c r="J307" s="266">
        <f>ROUND(I307*H307,2)</f>
        <v>0</v>
      </c>
      <c r="K307" s="262" t="s">
        <v>32</v>
      </c>
      <c r="L307" s="46"/>
      <c r="M307" s="267" t="s">
        <v>32</v>
      </c>
      <c r="N307" s="268" t="s">
        <v>48</v>
      </c>
      <c r="O307" s="86"/>
      <c r="P307" s="230">
        <f>O307*H307</f>
        <v>0</v>
      </c>
      <c r="Q307" s="230">
        <v>0</v>
      </c>
      <c r="R307" s="230">
        <f>Q307*H307</f>
        <v>0</v>
      </c>
      <c r="S307" s="230">
        <v>0</v>
      </c>
      <c r="T307" s="231">
        <f>S307*H307</f>
        <v>0</v>
      </c>
      <c r="U307" s="40"/>
      <c r="V307" s="40"/>
      <c r="W307" s="40"/>
      <c r="X307" s="40"/>
      <c r="Y307" s="40"/>
      <c r="Z307" s="40"/>
      <c r="AA307" s="40"/>
      <c r="AB307" s="40"/>
      <c r="AC307" s="40"/>
      <c r="AD307" s="40"/>
      <c r="AE307" s="40"/>
      <c r="AR307" s="232" t="s">
        <v>245</v>
      </c>
      <c r="AT307" s="232" t="s">
        <v>222</v>
      </c>
      <c r="AU307" s="232" t="s">
        <v>84</v>
      </c>
      <c r="AY307" s="18" t="s">
        <v>199</v>
      </c>
      <c r="BE307" s="233">
        <f>IF(N307="základní",J307,0)</f>
        <v>0</v>
      </c>
      <c r="BF307" s="233">
        <f>IF(N307="snížená",J307,0)</f>
        <v>0</v>
      </c>
      <c r="BG307" s="233">
        <f>IF(N307="zákl. přenesená",J307,0)</f>
        <v>0</v>
      </c>
      <c r="BH307" s="233">
        <f>IF(N307="sníž. přenesená",J307,0)</f>
        <v>0</v>
      </c>
      <c r="BI307" s="233">
        <f>IF(N307="nulová",J307,0)</f>
        <v>0</v>
      </c>
      <c r="BJ307" s="18" t="s">
        <v>84</v>
      </c>
      <c r="BK307" s="233">
        <f>ROUND(I307*H307,2)</f>
        <v>0</v>
      </c>
      <c r="BL307" s="18" t="s">
        <v>245</v>
      </c>
      <c r="BM307" s="232" t="s">
        <v>1027</v>
      </c>
    </row>
    <row r="308" spans="1:47" s="2" customFormat="1" ht="12">
      <c r="A308" s="40"/>
      <c r="B308" s="41"/>
      <c r="C308" s="42"/>
      <c r="D308" s="234" t="s">
        <v>210</v>
      </c>
      <c r="E308" s="42"/>
      <c r="F308" s="235" t="s">
        <v>1026</v>
      </c>
      <c r="G308" s="42"/>
      <c r="H308" s="42"/>
      <c r="I308" s="138"/>
      <c r="J308" s="42"/>
      <c r="K308" s="42"/>
      <c r="L308" s="46"/>
      <c r="M308" s="236"/>
      <c r="N308" s="237"/>
      <c r="O308" s="86"/>
      <c r="P308" s="86"/>
      <c r="Q308" s="86"/>
      <c r="R308" s="86"/>
      <c r="S308" s="86"/>
      <c r="T308" s="87"/>
      <c r="U308" s="40"/>
      <c r="V308" s="40"/>
      <c r="W308" s="40"/>
      <c r="X308" s="40"/>
      <c r="Y308" s="40"/>
      <c r="Z308" s="40"/>
      <c r="AA308" s="40"/>
      <c r="AB308" s="40"/>
      <c r="AC308" s="40"/>
      <c r="AD308" s="40"/>
      <c r="AE308" s="40"/>
      <c r="AT308" s="18" t="s">
        <v>210</v>
      </c>
      <c r="AU308" s="18" t="s">
        <v>84</v>
      </c>
    </row>
    <row r="309" spans="1:51" s="13" customFormat="1" ht="12">
      <c r="A309" s="13"/>
      <c r="B309" s="238"/>
      <c r="C309" s="239"/>
      <c r="D309" s="234" t="s">
        <v>213</v>
      </c>
      <c r="E309" s="240" t="s">
        <v>32</v>
      </c>
      <c r="F309" s="241" t="s">
        <v>1028</v>
      </c>
      <c r="G309" s="239"/>
      <c r="H309" s="242">
        <v>98.8</v>
      </c>
      <c r="I309" s="243"/>
      <c r="J309" s="239"/>
      <c r="K309" s="239"/>
      <c r="L309" s="244"/>
      <c r="M309" s="245"/>
      <c r="N309" s="246"/>
      <c r="O309" s="246"/>
      <c r="P309" s="246"/>
      <c r="Q309" s="246"/>
      <c r="R309" s="246"/>
      <c r="S309" s="246"/>
      <c r="T309" s="247"/>
      <c r="U309" s="13"/>
      <c r="V309" s="13"/>
      <c r="W309" s="13"/>
      <c r="X309" s="13"/>
      <c r="Y309" s="13"/>
      <c r="Z309" s="13"/>
      <c r="AA309" s="13"/>
      <c r="AB309" s="13"/>
      <c r="AC309" s="13"/>
      <c r="AD309" s="13"/>
      <c r="AE309" s="13"/>
      <c r="AT309" s="248" t="s">
        <v>213</v>
      </c>
      <c r="AU309" s="248" t="s">
        <v>84</v>
      </c>
      <c r="AV309" s="13" t="s">
        <v>86</v>
      </c>
      <c r="AW309" s="13" t="s">
        <v>39</v>
      </c>
      <c r="AX309" s="13" t="s">
        <v>6</v>
      </c>
      <c r="AY309" s="248" t="s">
        <v>199</v>
      </c>
    </row>
    <row r="310" spans="1:51" s="14" customFormat="1" ht="12">
      <c r="A310" s="14"/>
      <c r="B310" s="249"/>
      <c r="C310" s="250"/>
      <c r="D310" s="234" t="s">
        <v>213</v>
      </c>
      <c r="E310" s="251" t="s">
        <v>32</v>
      </c>
      <c r="F310" s="252" t="s">
        <v>215</v>
      </c>
      <c r="G310" s="250"/>
      <c r="H310" s="253">
        <v>98.8</v>
      </c>
      <c r="I310" s="254"/>
      <c r="J310" s="250"/>
      <c r="K310" s="250"/>
      <c r="L310" s="255"/>
      <c r="M310" s="269"/>
      <c r="N310" s="270"/>
      <c r="O310" s="270"/>
      <c r="P310" s="270"/>
      <c r="Q310" s="270"/>
      <c r="R310" s="270"/>
      <c r="S310" s="270"/>
      <c r="T310" s="271"/>
      <c r="U310" s="14"/>
      <c r="V310" s="14"/>
      <c r="W310" s="14"/>
      <c r="X310" s="14"/>
      <c r="Y310" s="14"/>
      <c r="Z310" s="14"/>
      <c r="AA310" s="14"/>
      <c r="AB310" s="14"/>
      <c r="AC310" s="14"/>
      <c r="AD310" s="14"/>
      <c r="AE310" s="14"/>
      <c r="AT310" s="259" t="s">
        <v>213</v>
      </c>
      <c r="AU310" s="259" t="s">
        <v>84</v>
      </c>
      <c r="AV310" s="14" t="s">
        <v>209</v>
      </c>
      <c r="AW310" s="14" t="s">
        <v>39</v>
      </c>
      <c r="AX310" s="14" t="s">
        <v>84</v>
      </c>
      <c r="AY310" s="259" t="s">
        <v>199</v>
      </c>
    </row>
    <row r="311" spans="1:65" s="2" customFormat="1" ht="19.8" customHeight="1">
      <c r="A311" s="40"/>
      <c r="B311" s="41"/>
      <c r="C311" s="260" t="s">
        <v>383</v>
      </c>
      <c r="D311" s="260" t="s">
        <v>222</v>
      </c>
      <c r="E311" s="261" t="s">
        <v>1029</v>
      </c>
      <c r="F311" s="262" t="s">
        <v>1030</v>
      </c>
      <c r="G311" s="263" t="s">
        <v>288</v>
      </c>
      <c r="H311" s="264">
        <v>148.2</v>
      </c>
      <c r="I311" s="265"/>
      <c r="J311" s="266">
        <f>ROUND(I311*H311,2)</f>
        <v>0</v>
      </c>
      <c r="K311" s="262" t="s">
        <v>32</v>
      </c>
      <c r="L311" s="46"/>
      <c r="M311" s="267" t="s">
        <v>32</v>
      </c>
      <c r="N311" s="268" t="s">
        <v>48</v>
      </c>
      <c r="O311" s="86"/>
      <c r="P311" s="230">
        <f>O311*H311</f>
        <v>0</v>
      </c>
      <c r="Q311" s="230">
        <v>0</v>
      </c>
      <c r="R311" s="230">
        <f>Q311*H311</f>
        <v>0</v>
      </c>
      <c r="S311" s="230">
        <v>0</v>
      </c>
      <c r="T311" s="231">
        <f>S311*H311</f>
        <v>0</v>
      </c>
      <c r="U311" s="40"/>
      <c r="V311" s="40"/>
      <c r="W311" s="40"/>
      <c r="X311" s="40"/>
      <c r="Y311" s="40"/>
      <c r="Z311" s="40"/>
      <c r="AA311" s="40"/>
      <c r="AB311" s="40"/>
      <c r="AC311" s="40"/>
      <c r="AD311" s="40"/>
      <c r="AE311" s="40"/>
      <c r="AR311" s="232" t="s">
        <v>245</v>
      </c>
      <c r="AT311" s="232" t="s">
        <v>222</v>
      </c>
      <c r="AU311" s="232" t="s">
        <v>84</v>
      </c>
      <c r="AY311" s="18" t="s">
        <v>199</v>
      </c>
      <c r="BE311" s="233">
        <f>IF(N311="základní",J311,0)</f>
        <v>0</v>
      </c>
      <c r="BF311" s="233">
        <f>IF(N311="snížená",J311,0)</f>
        <v>0</v>
      </c>
      <c r="BG311" s="233">
        <f>IF(N311="zákl. přenesená",J311,0)</f>
        <v>0</v>
      </c>
      <c r="BH311" s="233">
        <f>IF(N311="sníž. přenesená",J311,0)</f>
        <v>0</v>
      </c>
      <c r="BI311" s="233">
        <f>IF(N311="nulová",J311,0)</f>
        <v>0</v>
      </c>
      <c r="BJ311" s="18" t="s">
        <v>84</v>
      </c>
      <c r="BK311" s="233">
        <f>ROUND(I311*H311,2)</f>
        <v>0</v>
      </c>
      <c r="BL311" s="18" t="s">
        <v>245</v>
      </c>
      <c r="BM311" s="232" t="s">
        <v>1031</v>
      </c>
    </row>
    <row r="312" spans="1:47" s="2" customFormat="1" ht="12">
      <c r="A312" s="40"/>
      <c r="B312" s="41"/>
      <c r="C312" s="42"/>
      <c r="D312" s="234" t="s">
        <v>210</v>
      </c>
      <c r="E312" s="42"/>
      <c r="F312" s="235" t="s">
        <v>1030</v>
      </c>
      <c r="G312" s="42"/>
      <c r="H312" s="42"/>
      <c r="I312" s="138"/>
      <c r="J312" s="42"/>
      <c r="K312" s="42"/>
      <c r="L312" s="46"/>
      <c r="M312" s="236"/>
      <c r="N312" s="237"/>
      <c r="O312" s="86"/>
      <c r="P312" s="86"/>
      <c r="Q312" s="86"/>
      <c r="R312" s="86"/>
      <c r="S312" s="86"/>
      <c r="T312" s="87"/>
      <c r="U312" s="40"/>
      <c r="V312" s="40"/>
      <c r="W312" s="40"/>
      <c r="X312" s="40"/>
      <c r="Y312" s="40"/>
      <c r="Z312" s="40"/>
      <c r="AA312" s="40"/>
      <c r="AB312" s="40"/>
      <c r="AC312" s="40"/>
      <c r="AD312" s="40"/>
      <c r="AE312" s="40"/>
      <c r="AT312" s="18" t="s">
        <v>210</v>
      </c>
      <c r="AU312" s="18" t="s">
        <v>84</v>
      </c>
    </row>
    <row r="313" spans="1:51" s="13" customFormat="1" ht="12">
      <c r="A313" s="13"/>
      <c r="B313" s="238"/>
      <c r="C313" s="239"/>
      <c r="D313" s="234" t="s">
        <v>213</v>
      </c>
      <c r="E313" s="240" t="s">
        <v>32</v>
      </c>
      <c r="F313" s="241" t="s">
        <v>1032</v>
      </c>
      <c r="G313" s="239"/>
      <c r="H313" s="242">
        <v>148.2</v>
      </c>
      <c r="I313" s="243"/>
      <c r="J313" s="239"/>
      <c r="K313" s="239"/>
      <c r="L313" s="244"/>
      <c r="M313" s="245"/>
      <c r="N313" s="246"/>
      <c r="O313" s="246"/>
      <c r="P313" s="246"/>
      <c r="Q313" s="246"/>
      <c r="R313" s="246"/>
      <c r="S313" s="246"/>
      <c r="T313" s="247"/>
      <c r="U313" s="13"/>
      <c r="V313" s="13"/>
      <c r="W313" s="13"/>
      <c r="X313" s="13"/>
      <c r="Y313" s="13"/>
      <c r="Z313" s="13"/>
      <c r="AA313" s="13"/>
      <c r="AB313" s="13"/>
      <c r="AC313" s="13"/>
      <c r="AD313" s="13"/>
      <c r="AE313" s="13"/>
      <c r="AT313" s="248" t="s">
        <v>213</v>
      </c>
      <c r="AU313" s="248" t="s">
        <v>84</v>
      </c>
      <c r="AV313" s="13" t="s">
        <v>86</v>
      </c>
      <c r="AW313" s="13" t="s">
        <v>39</v>
      </c>
      <c r="AX313" s="13" t="s">
        <v>6</v>
      </c>
      <c r="AY313" s="248" t="s">
        <v>199</v>
      </c>
    </row>
    <row r="314" spans="1:51" s="14" customFormat="1" ht="12">
      <c r="A314" s="14"/>
      <c r="B314" s="249"/>
      <c r="C314" s="250"/>
      <c r="D314" s="234" t="s">
        <v>213</v>
      </c>
      <c r="E314" s="251" t="s">
        <v>32</v>
      </c>
      <c r="F314" s="252" t="s">
        <v>215</v>
      </c>
      <c r="G314" s="250"/>
      <c r="H314" s="253">
        <v>148.2</v>
      </c>
      <c r="I314" s="254"/>
      <c r="J314" s="250"/>
      <c r="K314" s="250"/>
      <c r="L314" s="255"/>
      <c r="M314" s="269"/>
      <c r="N314" s="270"/>
      <c r="O314" s="270"/>
      <c r="P314" s="270"/>
      <c r="Q314" s="270"/>
      <c r="R314" s="270"/>
      <c r="S314" s="270"/>
      <c r="T314" s="271"/>
      <c r="U314" s="14"/>
      <c r="V314" s="14"/>
      <c r="W314" s="14"/>
      <c r="X314" s="14"/>
      <c r="Y314" s="14"/>
      <c r="Z314" s="14"/>
      <c r="AA314" s="14"/>
      <c r="AB314" s="14"/>
      <c r="AC314" s="14"/>
      <c r="AD314" s="14"/>
      <c r="AE314" s="14"/>
      <c r="AT314" s="259" t="s">
        <v>213</v>
      </c>
      <c r="AU314" s="259" t="s">
        <v>84</v>
      </c>
      <c r="AV314" s="14" t="s">
        <v>209</v>
      </c>
      <c r="AW314" s="14" t="s">
        <v>39</v>
      </c>
      <c r="AX314" s="14" t="s">
        <v>84</v>
      </c>
      <c r="AY314" s="259" t="s">
        <v>199</v>
      </c>
    </row>
    <row r="315" spans="1:65" s="2" customFormat="1" ht="14.4" customHeight="1">
      <c r="A315" s="40"/>
      <c r="B315" s="41"/>
      <c r="C315" s="220" t="s">
        <v>1033</v>
      </c>
      <c r="D315" s="220" t="s">
        <v>203</v>
      </c>
      <c r="E315" s="221" t="s">
        <v>1034</v>
      </c>
      <c r="F315" s="222" t="s">
        <v>1035</v>
      </c>
      <c r="G315" s="223" t="s">
        <v>288</v>
      </c>
      <c r="H315" s="224">
        <v>296.4</v>
      </c>
      <c r="I315" s="225"/>
      <c r="J315" s="226">
        <f>ROUND(I315*H315,2)</f>
        <v>0</v>
      </c>
      <c r="K315" s="222" t="s">
        <v>32</v>
      </c>
      <c r="L315" s="227"/>
      <c r="M315" s="228" t="s">
        <v>32</v>
      </c>
      <c r="N315" s="229" t="s">
        <v>48</v>
      </c>
      <c r="O315" s="86"/>
      <c r="P315" s="230">
        <f>O315*H315</f>
        <v>0</v>
      </c>
      <c r="Q315" s="230">
        <v>0</v>
      </c>
      <c r="R315" s="230">
        <f>Q315*H315</f>
        <v>0</v>
      </c>
      <c r="S315" s="230">
        <v>0</v>
      </c>
      <c r="T315" s="231">
        <f>S315*H315</f>
        <v>0</v>
      </c>
      <c r="U315" s="40"/>
      <c r="V315" s="40"/>
      <c r="W315" s="40"/>
      <c r="X315" s="40"/>
      <c r="Y315" s="40"/>
      <c r="Z315" s="40"/>
      <c r="AA315" s="40"/>
      <c r="AB315" s="40"/>
      <c r="AC315" s="40"/>
      <c r="AD315" s="40"/>
      <c r="AE315" s="40"/>
      <c r="AR315" s="232" t="s">
        <v>278</v>
      </c>
      <c r="AT315" s="232" t="s">
        <v>203</v>
      </c>
      <c r="AU315" s="232" t="s">
        <v>84</v>
      </c>
      <c r="AY315" s="18" t="s">
        <v>199</v>
      </c>
      <c r="BE315" s="233">
        <f>IF(N315="základní",J315,0)</f>
        <v>0</v>
      </c>
      <c r="BF315" s="233">
        <f>IF(N315="snížená",J315,0)</f>
        <v>0</v>
      </c>
      <c r="BG315" s="233">
        <f>IF(N315="zákl. přenesená",J315,0)</f>
        <v>0</v>
      </c>
      <c r="BH315" s="233">
        <f>IF(N315="sníž. přenesená",J315,0)</f>
        <v>0</v>
      </c>
      <c r="BI315" s="233">
        <f>IF(N315="nulová",J315,0)</f>
        <v>0</v>
      </c>
      <c r="BJ315" s="18" t="s">
        <v>84</v>
      </c>
      <c r="BK315" s="233">
        <f>ROUND(I315*H315,2)</f>
        <v>0</v>
      </c>
      <c r="BL315" s="18" t="s">
        <v>245</v>
      </c>
      <c r="BM315" s="232" t="s">
        <v>1036</v>
      </c>
    </row>
    <row r="316" spans="1:47" s="2" customFormat="1" ht="12">
      <c r="A316" s="40"/>
      <c r="B316" s="41"/>
      <c r="C316" s="42"/>
      <c r="D316" s="234" t="s">
        <v>210</v>
      </c>
      <c r="E316" s="42"/>
      <c r="F316" s="235" t="s">
        <v>1035</v>
      </c>
      <c r="G316" s="42"/>
      <c r="H316" s="42"/>
      <c r="I316" s="138"/>
      <c r="J316" s="42"/>
      <c r="K316" s="42"/>
      <c r="L316" s="46"/>
      <c r="M316" s="236"/>
      <c r="N316" s="237"/>
      <c r="O316" s="86"/>
      <c r="P316" s="86"/>
      <c r="Q316" s="86"/>
      <c r="R316" s="86"/>
      <c r="S316" s="86"/>
      <c r="T316" s="87"/>
      <c r="U316" s="40"/>
      <c r="V316" s="40"/>
      <c r="W316" s="40"/>
      <c r="X316" s="40"/>
      <c r="Y316" s="40"/>
      <c r="Z316" s="40"/>
      <c r="AA316" s="40"/>
      <c r="AB316" s="40"/>
      <c r="AC316" s="40"/>
      <c r="AD316" s="40"/>
      <c r="AE316" s="40"/>
      <c r="AT316" s="18" t="s">
        <v>210</v>
      </c>
      <c r="AU316" s="18" t="s">
        <v>84</v>
      </c>
    </row>
    <row r="317" spans="1:51" s="13" customFormat="1" ht="12">
      <c r="A317" s="13"/>
      <c r="B317" s="238"/>
      <c r="C317" s="239"/>
      <c r="D317" s="234" t="s">
        <v>213</v>
      </c>
      <c r="E317" s="240" t="s">
        <v>32</v>
      </c>
      <c r="F317" s="241" t="s">
        <v>1037</v>
      </c>
      <c r="G317" s="239"/>
      <c r="H317" s="242">
        <v>296.4</v>
      </c>
      <c r="I317" s="243"/>
      <c r="J317" s="239"/>
      <c r="K317" s="239"/>
      <c r="L317" s="244"/>
      <c r="M317" s="245"/>
      <c r="N317" s="246"/>
      <c r="O317" s="246"/>
      <c r="P317" s="246"/>
      <c r="Q317" s="246"/>
      <c r="R317" s="246"/>
      <c r="S317" s="246"/>
      <c r="T317" s="247"/>
      <c r="U317" s="13"/>
      <c r="V317" s="13"/>
      <c r="W317" s="13"/>
      <c r="X317" s="13"/>
      <c r="Y317" s="13"/>
      <c r="Z317" s="13"/>
      <c r="AA317" s="13"/>
      <c r="AB317" s="13"/>
      <c r="AC317" s="13"/>
      <c r="AD317" s="13"/>
      <c r="AE317" s="13"/>
      <c r="AT317" s="248" t="s">
        <v>213</v>
      </c>
      <c r="AU317" s="248" t="s">
        <v>84</v>
      </c>
      <c r="AV317" s="13" t="s">
        <v>86</v>
      </c>
      <c r="AW317" s="13" t="s">
        <v>39</v>
      </c>
      <c r="AX317" s="13" t="s">
        <v>6</v>
      </c>
      <c r="AY317" s="248" t="s">
        <v>199</v>
      </c>
    </row>
    <row r="318" spans="1:51" s="14" customFormat="1" ht="12">
      <c r="A318" s="14"/>
      <c r="B318" s="249"/>
      <c r="C318" s="250"/>
      <c r="D318" s="234" t="s">
        <v>213</v>
      </c>
      <c r="E318" s="251" t="s">
        <v>32</v>
      </c>
      <c r="F318" s="252" t="s">
        <v>215</v>
      </c>
      <c r="G318" s="250"/>
      <c r="H318" s="253">
        <v>296.4</v>
      </c>
      <c r="I318" s="254"/>
      <c r="J318" s="250"/>
      <c r="K318" s="250"/>
      <c r="L318" s="255"/>
      <c r="M318" s="269"/>
      <c r="N318" s="270"/>
      <c r="O318" s="270"/>
      <c r="P318" s="270"/>
      <c r="Q318" s="270"/>
      <c r="R318" s="270"/>
      <c r="S318" s="270"/>
      <c r="T318" s="271"/>
      <c r="U318" s="14"/>
      <c r="V318" s="14"/>
      <c r="W318" s="14"/>
      <c r="X318" s="14"/>
      <c r="Y318" s="14"/>
      <c r="Z318" s="14"/>
      <c r="AA318" s="14"/>
      <c r="AB318" s="14"/>
      <c r="AC318" s="14"/>
      <c r="AD318" s="14"/>
      <c r="AE318" s="14"/>
      <c r="AT318" s="259" t="s">
        <v>213</v>
      </c>
      <c r="AU318" s="259" t="s">
        <v>84</v>
      </c>
      <c r="AV318" s="14" t="s">
        <v>209</v>
      </c>
      <c r="AW318" s="14" t="s">
        <v>39</v>
      </c>
      <c r="AX318" s="14" t="s">
        <v>84</v>
      </c>
      <c r="AY318" s="259" t="s">
        <v>199</v>
      </c>
    </row>
    <row r="319" spans="1:65" s="2" customFormat="1" ht="30" customHeight="1">
      <c r="A319" s="40"/>
      <c r="B319" s="41"/>
      <c r="C319" s="260" t="s">
        <v>386</v>
      </c>
      <c r="D319" s="260" t="s">
        <v>222</v>
      </c>
      <c r="E319" s="261" t="s">
        <v>1038</v>
      </c>
      <c r="F319" s="262" t="s">
        <v>1039</v>
      </c>
      <c r="G319" s="263" t="s">
        <v>324</v>
      </c>
      <c r="H319" s="264">
        <v>52</v>
      </c>
      <c r="I319" s="265"/>
      <c r="J319" s="266">
        <f>ROUND(I319*H319,2)</f>
        <v>0</v>
      </c>
      <c r="K319" s="262" t="s">
        <v>32</v>
      </c>
      <c r="L319" s="46"/>
      <c r="M319" s="267" t="s">
        <v>32</v>
      </c>
      <c r="N319" s="268" t="s">
        <v>48</v>
      </c>
      <c r="O319" s="86"/>
      <c r="P319" s="230">
        <f>O319*H319</f>
        <v>0</v>
      </c>
      <c r="Q319" s="230">
        <v>0</v>
      </c>
      <c r="R319" s="230">
        <f>Q319*H319</f>
        <v>0</v>
      </c>
      <c r="S319" s="230">
        <v>0</v>
      </c>
      <c r="T319" s="231">
        <f>S319*H319</f>
        <v>0</v>
      </c>
      <c r="U319" s="40"/>
      <c r="V319" s="40"/>
      <c r="W319" s="40"/>
      <c r="X319" s="40"/>
      <c r="Y319" s="40"/>
      <c r="Z319" s="40"/>
      <c r="AA319" s="40"/>
      <c r="AB319" s="40"/>
      <c r="AC319" s="40"/>
      <c r="AD319" s="40"/>
      <c r="AE319" s="40"/>
      <c r="AR319" s="232" t="s">
        <v>245</v>
      </c>
      <c r="AT319" s="232" t="s">
        <v>222</v>
      </c>
      <c r="AU319" s="232" t="s">
        <v>84</v>
      </c>
      <c r="AY319" s="18" t="s">
        <v>199</v>
      </c>
      <c r="BE319" s="233">
        <f>IF(N319="základní",J319,0)</f>
        <v>0</v>
      </c>
      <c r="BF319" s="233">
        <f>IF(N319="snížená",J319,0)</f>
        <v>0</v>
      </c>
      <c r="BG319" s="233">
        <f>IF(N319="zákl. přenesená",J319,0)</f>
        <v>0</v>
      </c>
      <c r="BH319" s="233">
        <f>IF(N319="sníž. přenesená",J319,0)</f>
        <v>0</v>
      </c>
      <c r="BI319" s="233">
        <f>IF(N319="nulová",J319,0)</f>
        <v>0</v>
      </c>
      <c r="BJ319" s="18" t="s">
        <v>84</v>
      </c>
      <c r="BK319" s="233">
        <f>ROUND(I319*H319,2)</f>
        <v>0</v>
      </c>
      <c r="BL319" s="18" t="s">
        <v>245</v>
      </c>
      <c r="BM319" s="232" t="s">
        <v>1040</v>
      </c>
    </row>
    <row r="320" spans="1:47" s="2" customFormat="1" ht="12">
      <c r="A320" s="40"/>
      <c r="B320" s="41"/>
      <c r="C320" s="42"/>
      <c r="D320" s="234" t="s">
        <v>210</v>
      </c>
      <c r="E320" s="42"/>
      <c r="F320" s="235" t="s">
        <v>1039</v>
      </c>
      <c r="G320" s="42"/>
      <c r="H320" s="42"/>
      <c r="I320" s="138"/>
      <c r="J320" s="42"/>
      <c r="K320" s="42"/>
      <c r="L320" s="46"/>
      <c r="M320" s="236"/>
      <c r="N320" s="237"/>
      <c r="O320" s="86"/>
      <c r="P320" s="86"/>
      <c r="Q320" s="86"/>
      <c r="R320" s="86"/>
      <c r="S320" s="86"/>
      <c r="T320" s="87"/>
      <c r="U320" s="40"/>
      <c r="V320" s="40"/>
      <c r="W320" s="40"/>
      <c r="X320" s="40"/>
      <c r="Y320" s="40"/>
      <c r="Z320" s="40"/>
      <c r="AA320" s="40"/>
      <c r="AB320" s="40"/>
      <c r="AC320" s="40"/>
      <c r="AD320" s="40"/>
      <c r="AE320" s="40"/>
      <c r="AT320" s="18" t="s">
        <v>210</v>
      </c>
      <c r="AU320" s="18" t="s">
        <v>84</v>
      </c>
    </row>
    <row r="321" spans="1:51" s="13" customFormat="1" ht="12">
      <c r="A321" s="13"/>
      <c r="B321" s="238"/>
      <c r="C321" s="239"/>
      <c r="D321" s="234" t="s">
        <v>213</v>
      </c>
      <c r="E321" s="240" t="s">
        <v>32</v>
      </c>
      <c r="F321" s="241" t="s">
        <v>1041</v>
      </c>
      <c r="G321" s="239"/>
      <c r="H321" s="242">
        <v>52</v>
      </c>
      <c r="I321" s="243"/>
      <c r="J321" s="239"/>
      <c r="K321" s="239"/>
      <c r="L321" s="244"/>
      <c r="M321" s="245"/>
      <c r="N321" s="246"/>
      <c r="O321" s="246"/>
      <c r="P321" s="246"/>
      <c r="Q321" s="246"/>
      <c r="R321" s="246"/>
      <c r="S321" s="246"/>
      <c r="T321" s="247"/>
      <c r="U321" s="13"/>
      <c r="V321" s="13"/>
      <c r="W321" s="13"/>
      <c r="X321" s="13"/>
      <c r="Y321" s="13"/>
      <c r="Z321" s="13"/>
      <c r="AA321" s="13"/>
      <c r="AB321" s="13"/>
      <c r="AC321" s="13"/>
      <c r="AD321" s="13"/>
      <c r="AE321" s="13"/>
      <c r="AT321" s="248" t="s">
        <v>213</v>
      </c>
      <c r="AU321" s="248" t="s">
        <v>84</v>
      </c>
      <c r="AV321" s="13" t="s">
        <v>86</v>
      </c>
      <c r="AW321" s="13" t="s">
        <v>39</v>
      </c>
      <c r="AX321" s="13" t="s">
        <v>6</v>
      </c>
      <c r="AY321" s="248" t="s">
        <v>199</v>
      </c>
    </row>
    <row r="322" spans="1:51" s="14" customFormat="1" ht="12">
      <c r="A322" s="14"/>
      <c r="B322" s="249"/>
      <c r="C322" s="250"/>
      <c r="D322" s="234" t="s">
        <v>213</v>
      </c>
      <c r="E322" s="251" t="s">
        <v>32</v>
      </c>
      <c r="F322" s="252" t="s">
        <v>215</v>
      </c>
      <c r="G322" s="250"/>
      <c r="H322" s="253">
        <v>52</v>
      </c>
      <c r="I322" s="254"/>
      <c r="J322" s="250"/>
      <c r="K322" s="250"/>
      <c r="L322" s="255"/>
      <c r="M322" s="269"/>
      <c r="N322" s="270"/>
      <c r="O322" s="270"/>
      <c r="P322" s="270"/>
      <c r="Q322" s="270"/>
      <c r="R322" s="270"/>
      <c r="S322" s="270"/>
      <c r="T322" s="271"/>
      <c r="U322" s="14"/>
      <c r="V322" s="14"/>
      <c r="W322" s="14"/>
      <c r="X322" s="14"/>
      <c r="Y322" s="14"/>
      <c r="Z322" s="14"/>
      <c r="AA322" s="14"/>
      <c r="AB322" s="14"/>
      <c r="AC322" s="14"/>
      <c r="AD322" s="14"/>
      <c r="AE322" s="14"/>
      <c r="AT322" s="259" t="s">
        <v>213</v>
      </c>
      <c r="AU322" s="259" t="s">
        <v>84</v>
      </c>
      <c r="AV322" s="14" t="s">
        <v>209</v>
      </c>
      <c r="AW322" s="14" t="s">
        <v>39</v>
      </c>
      <c r="AX322" s="14" t="s">
        <v>84</v>
      </c>
      <c r="AY322" s="259" t="s">
        <v>199</v>
      </c>
    </row>
    <row r="323" spans="1:65" s="2" customFormat="1" ht="14.4" customHeight="1">
      <c r="A323" s="40"/>
      <c r="B323" s="41"/>
      <c r="C323" s="220" t="s">
        <v>1042</v>
      </c>
      <c r="D323" s="220" t="s">
        <v>203</v>
      </c>
      <c r="E323" s="221" t="s">
        <v>1043</v>
      </c>
      <c r="F323" s="222" t="s">
        <v>1044</v>
      </c>
      <c r="G323" s="223" t="s">
        <v>324</v>
      </c>
      <c r="H323" s="224">
        <v>52</v>
      </c>
      <c r="I323" s="225"/>
      <c r="J323" s="226">
        <f>ROUND(I323*H323,2)</f>
        <v>0</v>
      </c>
      <c r="K323" s="222" t="s">
        <v>32</v>
      </c>
      <c r="L323" s="227"/>
      <c r="M323" s="228" t="s">
        <v>32</v>
      </c>
      <c r="N323" s="229" t="s">
        <v>48</v>
      </c>
      <c r="O323" s="86"/>
      <c r="P323" s="230">
        <f>O323*H323</f>
        <v>0</v>
      </c>
      <c r="Q323" s="230">
        <v>0</v>
      </c>
      <c r="R323" s="230">
        <f>Q323*H323</f>
        <v>0</v>
      </c>
      <c r="S323" s="230">
        <v>0</v>
      </c>
      <c r="T323" s="231">
        <f>S323*H323</f>
        <v>0</v>
      </c>
      <c r="U323" s="40"/>
      <c r="V323" s="40"/>
      <c r="W323" s="40"/>
      <c r="X323" s="40"/>
      <c r="Y323" s="40"/>
      <c r="Z323" s="40"/>
      <c r="AA323" s="40"/>
      <c r="AB323" s="40"/>
      <c r="AC323" s="40"/>
      <c r="AD323" s="40"/>
      <c r="AE323" s="40"/>
      <c r="AR323" s="232" t="s">
        <v>278</v>
      </c>
      <c r="AT323" s="232" t="s">
        <v>203</v>
      </c>
      <c r="AU323" s="232" t="s">
        <v>84</v>
      </c>
      <c r="AY323" s="18" t="s">
        <v>199</v>
      </c>
      <c r="BE323" s="233">
        <f>IF(N323="základní",J323,0)</f>
        <v>0</v>
      </c>
      <c r="BF323" s="233">
        <f>IF(N323="snížená",J323,0)</f>
        <v>0</v>
      </c>
      <c r="BG323" s="233">
        <f>IF(N323="zákl. přenesená",J323,0)</f>
        <v>0</v>
      </c>
      <c r="BH323" s="233">
        <f>IF(N323="sníž. přenesená",J323,0)</f>
        <v>0</v>
      </c>
      <c r="BI323" s="233">
        <f>IF(N323="nulová",J323,0)</f>
        <v>0</v>
      </c>
      <c r="BJ323" s="18" t="s">
        <v>84</v>
      </c>
      <c r="BK323" s="233">
        <f>ROUND(I323*H323,2)</f>
        <v>0</v>
      </c>
      <c r="BL323" s="18" t="s">
        <v>245</v>
      </c>
      <c r="BM323" s="232" t="s">
        <v>1045</v>
      </c>
    </row>
    <row r="324" spans="1:47" s="2" customFormat="1" ht="12">
      <c r="A324" s="40"/>
      <c r="B324" s="41"/>
      <c r="C324" s="42"/>
      <c r="D324" s="234" t="s">
        <v>210</v>
      </c>
      <c r="E324" s="42"/>
      <c r="F324" s="235" t="s">
        <v>1044</v>
      </c>
      <c r="G324" s="42"/>
      <c r="H324" s="42"/>
      <c r="I324" s="138"/>
      <c r="J324" s="42"/>
      <c r="K324" s="42"/>
      <c r="L324" s="46"/>
      <c r="M324" s="236"/>
      <c r="N324" s="237"/>
      <c r="O324" s="86"/>
      <c r="P324" s="86"/>
      <c r="Q324" s="86"/>
      <c r="R324" s="86"/>
      <c r="S324" s="86"/>
      <c r="T324" s="87"/>
      <c r="U324" s="40"/>
      <c r="V324" s="40"/>
      <c r="W324" s="40"/>
      <c r="X324" s="40"/>
      <c r="Y324" s="40"/>
      <c r="Z324" s="40"/>
      <c r="AA324" s="40"/>
      <c r="AB324" s="40"/>
      <c r="AC324" s="40"/>
      <c r="AD324" s="40"/>
      <c r="AE324" s="40"/>
      <c r="AT324" s="18" t="s">
        <v>210</v>
      </c>
      <c r="AU324" s="18" t="s">
        <v>84</v>
      </c>
    </row>
    <row r="325" spans="1:65" s="2" customFormat="1" ht="19.8" customHeight="1">
      <c r="A325" s="40"/>
      <c r="B325" s="41"/>
      <c r="C325" s="220" t="s">
        <v>390</v>
      </c>
      <c r="D325" s="220" t="s">
        <v>203</v>
      </c>
      <c r="E325" s="221" t="s">
        <v>1046</v>
      </c>
      <c r="F325" s="222" t="s">
        <v>1047</v>
      </c>
      <c r="G325" s="223" t="s">
        <v>206</v>
      </c>
      <c r="H325" s="224">
        <v>130</v>
      </c>
      <c r="I325" s="225"/>
      <c r="J325" s="226">
        <f>ROUND(I325*H325,2)</f>
        <v>0</v>
      </c>
      <c r="K325" s="222" t="s">
        <v>32</v>
      </c>
      <c r="L325" s="227"/>
      <c r="M325" s="228" t="s">
        <v>32</v>
      </c>
      <c r="N325" s="229" t="s">
        <v>48</v>
      </c>
      <c r="O325" s="86"/>
      <c r="P325" s="230">
        <f>O325*H325</f>
        <v>0</v>
      </c>
      <c r="Q325" s="230">
        <v>0</v>
      </c>
      <c r="R325" s="230">
        <f>Q325*H325</f>
        <v>0</v>
      </c>
      <c r="S325" s="230">
        <v>0</v>
      </c>
      <c r="T325" s="231">
        <f>S325*H325</f>
        <v>0</v>
      </c>
      <c r="U325" s="40"/>
      <c r="V325" s="40"/>
      <c r="W325" s="40"/>
      <c r="X325" s="40"/>
      <c r="Y325" s="40"/>
      <c r="Z325" s="40"/>
      <c r="AA325" s="40"/>
      <c r="AB325" s="40"/>
      <c r="AC325" s="40"/>
      <c r="AD325" s="40"/>
      <c r="AE325" s="40"/>
      <c r="AR325" s="232" t="s">
        <v>278</v>
      </c>
      <c r="AT325" s="232" t="s">
        <v>203</v>
      </c>
      <c r="AU325" s="232" t="s">
        <v>84</v>
      </c>
      <c r="AY325" s="18" t="s">
        <v>199</v>
      </c>
      <c r="BE325" s="233">
        <f>IF(N325="základní",J325,0)</f>
        <v>0</v>
      </c>
      <c r="BF325" s="233">
        <f>IF(N325="snížená",J325,0)</f>
        <v>0</v>
      </c>
      <c r="BG325" s="233">
        <f>IF(N325="zákl. přenesená",J325,0)</f>
        <v>0</v>
      </c>
      <c r="BH325" s="233">
        <f>IF(N325="sníž. přenesená",J325,0)</f>
        <v>0</v>
      </c>
      <c r="BI325" s="233">
        <f>IF(N325="nulová",J325,0)</f>
        <v>0</v>
      </c>
      <c r="BJ325" s="18" t="s">
        <v>84</v>
      </c>
      <c r="BK325" s="233">
        <f>ROUND(I325*H325,2)</f>
        <v>0</v>
      </c>
      <c r="BL325" s="18" t="s">
        <v>245</v>
      </c>
      <c r="BM325" s="232" t="s">
        <v>1048</v>
      </c>
    </row>
    <row r="326" spans="1:47" s="2" customFormat="1" ht="12">
      <c r="A326" s="40"/>
      <c r="B326" s="41"/>
      <c r="C326" s="42"/>
      <c r="D326" s="234" t="s">
        <v>210</v>
      </c>
      <c r="E326" s="42"/>
      <c r="F326" s="235" t="s">
        <v>1047</v>
      </c>
      <c r="G326" s="42"/>
      <c r="H326" s="42"/>
      <c r="I326" s="138"/>
      <c r="J326" s="42"/>
      <c r="K326" s="42"/>
      <c r="L326" s="46"/>
      <c r="M326" s="236"/>
      <c r="N326" s="237"/>
      <c r="O326" s="86"/>
      <c r="P326" s="86"/>
      <c r="Q326" s="86"/>
      <c r="R326" s="86"/>
      <c r="S326" s="86"/>
      <c r="T326" s="87"/>
      <c r="U326" s="40"/>
      <c r="V326" s="40"/>
      <c r="W326" s="40"/>
      <c r="X326" s="40"/>
      <c r="Y326" s="40"/>
      <c r="Z326" s="40"/>
      <c r="AA326" s="40"/>
      <c r="AB326" s="40"/>
      <c r="AC326" s="40"/>
      <c r="AD326" s="40"/>
      <c r="AE326" s="40"/>
      <c r="AT326" s="18" t="s">
        <v>210</v>
      </c>
      <c r="AU326" s="18" t="s">
        <v>84</v>
      </c>
    </row>
    <row r="327" spans="1:65" s="2" customFormat="1" ht="19.8" customHeight="1">
      <c r="A327" s="40"/>
      <c r="B327" s="41"/>
      <c r="C327" s="260" t="s">
        <v>1049</v>
      </c>
      <c r="D327" s="260" t="s">
        <v>222</v>
      </c>
      <c r="E327" s="261" t="s">
        <v>1050</v>
      </c>
      <c r="F327" s="262" t="s">
        <v>1051</v>
      </c>
      <c r="G327" s="263" t="s">
        <v>288</v>
      </c>
      <c r="H327" s="264">
        <v>247</v>
      </c>
      <c r="I327" s="265"/>
      <c r="J327" s="266">
        <f>ROUND(I327*H327,2)</f>
        <v>0</v>
      </c>
      <c r="K327" s="262" t="s">
        <v>32</v>
      </c>
      <c r="L327" s="46"/>
      <c r="M327" s="267" t="s">
        <v>32</v>
      </c>
      <c r="N327" s="268" t="s">
        <v>48</v>
      </c>
      <c r="O327" s="86"/>
      <c r="P327" s="230">
        <f>O327*H327</f>
        <v>0</v>
      </c>
      <c r="Q327" s="230">
        <v>0</v>
      </c>
      <c r="R327" s="230">
        <f>Q327*H327</f>
        <v>0</v>
      </c>
      <c r="S327" s="230">
        <v>0</v>
      </c>
      <c r="T327" s="231">
        <f>S327*H327</f>
        <v>0</v>
      </c>
      <c r="U327" s="40"/>
      <c r="V327" s="40"/>
      <c r="W327" s="40"/>
      <c r="X327" s="40"/>
      <c r="Y327" s="40"/>
      <c r="Z327" s="40"/>
      <c r="AA327" s="40"/>
      <c r="AB327" s="40"/>
      <c r="AC327" s="40"/>
      <c r="AD327" s="40"/>
      <c r="AE327" s="40"/>
      <c r="AR327" s="232" t="s">
        <v>245</v>
      </c>
      <c r="AT327" s="232" t="s">
        <v>222</v>
      </c>
      <c r="AU327" s="232" t="s">
        <v>84</v>
      </c>
      <c r="AY327" s="18" t="s">
        <v>199</v>
      </c>
      <c r="BE327" s="233">
        <f>IF(N327="základní",J327,0)</f>
        <v>0</v>
      </c>
      <c r="BF327" s="233">
        <f>IF(N327="snížená",J327,0)</f>
        <v>0</v>
      </c>
      <c r="BG327" s="233">
        <f>IF(N327="zákl. přenesená",J327,0)</f>
        <v>0</v>
      </c>
      <c r="BH327" s="233">
        <f>IF(N327="sníž. přenesená",J327,0)</f>
        <v>0</v>
      </c>
      <c r="BI327" s="233">
        <f>IF(N327="nulová",J327,0)</f>
        <v>0</v>
      </c>
      <c r="BJ327" s="18" t="s">
        <v>84</v>
      </c>
      <c r="BK327" s="233">
        <f>ROUND(I327*H327,2)</f>
        <v>0</v>
      </c>
      <c r="BL327" s="18" t="s">
        <v>245</v>
      </c>
      <c r="BM327" s="232" t="s">
        <v>1052</v>
      </c>
    </row>
    <row r="328" spans="1:47" s="2" customFormat="1" ht="12">
      <c r="A328" s="40"/>
      <c r="B328" s="41"/>
      <c r="C328" s="42"/>
      <c r="D328" s="234" t="s">
        <v>210</v>
      </c>
      <c r="E328" s="42"/>
      <c r="F328" s="235" t="s">
        <v>1051</v>
      </c>
      <c r="G328" s="42"/>
      <c r="H328" s="42"/>
      <c r="I328" s="138"/>
      <c r="J328" s="42"/>
      <c r="K328" s="42"/>
      <c r="L328" s="46"/>
      <c r="M328" s="236"/>
      <c r="N328" s="237"/>
      <c r="O328" s="86"/>
      <c r="P328" s="86"/>
      <c r="Q328" s="86"/>
      <c r="R328" s="86"/>
      <c r="S328" s="86"/>
      <c r="T328" s="87"/>
      <c r="U328" s="40"/>
      <c r="V328" s="40"/>
      <c r="W328" s="40"/>
      <c r="X328" s="40"/>
      <c r="Y328" s="40"/>
      <c r="Z328" s="40"/>
      <c r="AA328" s="40"/>
      <c r="AB328" s="40"/>
      <c r="AC328" s="40"/>
      <c r="AD328" s="40"/>
      <c r="AE328" s="40"/>
      <c r="AT328" s="18" t="s">
        <v>210</v>
      </c>
      <c r="AU328" s="18" t="s">
        <v>84</v>
      </c>
    </row>
    <row r="329" spans="1:65" s="2" customFormat="1" ht="19.8" customHeight="1">
      <c r="A329" s="40"/>
      <c r="B329" s="41"/>
      <c r="C329" s="220" t="s">
        <v>225</v>
      </c>
      <c r="D329" s="220" t="s">
        <v>203</v>
      </c>
      <c r="E329" s="221" t="s">
        <v>1053</v>
      </c>
      <c r="F329" s="222" t="s">
        <v>1054</v>
      </c>
      <c r="G329" s="223" t="s">
        <v>288</v>
      </c>
      <c r="H329" s="224">
        <v>259.35</v>
      </c>
      <c r="I329" s="225"/>
      <c r="J329" s="226">
        <f>ROUND(I329*H329,2)</f>
        <v>0</v>
      </c>
      <c r="K329" s="222" t="s">
        <v>32</v>
      </c>
      <c r="L329" s="227"/>
      <c r="M329" s="228" t="s">
        <v>32</v>
      </c>
      <c r="N329" s="229" t="s">
        <v>48</v>
      </c>
      <c r="O329" s="86"/>
      <c r="P329" s="230">
        <f>O329*H329</f>
        <v>0</v>
      </c>
      <c r="Q329" s="230">
        <v>0</v>
      </c>
      <c r="R329" s="230">
        <f>Q329*H329</f>
        <v>0</v>
      </c>
      <c r="S329" s="230">
        <v>0</v>
      </c>
      <c r="T329" s="231">
        <f>S329*H329</f>
        <v>0</v>
      </c>
      <c r="U329" s="40"/>
      <c r="V329" s="40"/>
      <c r="W329" s="40"/>
      <c r="X329" s="40"/>
      <c r="Y329" s="40"/>
      <c r="Z329" s="40"/>
      <c r="AA329" s="40"/>
      <c r="AB329" s="40"/>
      <c r="AC329" s="40"/>
      <c r="AD329" s="40"/>
      <c r="AE329" s="40"/>
      <c r="AR329" s="232" t="s">
        <v>278</v>
      </c>
      <c r="AT329" s="232" t="s">
        <v>203</v>
      </c>
      <c r="AU329" s="232" t="s">
        <v>84</v>
      </c>
      <c r="AY329" s="18" t="s">
        <v>199</v>
      </c>
      <c r="BE329" s="233">
        <f>IF(N329="základní",J329,0)</f>
        <v>0</v>
      </c>
      <c r="BF329" s="233">
        <f>IF(N329="snížená",J329,0)</f>
        <v>0</v>
      </c>
      <c r="BG329" s="233">
        <f>IF(N329="zákl. přenesená",J329,0)</f>
        <v>0</v>
      </c>
      <c r="BH329" s="233">
        <f>IF(N329="sníž. přenesená",J329,0)</f>
        <v>0</v>
      </c>
      <c r="BI329" s="233">
        <f>IF(N329="nulová",J329,0)</f>
        <v>0</v>
      </c>
      <c r="BJ329" s="18" t="s">
        <v>84</v>
      </c>
      <c r="BK329" s="233">
        <f>ROUND(I329*H329,2)</f>
        <v>0</v>
      </c>
      <c r="BL329" s="18" t="s">
        <v>245</v>
      </c>
      <c r="BM329" s="232" t="s">
        <v>1055</v>
      </c>
    </row>
    <row r="330" spans="1:47" s="2" customFormat="1" ht="12">
      <c r="A330" s="40"/>
      <c r="B330" s="41"/>
      <c r="C330" s="42"/>
      <c r="D330" s="234" t="s">
        <v>210</v>
      </c>
      <c r="E330" s="42"/>
      <c r="F330" s="235" t="s">
        <v>1054</v>
      </c>
      <c r="G330" s="42"/>
      <c r="H330" s="42"/>
      <c r="I330" s="138"/>
      <c r="J330" s="42"/>
      <c r="K330" s="42"/>
      <c r="L330" s="46"/>
      <c r="M330" s="236"/>
      <c r="N330" s="237"/>
      <c r="O330" s="86"/>
      <c r="P330" s="86"/>
      <c r="Q330" s="86"/>
      <c r="R330" s="86"/>
      <c r="S330" s="86"/>
      <c r="T330" s="87"/>
      <c r="U330" s="40"/>
      <c r="V330" s="40"/>
      <c r="W330" s="40"/>
      <c r="X330" s="40"/>
      <c r="Y330" s="40"/>
      <c r="Z330" s="40"/>
      <c r="AA330" s="40"/>
      <c r="AB330" s="40"/>
      <c r="AC330" s="40"/>
      <c r="AD330" s="40"/>
      <c r="AE330" s="40"/>
      <c r="AT330" s="18" t="s">
        <v>210</v>
      </c>
      <c r="AU330" s="18" t="s">
        <v>84</v>
      </c>
    </row>
    <row r="331" spans="1:51" s="13" customFormat="1" ht="12">
      <c r="A331" s="13"/>
      <c r="B331" s="238"/>
      <c r="C331" s="239"/>
      <c r="D331" s="234" t="s">
        <v>213</v>
      </c>
      <c r="E331" s="240" t="s">
        <v>32</v>
      </c>
      <c r="F331" s="241" t="s">
        <v>1056</v>
      </c>
      <c r="G331" s="239"/>
      <c r="H331" s="242">
        <v>259.35</v>
      </c>
      <c r="I331" s="243"/>
      <c r="J331" s="239"/>
      <c r="K331" s="239"/>
      <c r="L331" s="244"/>
      <c r="M331" s="245"/>
      <c r="N331" s="246"/>
      <c r="O331" s="246"/>
      <c r="P331" s="246"/>
      <c r="Q331" s="246"/>
      <c r="R331" s="246"/>
      <c r="S331" s="246"/>
      <c r="T331" s="247"/>
      <c r="U331" s="13"/>
      <c r="V331" s="13"/>
      <c r="W331" s="13"/>
      <c r="X331" s="13"/>
      <c r="Y331" s="13"/>
      <c r="Z331" s="13"/>
      <c r="AA331" s="13"/>
      <c r="AB331" s="13"/>
      <c r="AC331" s="13"/>
      <c r="AD331" s="13"/>
      <c r="AE331" s="13"/>
      <c r="AT331" s="248" t="s">
        <v>213</v>
      </c>
      <c r="AU331" s="248" t="s">
        <v>84</v>
      </c>
      <c r="AV331" s="13" t="s">
        <v>86</v>
      </c>
      <c r="AW331" s="13" t="s">
        <v>39</v>
      </c>
      <c r="AX331" s="13" t="s">
        <v>6</v>
      </c>
      <c r="AY331" s="248" t="s">
        <v>199</v>
      </c>
    </row>
    <row r="332" spans="1:51" s="14" customFormat="1" ht="12">
      <c r="A332" s="14"/>
      <c r="B332" s="249"/>
      <c r="C332" s="250"/>
      <c r="D332" s="234" t="s">
        <v>213</v>
      </c>
      <c r="E332" s="251" t="s">
        <v>32</v>
      </c>
      <c r="F332" s="252" t="s">
        <v>215</v>
      </c>
      <c r="G332" s="250"/>
      <c r="H332" s="253">
        <v>259.35</v>
      </c>
      <c r="I332" s="254"/>
      <c r="J332" s="250"/>
      <c r="K332" s="250"/>
      <c r="L332" s="255"/>
      <c r="M332" s="269"/>
      <c r="N332" s="270"/>
      <c r="O332" s="270"/>
      <c r="P332" s="270"/>
      <c r="Q332" s="270"/>
      <c r="R332" s="270"/>
      <c r="S332" s="270"/>
      <c r="T332" s="271"/>
      <c r="U332" s="14"/>
      <c r="V332" s="14"/>
      <c r="W332" s="14"/>
      <c r="X332" s="14"/>
      <c r="Y332" s="14"/>
      <c r="Z332" s="14"/>
      <c r="AA332" s="14"/>
      <c r="AB332" s="14"/>
      <c r="AC332" s="14"/>
      <c r="AD332" s="14"/>
      <c r="AE332" s="14"/>
      <c r="AT332" s="259" t="s">
        <v>213</v>
      </c>
      <c r="AU332" s="259" t="s">
        <v>84</v>
      </c>
      <c r="AV332" s="14" t="s">
        <v>209</v>
      </c>
      <c r="AW332" s="14" t="s">
        <v>39</v>
      </c>
      <c r="AX332" s="14" t="s">
        <v>84</v>
      </c>
      <c r="AY332" s="259" t="s">
        <v>199</v>
      </c>
    </row>
    <row r="333" spans="1:63" s="12" customFormat="1" ht="25.9" customHeight="1">
      <c r="A333" s="12"/>
      <c r="B333" s="204"/>
      <c r="C333" s="205"/>
      <c r="D333" s="206" t="s">
        <v>76</v>
      </c>
      <c r="E333" s="207" t="s">
        <v>203</v>
      </c>
      <c r="F333" s="207" t="s">
        <v>220</v>
      </c>
      <c r="G333" s="205"/>
      <c r="H333" s="205"/>
      <c r="I333" s="208"/>
      <c r="J333" s="209">
        <f>BK333</f>
        <v>0</v>
      </c>
      <c r="K333" s="205"/>
      <c r="L333" s="210"/>
      <c r="M333" s="211"/>
      <c r="N333" s="212"/>
      <c r="O333" s="212"/>
      <c r="P333" s="213">
        <f>P334</f>
        <v>0</v>
      </c>
      <c r="Q333" s="212"/>
      <c r="R333" s="213">
        <f>R334</f>
        <v>0</v>
      </c>
      <c r="S333" s="212"/>
      <c r="T333" s="214">
        <f>T334</f>
        <v>0</v>
      </c>
      <c r="U333" s="12"/>
      <c r="V333" s="12"/>
      <c r="W333" s="12"/>
      <c r="X333" s="12"/>
      <c r="Y333" s="12"/>
      <c r="Z333" s="12"/>
      <c r="AA333" s="12"/>
      <c r="AB333" s="12"/>
      <c r="AC333" s="12"/>
      <c r="AD333" s="12"/>
      <c r="AE333" s="12"/>
      <c r="AR333" s="215" t="s">
        <v>221</v>
      </c>
      <c r="AT333" s="216" t="s">
        <v>76</v>
      </c>
      <c r="AU333" s="216" t="s">
        <v>6</v>
      </c>
      <c r="AY333" s="215" t="s">
        <v>199</v>
      </c>
      <c r="BK333" s="217">
        <f>BK334</f>
        <v>0</v>
      </c>
    </row>
    <row r="334" spans="1:63" s="12" customFormat="1" ht="22.8" customHeight="1">
      <c r="A334" s="12"/>
      <c r="B334" s="204"/>
      <c r="C334" s="205"/>
      <c r="D334" s="206" t="s">
        <v>76</v>
      </c>
      <c r="E334" s="218" t="s">
        <v>1057</v>
      </c>
      <c r="F334" s="218" t="s">
        <v>1058</v>
      </c>
      <c r="G334" s="205"/>
      <c r="H334" s="205"/>
      <c r="I334" s="208"/>
      <c r="J334" s="219">
        <f>BK334</f>
        <v>0</v>
      </c>
      <c r="K334" s="205"/>
      <c r="L334" s="210"/>
      <c r="M334" s="211"/>
      <c r="N334" s="212"/>
      <c r="O334" s="212"/>
      <c r="P334" s="213">
        <f>SUM(P335:P336)</f>
        <v>0</v>
      </c>
      <c r="Q334" s="212"/>
      <c r="R334" s="213">
        <f>SUM(R335:R336)</f>
        <v>0</v>
      </c>
      <c r="S334" s="212"/>
      <c r="T334" s="214">
        <f>SUM(T335:T336)</f>
        <v>0</v>
      </c>
      <c r="U334" s="12"/>
      <c r="V334" s="12"/>
      <c r="W334" s="12"/>
      <c r="X334" s="12"/>
      <c r="Y334" s="12"/>
      <c r="Z334" s="12"/>
      <c r="AA334" s="12"/>
      <c r="AB334" s="12"/>
      <c r="AC334" s="12"/>
      <c r="AD334" s="12"/>
      <c r="AE334" s="12"/>
      <c r="AR334" s="215" t="s">
        <v>221</v>
      </c>
      <c r="AT334" s="216" t="s">
        <v>76</v>
      </c>
      <c r="AU334" s="216" t="s">
        <v>84</v>
      </c>
      <c r="AY334" s="215" t="s">
        <v>199</v>
      </c>
      <c r="BK334" s="217">
        <f>SUM(BK335:BK336)</f>
        <v>0</v>
      </c>
    </row>
    <row r="335" spans="1:65" s="2" customFormat="1" ht="19.8" customHeight="1">
      <c r="A335" s="40"/>
      <c r="B335" s="41"/>
      <c r="C335" s="260" t="s">
        <v>1059</v>
      </c>
      <c r="D335" s="260" t="s">
        <v>222</v>
      </c>
      <c r="E335" s="261" t="s">
        <v>1060</v>
      </c>
      <c r="F335" s="262" t="s">
        <v>1061</v>
      </c>
      <c r="G335" s="263" t="s">
        <v>1062</v>
      </c>
      <c r="H335" s="264">
        <v>1</v>
      </c>
      <c r="I335" s="265"/>
      <c r="J335" s="266">
        <f>ROUND(I335*H335,2)</f>
        <v>0</v>
      </c>
      <c r="K335" s="262" t="s">
        <v>32</v>
      </c>
      <c r="L335" s="46"/>
      <c r="M335" s="267" t="s">
        <v>32</v>
      </c>
      <c r="N335" s="268" t="s">
        <v>48</v>
      </c>
      <c r="O335" s="86"/>
      <c r="P335" s="230">
        <f>O335*H335</f>
        <v>0</v>
      </c>
      <c r="Q335" s="230">
        <v>0</v>
      </c>
      <c r="R335" s="230">
        <f>Q335*H335</f>
        <v>0</v>
      </c>
      <c r="S335" s="230">
        <v>0</v>
      </c>
      <c r="T335" s="231">
        <f>S335*H335</f>
        <v>0</v>
      </c>
      <c r="U335" s="40"/>
      <c r="V335" s="40"/>
      <c r="W335" s="40"/>
      <c r="X335" s="40"/>
      <c r="Y335" s="40"/>
      <c r="Z335" s="40"/>
      <c r="AA335" s="40"/>
      <c r="AB335" s="40"/>
      <c r="AC335" s="40"/>
      <c r="AD335" s="40"/>
      <c r="AE335" s="40"/>
      <c r="AR335" s="232" t="s">
        <v>225</v>
      </c>
      <c r="AT335" s="232" t="s">
        <v>222</v>
      </c>
      <c r="AU335" s="232" t="s">
        <v>86</v>
      </c>
      <c r="AY335" s="18" t="s">
        <v>199</v>
      </c>
      <c r="BE335" s="233">
        <f>IF(N335="základní",J335,0)</f>
        <v>0</v>
      </c>
      <c r="BF335" s="233">
        <f>IF(N335="snížená",J335,0)</f>
        <v>0</v>
      </c>
      <c r="BG335" s="233">
        <f>IF(N335="zákl. přenesená",J335,0)</f>
        <v>0</v>
      </c>
      <c r="BH335" s="233">
        <f>IF(N335="sníž. přenesená",J335,0)</f>
        <v>0</v>
      </c>
      <c r="BI335" s="233">
        <f>IF(N335="nulová",J335,0)</f>
        <v>0</v>
      </c>
      <c r="BJ335" s="18" t="s">
        <v>84</v>
      </c>
      <c r="BK335" s="233">
        <f>ROUND(I335*H335,2)</f>
        <v>0</v>
      </c>
      <c r="BL335" s="18" t="s">
        <v>225</v>
      </c>
      <c r="BM335" s="232" t="s">
        <v>1063</v>
      </c>
    </row>
    <row r="336" spans="1:47" s="2" customFormat="1" ht="12">
      <c r="A336" s="40"/>
      <c r="B336" s="41"/>
      <c r="C336" s="42"/>
      <c r="D336" s="234" t="s">
        <v>210</v>
      </c>
      <c r="E336" s="42"/>
      <c r="F336" s="235" t="s">
        <v>1061</v>
      </c>
      <c r="G336" s="42"/>
      <c r="H336" s="42"/>
      <c r="I336" s="138"/>
      <c r="J336" s="42"/>
      <c r="K336" s="42"/>
      <c r="L336" s="46"/>
      <c r="M336" s="236"/>
      <c r="N336" s="237"/>
      <c r="O336" s="86"/>
      <c r="P336" s="86"/>
      <c r="Q336" s="86"/>
      <c r="R336" s="86"/>
      <c r="S336" s="86"/>
      <c r="T336" s="87"/>
      <c r="U336" s="40"/>
      <c r="V336" s="40"/>
      <c r="W336" s="40"/>
      <c r="X336" s="40"/>
      <c r="Y336" s="40"/>
      <c r="Z336" s="40"/>
      <c r="AA336" s="40"/>
      <c r="AB336" s="40"/>
      <c r="AC336" s="40"/>
      <c r="AD336" s="40"/>
      <c r="AE336" s="40"/>
      <c r="AT336" s="18" t="s">
        <v>210</v>
      </c>
      <c r="AU336" s="18" t="s">
        <v>86</v>
      </c>
    </row>
    <row r="337" spans="1:63" s="12" customFormat="1" ht="25.9" customHeight="1">
      <c r="A337" s="12"/>
      <c r="B337" s="204"/>
      <c r="C337" s="205"/>
      <c r="D337" s="206" t="s">
        <v>76</v>
      </c>
      <c r="E337" s="207" t="s">
        <v>1064</v>
      </c>
      <c r="F337" s="207" t="s">
        <v>1065</v>
      </c>
      <c r="G337" s="205"/>
      <c r="H337" s="205"/>
      <c r="I337" s="208"/>
      <c r="J337" s="209">
        <f>BK337</f>
        <v>0</v>
      </c>
      <c r="K337" s="205"/>
      <c r="L337" s="210"/>
      <c r="M337" s="211"/>
      <c r="N337" s="212"/>
      <c r="O337" s="212"/>
      <c r="P337" s="213">
        <f>SUM(P338:P350)</f>
        <v>0</v>
      </c>
      <c r="Q337" s="212"/>
      <c r="R337" s="213">
        <f>SUM(R338:R350)</f>
        <v>0</v>
      </c>
      <c r="S337" s="212"/>
      <c r="T337" s="214">
        <f>SUM(T338:T350)</f>
        <v>0</v>
      </c>
      <c r="U337" s="12"/>
      <c r="V337" s="12"/>
      <c r="W337" s="12"/>
      <c r="X337" s="12"/>
      <c r="Y337" s="12"/>
      <c r="Z337" s="12"/>
      <c r="AA337" s="12"/>
      <c r="AB337" s="12"/>
      <c r="AC337" s="12"/>
      <c r="AD337" s="12"/>
      <c r="AE337" s="12"/>
      <c r="AR337" s="215" t="s">
        <v>200</v>
      </c>
      <c r="AT337" s="216" t="s">
        <v>76</v>
      </c>
      <c r="AU337" s="216" t="s">
        <v>6</v>
      </c>
      <c r="AY337" s="215" t="s">
        <v>199</v>
      </c>
      <c r="BK337" s="217">
        <f>SUM(BK338:BK350)</f>
        <v>0</v>
      </c>
    </row>
    <row r="338" spans="1:65" s="2" customFormat="1" ht="19.8" customHeight="1">
      <c r="A338" s="40"/>
      <c r="B338" s="41"/>
      <c r="C338" s="260" t="s">
        <v>396</v>
      </c>
      <c r="D338" s="260" t="s">
        <v>222</v>
      </c>
      <c r="E338" s="261" t="s">
        <v>1066</v>
      </c>
      <c r="F338" s="262" t="s">
        <v>467</v>
      </c>
      <c r="G338" s="263" t="s">
        <v>296</v>
      </c>
      <c r="H338" s="264">
        <v>637</v>
      </c>
      <c r="I338" s="265"/>
      <c r="J338" s="266">
        <f>ROUND(I338*H338,2)</f>
        <v>0</v>
      </c>
      <c r="K338" s="262" t="s">
        <v>32</v>
      </c>
      <c r="L338" s="46"/>
      <c r="M338" s="267" t="s">
        <v>32</v>
      </c>
      <c r="N338" s="268" t="s">
        <v>48</v>
      </c>
      <c r="O338" s="86"/>
      <c r="P338" s="230">
        <f>O338*H338</f>
        <v>0</v>
      </c>
      <c r="Q338" s="230">
        <v>0</v>
      </c>
      <c r="R338" s="230">
        <f>Q338*H338</f>
        <v>0</v>
      </c>
      <c r="S338" s="230">
        <v>0</v>
      </c>
      <c r="T338" s="231">
        <f>S338*H338</f>
        <v>0</v>
      </c>
      <c r="U338" s="40"/>
      <c r="V338" s="40"/>
      <c r="W338" s="40"/>
      <c r="X338" s="40"/>
      <c r="Y338" s="40"/>
      <c r="Z338" s="40"/>
      <c r="AA338" s="40"/>
      <c r="AB338" s="40"/>
      <c r="AC338" s="40"/>
      <c r="AD338" s="40"/>
      <c r="AE338" s="40"/>
      <c r="AR338" s="232" t="s">
        <v>209</v>
      </c>
      <c r="AT338" s="232" t="s">
        <v>222</v>
      </c>
      <c r="AU338" s="232" t="s">
        <v>84</v>
      </c>
      <c r="AY338" s="18" t="s">
        <v>199</v>
      </c>
      <c r="BE338" s="233">
        <f>IF(N338="základní",J338,0)</f>
        <v>0</v>
      </c>
      <c r="BF338" s="233">
        <f>IF(N338="snížená",J338,0)</f>
        <v>0</v>
      </c>
      <c r="BG338" s="233">
        <f>IF(N338="zákl. přenesená",J338,0)</f>
        <v>0</v>
      </c>
      <c r="BH338" s="233">
        <f>IF(N338="sníž. přenesená",J338,0)</f>
        <v>0</v>
      </c>
      <c r="BI338" s="233">
        <f>IF(N338="nulová",J338,0)</f>
        <v>0</v>
      </c>
      <c r="BJ338" s="18" t="s">
        <v>84</v>
      </c>
      <c r="BK338" s="233">
        <f>ROUND(I338*H338,2)</f>
        <v>0</v>
      </c>
      <c r="BL338" s="18" t="s">
        <v>209</v>
      </c>
      <c r="BM338" s="232" t="s">
        <v>1067</v>
      </c>
    </row>
    <row r="339" spans="1:47" s="2" customFormat="1" ht="12">
      <c r="A339" s="40"/>
      <c r="B339" s="41"/>
      <c r="C339" s="42"/>
      <c r="D339" s="234" t="s">
        <v>210</v>
      </c>
      <c r="E339" s="42"/>
      <c r="F339" s="235" t="s">
        <v>467</v>
      </c>
      <c r="G339" s="42"/>
      <c r="H339" s="42"/>
      <c r="I339" s="138"/>
      <c r="J339" s="42"/>
      <c r="K339" s="42"/>
      <c r="L339" s="46"/>
      <c r="M339" s="236"/>
      <c r="N339" s="237"/>
      <c r="O339" s="86"/>
      <c r="P339" s="86"/>
      <c r="Q339" s="86"/>
      <c r="R339" s="86"/>
      <c r="S339" s="86"/>
      <c r="T339" s="87"/>
      <c r="U339" s="40"/>
      <c r="V339" s="40"/>
      <c r="W339" s="40"/>
      <c r="X339" s="40"/>
      <c r="Y339" s="40"/>
      <c r="Z339" s="40"/>
      <c r="AA339" s="40"/>
      <c r="AB339" s="40"/>
      <c r="AC339" s="40"/>
      <c r="AD339" s="40"/>
      <c r="AE339" s="40"/>
      <c r="AT339" s="18" t="s">
        <v>210</v>
      </c>
      <c r="AU339" s="18" t="s">
        <v>84</v>
      </c>
    </row>
    <row r="340" spans="1:51" s="13" customFormat="1" ht="12">
      <c r="A340" s="13"/>
      <c r="B340" s="238"/>
      <c r="C340" s="239"/>
      <c r="D340" s="234" t="s">
        <v>213</v>
      </c>
      <c r="E340" s="240" t="s">
        <v>32</v>
      </c>
      <c r="F340" s="241" t="s">
        <v>1068</v>
      </c>
      <c r="G340" s="239"/>
      <c r="H340" s="242">
        <v>637</v>
      </c>
      <c r="I340" s="243"/>
      <c r="J340" s="239"/>
      <c r="K340" s="239"/>
      <c r="L340" s="244"/>
      <c r="M340" s="245"/>
      <c r="N340" s="246"/>
      <c r="O340" s="246"/>
      <c r="P340" s="246"/>
      <c r="Q340" s="246"/>
      <c r="R340" s="246"/>
      <c r="S340" s="246"/>
      <c r="T340" s="247"/>
      <c r="U340" s="13"/>
      <c r="V340" s="13"/>
      <c r="W340" s="13"/>
      <c r="X340" s="13"/>
      <c r="Y340" s="13"/>
      <c r="Z340" s="13"/>
      <c r="AA340" s="13"/>
      <c r="AB340" s="13"/>
      <c r="AC340" s="13"/>
      <c r="AD340" s="13"/>
      <c r="AE340" s="13"/>
      <c r="AT340" s="248" t="s">
        <v>213</v>
      </c>
      <c r="AU340" s="248" t="s">
        <v>84</v>
      </c>
      <c r="AV340" s="13" t="s">
        <v>86</v>
      </c>
      <c r="AW340" s="13" t="s">
        <v>39</v>
      </c>
      <c r="AX340" s="13" t="s">
        <v>6</v>
      </c>
      <c r="AY340" s="248" t="s">
        <v>199</v>
      </c>
    </row>
    <row r="341" spans="1:51" s="14" customFormat="1" ht="12">
      <c r="A341" s="14"/>
      <c r="B341" s="249"/>
      <c r="C341" s="250"/>
      <c r="D341" s="234" t="s">
        <v>213</v>
      </c>
      <c r="E341" s="251" t="s">
        <v>32</v>
      </c>
      <c r="F341" s="252" t="s">
        <v>215</v>
      </c>
      <c r="G341" s="250"/>
      <c r="H341" s="253">
        <v>637</v>
      </c>
      <c r="I341" s="254"/>
      <c r="J341" s="250"/>
      <c r="K341" s="250"/>
      <c r="L341" s="255"/>
      <c r="M341" s="269"/>
      <c r="N341" s="270"/>
      <c r="O341" s="270"/>
      <c r="P341" s="270"/>
      <c r="Q341" s="270"/>
      <c r="R341" s="270"/>
      <c r="S341" s="270"/>
      <c r="T341" s="271"/>
      <c r="U341" s="14"/>
      <c r="V341" s="14"/>
      <c r="W341" s="14"/>
      <c r="X341" s="14"/>
      <c r="Y341" s="14"/>
      <c r="Z341" s="14"/>
      <c r="AA341" s="14"/>
      <c r="AB341" s="14"/>
      <c r="AC341" s="14"/>
      <c r="AD341" s="14"/>
      <c r="AE341" s="14"/>
      <c r="AT341" s="259" t="s">
        <v>213</v>
      </c>
      <c r="AU341" s="259" t="s">
        <v>84</v>
      </c>
      <c r="AV341" s="14" t="s">
        <v>209</v>
      </c>
      <c r="AW341" s="14" t="s">
        <v>39</v>
      </c>
      <c r="AX341" s="14" t="s">
        <v>84</v>
      </c>
      <c r="AY341" s="259" t="s">
        <v>199</v>
      </c>
    </row>
    <row r="342" spans="1:65" s="2" customFormat="1" ht="19.8" customHeight="1">
      <c r="A342" s="40"/>
      <c r="B342" s="41"/>
      <c r="C342" s="260" t="s">
        <v>1069</v>
      </c>
      <c r="D342" s="260" t="s">
        <v>222</v>
      </c>
      <c r="E342" s="261" t="s">
        <v>1070</v>
      </c>
      <c r="F342" s="262" t="s">
        <v>738</v>
      </c>
      <c r="G342" s="263" t="s">
        <v>296</v>
      </c>
      <c r="H342" s="264">
        <v>32.066</v>
      </c>
      <c r="I342" s="265"/>
      <c r="J342" s="266">
        <f>ROUND(I342*H342,2)</f>
        <v>0</v>
      </c>
      <c r="K342" s="262" t="s">
        <v>32</v>
      </c>
      <c r="L342" s="46"/>
      <c r="M342" s="267" t="s">
        <v>32</v>
      </c>
      <c r="N342" s="268" t="s">
        <v>48</v>
      </c>
      <c r="O342" s="86"/>
      <c r="P342" s="230">
        <f>O342*H342</f>
        <v>0</v>
      </c>
      <c r="Q342" s="230">
        <v>0</v>
      </c>
      <c r="R342" s="230">
        <f>Q342*H342</f>
        <v>0</v>
      </c>
      <c r="S342" s="230">
        <v>0</v>
      </c>
      <c r="T342" s="231">
        <f>S342*H342</f>
        <v>0</v>
      </c>
      <c r="U342" s="40"/>
      <c r="V342" s="40"/>
      <c r="W342" s="40"/>
      <c r="X342" s="40"/>
      <c r="Y342" s="40"/>
      <c r="Z342" s="40"/>
      <c r="AA342" s="40"/>
      <c r="AB342" s="40"/>
      <c r="AC342" s="40"/>
      <c r="AD342" s="40"/>
      <c r="AE342" s="40"/>
      <c r="AR342" s="232" t="s">
        <v>209</v>
      </c>
      <c r="AT342" s="232" t="s">
        <v>222</v>
      </c>
      <c r="AU342" s="232" t="s">
        <v>84</v>
      </c>
      <c r="AY342" s="18" t="s">
        <v>199</v>
      </c>
      <c r="BE342" s="233">
        <f>IF(N342="základní",J342,0)</f>
        <v>0</v>
      </c>
      <c r="BF342" s="233">
        <f>IF(N342="snížená",J342,0)</f>
        <v>0</v>
      </c>
      <c r="BG342" s="233">
        <f>IF(N342="zákl. přenesená",J342,0)</f>
        <v>0</v>
      </c>
      <c r="BH342" s="233">
        <f>IF(N342="sníž. přenesená",J342,0)</f>
        <v>0</v>
      </c>
      <c r="BI342" s="233">
        <f>IF(N342="nulová",J342,0)</f>
        <v>0</v>
      </c>
      <c r="BJ342" s="18" t="s">
        <v>84</v>
      </c>
      <c r="BK342" s="233">
        <f>ROUND(I342*H342,2)</f>
        <v>0</v>
      </c>
      <c r="BL342" s="18" t="s">
        <v>209</v>
      </c>
      <c r="BM342" s="232" t="s">
        <v>1071</v>
      </c>
    </row>
    <row r="343" spans="1:47" s="2" customFormat="1" ht="12">
      <c r="A343" s="40"/>
      <c r="B343" s="41"/>
      <c r="C343" s="42"/>
      <c r="D343" s="234" t="s">
        <v>210</v>
      </c>
      <c r="E343" s="42"/>
      <c r="F343" s="235" t="s">
        <v>738</v>
      </c>
      <c r="G343" s="42"/>
      <c r="H343" s="42"/>
      <c r="I343" s="138"/>
      <c r="J343" s="42"/>
      <c r="K343" s="42"/>
      <c r="L343" s="46"/>
      <c r="M343" s="236"/>
      <c r="N343" s="237"/>
      <c r="O343" s="86"/>
      <c r="P343" s="86"/>
      <c r="Q343" s="86"/>
      <c r="R343" s="86"/>
      <c r="S343" s="86"/>
      <c r="T343" s="87"/>
      <c r="U343" s="40"/>
      <c r="V343" s="40"/>
      <c r="W343" s="40"/>
      <c r="X343" s="40"/>
      <c r="Y343" s="40"/>
      <c r="Z343" s="40"/>
      <c r="AA343" s="40"/>
      <c r="AB343" s="40"/>
      <c r="AC343" s="40"/>
      <c r="AD343" s="40"/>
      <c r="AE343" s="40"/>
      <c r="AT343" s="18" t="s">
        <v>210</v>
      </c>
      <c r="AU343" s="18" t="s">
        <v>84</v>
      </c>
    </row>
    <row r="344" spans="1:51" s="13" customFormat="1" ht="12">
      <c r="A344" s="13"/>
      <c r="B344" s="238"/>
      <c r="C344" s="239"/>
      <c r="D344" s="234" t="s">
        <v>213</v>
      </c>
      <c r="E344" s="240" t="s">
        <v>32</v>
      </c>
      <c r="F344" s="241" t="s">
        <v>992</v>
      </c>
      <c r="G344" s="239"/>
      <c r="H344" s="242">
        <v>32.066</v>
      </c>
      <c r="I344" s="243"/>
      <c r="J344" s="239"/>
      <c r="K344" s="239"/>
      <c r="L344" s="244"/>
      <c r="M344" s="245"/>
      <c r="N344" s="246"/>
      <c r="O344" s="246"/>
      <c r="P344" s="246"/>
      <c r="Q344" s="246"/>
      <c r="R344" s="246"/>
      <c r="S344" s="246"/>
      <c r="T344" s="247"/>
      <c r="U344" s="13"/>
      <c r="V344" s="13"/>
      <c r="W344" s="13"/>
      <c r="X344" s="13"/>
      <c r="Y344" s="13"/>
      <c r="Z344" s="13"/>
      <c r="AA344" s="13"/>
      <c r="AB344" s="13"/>
      <c r="AC344" s="13"/>
      <c r="AD344" s="13"/>
      <c r="AE344" s="13"/>
      <c r="AT344" s="248" t="s">
        <v>213</v>
      </c>
      <c r="AU344" s="248" t="s">
        <v>84</v>
      </c>
      <c r="AV344" s="13" t="s">
        <v>86</v>
      </c>
      <c r="AW344" s="13" t="s">
        <v>39</v>
      </c>
      <c r="AX344" s="13" t="s">
        <v>6</v>
      </c>
      <c r="AY344" s="248" t="s">
        <v>199</v>
      </c>
    </row>
    <row r="345" spans="1:51" s="14" customFormat="1" ht="12">
      <c r="A345" s="14"/>
      <c r="B345" s="249"/>
      <c r="C345" s="250"/>
      <c r="D345" s="234" t="s">
        <v>213</v>
      </c>
      <c r="E345" s="251" t="s">
        <v>32</v>
      </c>
      <c r="F345" s="252" t="s">
        <v>215</v>
      </c>
      <c r="G345" s="250"/>
      <c r="H345" s="253">
        <v>32.066</v>
      </c>
      <c r="I345" s="254"/>
      <c r="J345" s="250"/>
      <c r="K345" s="250"/>
      <c r="L345" s="255"/>
      <c r="M345" s="269"/>
      <c r="N345" s="270"/>
      <c r="O345" s="270"/>
      <c r="P345" s="270"/>
      <c r="Q345" s="270"/>
      <c r="R345" s="270"/>
      <c r="S345" s="270"/>
      <c r="T345" s="271"/>
      <c r="U345" s="14"/>
      <c r="V345" s="14"/>
      <c r="W345" s="14"/>
      <c r="X345" s="14"/>
      <c r="Y345" s="14"/>
      <c r="Z345" s="14"/>
      <c r="AA345" s="14"/>
      <c r="AB345" s="14"/>
      <c r="AC345" s="14"/>
      <c r="AD345" s="14"/>
      <c r="AE345" s="14"/>
      <c r="AT345" s="259" t="s">
        <v>213</v>
      </c>
      <c r="AU345" s="259" t="s">
        <v>84</v>
      </c>
      <c r="AV345" s="14" t="s">
        <v>209</v>
      </c>
      <c r="AW345" s="14" t="s">
        <v>39</v>
      </c>
      <c r="AX345" s="14" t="s">
        <v>84</v>
      </c>
      <c r="AY345" s="259" t="s">
        <v>199</v>
      </c>
    </row>
    <row r="346" spans="1:65" s="2" customFormat="1" ht="14.4" customHeight="1">
      <c r="A346" s="40"/>
      <c r="B346" s="41"/>
      <c r="C346" s="260" t="s">
        <v>399</v>
      </c>
      <c r="D346" s="260" t="s">
        <v>222</v>
      </c>
      <c r="E346" s="261" t="s">
        <v>1072</v>
      </c>
      <c r="F346" s="262" t="s">
        <v>1073</v>
      </c>
      <c r="G346" s="263" t="s">
        <v>296</v>
      </c>
      <c r="H346" s="264">
        <v>195.6</v>
      </c>
      <c r="I346" s="265"/>
      <c r="J346" s="266">
        <f>ROUND(I346*H346,2)</f>
        <v>0</v>
      </c>
      <c r="K346" s="262" t="s">
        <v>32</v>
      </c>
      <c r="L346" s="46"/>
      <c r="M346" s="267" t="s">
        <v>32</v>
      </c>
      <c r="N346" s="268" t="s">
        <v>48</v>
      </c>
      <c r="O346" s="86"/>
      <c r="P346" s="230">
        <f>O346*H346</f>
        <v>0</v>
      </c>
      <c r="Q346" s="230">
        <v>0</v>
      </c>
      <c r="R346" s="230">
        <f>Q346*H346</f>
        <v>0</v>
      </c>
      <c r="S346" s="230">
        <v>0</v>
      </c>
      <c r="T346" s="231">
        <f>S346*H346</f>
        <v>0</v>
      </c>
      <c r="U346" s="40"/>
      <c r="V346" s="40"/>
      <c r="W346" s="40"/>
      <c r="X346" s="40"/>
      <c r="Y346" s="40"/>
      <c r="Z346" s="40"/>
      <c r="AA346" s="40"/>
      <c r="AB346" s="40"/>
      <c r="AC346" s="40"/>
      <c r="AD346" s="40"/>
      <c r="AE346" s="40"/>
      <c r="AR346" s="232" t="s">
        <v>209</v>
      </c>
      <c r="AT346" s="232" t="s">
        <v>222</v>
      </c>
      <c r="AU346" s="232" t="s">
        <v>84</v>
      </c>
      <c r="AY346" s="18" t="s">
        <v>199</v>
      </c>
      <c r="BE346" s="233">
        <f>IF(N346="základní",J346,0)</f>
        <v>0</v>
      </c>
      <c r="BF346" s="233">
        <f>IF(N346="snížená",J346,0)</f>
        <v>0</v>
      </c>
      <c r="BG346" s="233">
        <f>IF(N346="zákl. přenesená",J346,0)</f>
        <v>0</v>
      </c>
      <c r="BH346" s="233">
        <f>IF(N346="sníž. přenesená",J346,0)</f>
        <v>0</v>
      </c>
      <c r="BI346" s="233">
        <f>IF(N346="nulová",J346,0)</f>
        <v>0</v>
      </c>
      <c r="BJ346" s="18" t="s">
        <v>84</v>
      </c>
      <c r="BK346" s="233">
        <f>ROUND(I346*H346,2)</f>
        <v>0</v>
      </c>
      <c r="BL346" s="18" t="s">
        <v>209</v>
      </c>
      <c r="BM346" s="232" t="s">
        <v>1074</v>
      </c>
    </row>
    <row r="347" spans="1:47" s="2" customFormat="1" ht="12">
      <c r="A347" s="40"/>
      <c r="B347" s="41"/>
      <c r="C347" s="42"/>
      <c r="D347" s="234" t="s">
        <v>210</v>
      </c>
      <c r="E347" s="42"/>
      <c r="F347" s="235" t="s">
        <v>1073</v>
      </c>
      <c r="G347" s="42"/>
      <c r="H347" s="42"/>
      <c r="I347" s="138"/>
      <c r="J347" s="42"/>
      <c r="K347" s="42"/>
      <c r="L347" s="46"/>
      <c r="M347" s="236"/>
      <c r="N347" s="237"/>
      <c r="O347" s="86"/>
      <c r="P347" s="86"/>
      <c r="Q347" s="86"/>
      <c r="R347" s="86"/>
      <c r="S347" s="86"/>
      <c r="T347" s="87"/>
      <c r="U347" s="40"/>
      <c r="V347" s="40"/>
      <c r="W347" s="40"/>
      <c r="X347" s="40"/>
      <c r="Y347" s="40"/>
      <c r="Z347" s="40"/>
      <c r="AA347" s="40"/>
      <c r="AB347" s="40"/>
      <c r="AC347" s="40"/>
      <c r="AD347" s="40"/>
      <c r="AE347" s="40"/>
      <c r="AT347" s="18" t="s">
        <v>210</v>
      </c>
      <c r="AU347" s="18" t="s">
        <v>84</v>
      </c>
    </row>
    <row r="348" spans="1:51" s="13" customFormat="1" ht="12">
      <c r="A348" s="13"/>
      <c r="B348" s="238"/>
      <c r="C348" s="239"/>
      <c r="D348" s="234" t="s">
        <v>213</v>
      </c>
      <c r="E348" s="240" t="s">
        <v>32</v>
      </c>
      <c r="F348" s="241" t="s">
        <v>1075</v>
      </c>
      <c r="G348" s="239"/>
      <c r="H348" s="242">
        <v>27.6</v>
      </c>
      <c r="I348" s="243"/>
      <c r="J348" s="239"/>
      <c r="K348" s="239"/>
      <c r="L348" s="244"/>
      <c r="M348" s="245"/>
      <c r="N348" s="246"/>
      <c r="O348" s="246"/>
      <c r="P348" s="246"/>
      <c r="Q348" s="246"/>
      <c r="R348" s="246"/>
      <c r="S348" s="246"/>
      <c r="T348" s="247"/>
      <c r="U348" s="13"/>
      <c r="V348" s="13"/>
      <c r="W348" s="13"/>
      <c r="X348" s="13"/>
      <c r="Y348" s="13"/>
      <c r="Z348" s="13"/>
      <c r="AA348" s="13"/>
      <c r="AB348" s="13"/>
      <c r="AC348" s="13"/>
      <c r="AD348" s="13"/>
      <c r="AE348" s="13"/>
      <c r="AT348" s="248" t="s">
        <v>213</v>
      </c>
      <c r="AU348" s="248" t="s">
        <v>84</v>
      </c>
      <c r="AV348" s="13" t="s">
        <v>86</v>
      </c>
      <c r="AW348" s="13" t="s">
        <v>39</v>
      </c>
      <c r="AX348" s="13" t="s">
        <v>6</v>
      </c>
      <c r="AY348" s="248" t="s">
        <v>199</v>
      </c>
    </row>
    <row r="349" spans="1:51" s="13" customFormat="1" ht="12">
      <c r="A349" s="13"/>
      <c r="B349" s="238"/>
      <c r="C349" s="239"/>
      <c r="D349" s="234" t="s">
        <v>213</v>
      </c>
      <c r="E349" s="240" t="s">
        <v>32</v>
      </c>
      <c r="F349" s="241" t="s">
        <v>1076</v>
      </c>
      <c r="G349" s="239"/>
      <c r="H349" s="242">
        <v>168</v>
      </c>
      <c r="I349" s="243"/>
      <c r="J349" s="239"/>
      <c r="K349" s="239"/>
      <c r="L349" s="244"/>
      <c r="M349" s="245"/>
      <c r="N349" s="246"/>
      <c r="O349" s="246"/>
      <c r="P349" s="246"/>
      <c r="Q349" s="246"/>
      <c r="R349" s="246"/>
      <c r="S349" s="246"/>
      <c r="T349" s="247"/>
      <c r="U349" s="13"/>
      <c r="V349" s="13"/>
      <c r="W349" s="13"/>
      <c r="X349" s="13"/>
      <c r="Y349" s="13"/>
      <c r="Z349" s="13"/>
      <c r="AA349" s="13"/>
      <c r="AB349" s="13"/>
      <c r="AC349" s="13"/>
      <c r="AD349" s="13"/>
      <c r="AE349" s="13"/>
      <c r="AT349" s="248" t="s">
        <v>213</v>
      </c>
      <c r="AU349" s="248" t="s">
        <v>84</v>
      </c>
      <c r="AV349" s="13" t="s">
        <v>86</v>
      </c>
      <c r="AW349" s="13" t="s">
        <v>39</v>
      </c>
      <c r="AX349" s="13" t="s">
        <v>6</v>
      </c>
      <c r="AY349" s="248" t="s">
        <v>199</v>
      </c>
    </row>
    <row r="350" spans="1:51" s="14" customFormat="1" ht="12">
      <c r="A350" s="14"/>
      <c r="B350" s="249"/>
      <c r="C350" s="250"/>
      <c r="D350" s="234" t="s">
        <v>213</v>
      </c>
      <c r="E350" s="251" t="s">
        <v>32</v>
      </c>
      <c r="F350" s="252" t="s">
        <v>215</v>
      </c>
      <c r="G350" s="250"/>
      <c r="H350" s="253">
        <v>195.6</v>
      </c>
      <c r="I350" s="254"/>
      <c r="J350" s="250"/>
      <c r="K350" s="250"/>
      <c r="L350" s="255"/>
      <c r="M350" s="256"/>
      <c r="N350" s="257"/>
      <c r="O350" s="257"/>
      <c r="P350" s="257"/>
      <c r="Q350" s="257"/>
      <c r="R350" s="257"/>
      <c r="S350" s="257"/>
      <c r="T350" s="258"/>
      <c r="U350" s="14"/>
      <c r="V350" s="14"/>
      <c r="W350" s="14"/>
      <c r="X350" s="14"/>
      <c r="Y350" s="14"/>
      <c r="Z350" s="14"/>
      <c r="AA350" s="14"/>
      <c r="AB350" s="14"/>
      <c r="AC350" s="14"/>
      <c r="AD350" s="14"/>
      <c r="AE350" s="14"/>
      <c r="AT350" s="259" t="s">
        <v>213</v>
      </c>
      <c r="AU350" s="259" t="s">
        <v>84</v>
      </c>
      <c r="AV350" s="14" t="s">
        <v>209</v>
      </c>
      <c r="AW350" s="14" t="s">
        <v>39</v>
      </c>
      <c r="AX350" s="14" t="s">
        <v>84</v>
      </c>
      <c r="AY350" s="259" t="s">
        <v>199</v>
      </c>
    </row>
    <row r="351" spans="1:31" s="2" customFormat="1" ht="6.95" customHeight="1">
      <c r="A351" s="40"/>
      <c r="B351" s="61"/>
      <c r="C351" s="62"/>
      <c r="D351" s="62"/>
      <c r="E351" s="62"/>
      <c r="F351" s="62"/>
      <c r="G351" s="62"/>
      <c r="H351" s="62"/>
      <c r="I351" s="168"/>
      <c r="J351" s="62"/>
      <c r="K351" s="62"/>
      <c r="L351" s="46"/>
      <c r="M351" s="40"/>
      <c r="O351" s="40"/>
      <c r="P351" s="40"/>
      <c r="Q351" s="40"/>
      <c r="R351" s="40"/>
      <c r="S351" s="40"/>
      <c r="T351" s="40"/>
      <c r="U351" s="40"/>
      <c r="V351" s="40"/>
      <c r="W351" s="40"/>
      <c r="X351" s="40"/>
      <c r="Y351" s="40"/>
      <c r="Z351" s="40"/>
      <c r="AA351" s="40"/>
      <c r="AB351" s="40"/>
      <c r="AC351" s="40"/>
      <c r="AD351" s="40"/>
      <c r="AE351" s="40"/>
    </row>
  </sheetData>
  <sheetProtection password="CC35" sheet="1" objects="1" scenarios="1" formatColumns="0" formatRows="0" autoFilter="0"/>
  <autoFilter ref="C92:K350"/>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340"/>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131</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1077</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ROUND((SUM(BE93:BE339)),15)</f>
        <v>0</v>
      </c>
      <c r="G33" s="40"/>
      <c r="H33" s="40"/>
      <c r="I33" s="157">
        <v>0.21</v>
      </c>
      <c r="J33" s="156">
        <f>ROUND(((SUM(BE93:BE339))*I33),15)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ROUND((SUM(BF93:BF339)),15)</f>
        <v>0</v>
      </c>
      <c r="G34" s="40"/>
      <c r="H34" s="40"/>
      <c r="I34" s="157">
        <v>0.15</v>
      </c>
      <c r="J34" s="156">
        <f>ROUND(((SUM(BF93:BF339))*I34),15)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ROUND((SUM(BG93:BG339)),15)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ROUND((SUM(BH93:BH339)),15)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ROUND((SUM(BI93:BI339)),15)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01-20-02-01 - Železniční most v ev. km 71,306</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J94</f>
        <v>0</v>
      </c>
      <c r="K60" s="179"/>
      <c r="L60" s="184"/>
      <c r="S60" s="9"/>
      <c r="T60" s="9"/>
      <c r="U60" s="9"/>
      <c r="V60" s="9"/>
      <c r="W60" s="9"/>
      <c r="X60" s="9"/>
      <c r="Y60" s="9"/>
      <c r="Z60" s="9"/>
      <c r="AA60" s="9"/>
      <c r="AB60" s="9"/>
      <c r="AC60" s="9"/>
      <c r="AD60" s="9"/>
      <c r="AE60" s="9"/>
    </row>
    <row r="61" spans="1:31" s="10" customFormat="1" ht="19.9" customHeight="1">
      <c r="A61" s="10"/>
      <c r="B61" s="185"/>
      <c r="C61" s="186"/>
      <c r="D61" s="187" t="s">
        <v>842</v>
      </c>
      <c r="E61" s="188"/>
      <c r="F61" s="188"/>
      <c r="G61" s="188"/>
      <c r="H61" s="188"/>
      <c r="I61" s="189"/>
      <c r="J61" s="190">
        <f>J95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843</v>
      </c>
      <c r="E62" s="188"/>
      <c r="F62" s="188"/>
      <c r="G62" s="188"/>
      <c r="H62" s="188"/>
      <c r="I62" s="189"/>
      <c r="J62" s="190">
        <f>J152</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844</v>
      </c>
      <c r="E63" s="188"/>
      <c r="F63" s="188"/>
      <c r="G63" s="188"/>
      <c r="H63" s="188"/>
      <c r="I63" s="189"/>
      <c r="J63" s="190">
        <f>J157</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845</v>
      </c>
      <c r="E64" s="188"/>
      <c r="F64" s="188"/>
      <c r="G64" s="188"/>
      <c r="H64" s="188"/>
      <c r="I64" s="189"/>
      <c r="J64" s="190">
        <f>J168</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846</v>
      </c>
      <c r="E65" s="188"/>
      <c r="F65" s="188"/>
      <c r="G65" s="188"/>
      <c r="H65" s="188"/>
      <c r="I65" s="189"/>
      <c r="J65" s="190">
        <f>J185</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847</v>
      </c>
      <c r="E66" s="188"/>
      <c r="F66" s="188"/>
      <c r="G66" s="188"/>
      <c r="H66" s="188"/>
      <c r="I66" s="189"/>
      <c r="J66" s="190">
        <f>J194</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848</v>
      </c>
      <c r="E67" s="188"/>
      <c r="F67" s="188"/>
      <c r="G67" s="188"/>
      <c r="H67" s="188"/>
      <c r="I67" s="189"/>
      <c r="J67" s="190">
        <f>J252</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849</v>
      </c>
      <c r="E68" s="188"/>
      <c r="F68" s="188"/>
      <c r="G68" s="188"/>
      <c r="H68" s="188"/>
      <c r="I68" s="189"/>
      <c r="J68" s="190">
        <f>J263</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850</v>
      </c>
      <c r="E69" s="188"/>
      <c r="F69" s="188"/>
      <c r="G69" s="188"/>
      <c r="H69" s="188"/>
      <c r="I69" s="189"/>
      <c r="J69" s="190">
        <f>J270</f>
        <v>0</v>
      </c>
      <c r="K69" s="186"/>
      <c r="L69" s="191"/>
      <c r="S69" s="10"/>
      <c r="T69" s="10"/>
      <c r="U69" s="10"/>
      <c r="V69" s="10"/>
      <c r="W69" s="10"/>
      <c r="X69" s="10"/>
      <c r="Y69" s="10"/>
      <c r="Z69" s="10"/>
      <c r="AA69" s="10"/>
      <c r="AB69" s="10"/>
      <c r="AC69" s="10"/>
      <c r="AD69" s="10"/>
      <c r="AE69" s="10"/>
    </row>
    <row r="70" spans="1:31" s="9" customFormat="1" ht="24.95" customHeight="1">
      <c r="A70" s="9"/>
      <c r="B70" s="178"/>
      <c r="C70" s="179"/>
      <c r="D70" s="180" t="s">
        <v>851</v>
      </c>
      <c r="E70" s="181"/>
      <c r="F70" s="181"/>
      <c r="G70" s="181"/>
      <c r="H70" s="181"/>
      <c r="I70" s="182"/>
      <c r="J70" s="183">
        <f>J273</f>
        <v>0</v>
      </c>
      <c r="K70" s="179"/>
      <c r="L70" s="184"/>
      <c r="S70" s="9"/>
      <c r="T70" s="9"/>
      <c r="U70" s="9"/>
      <c r="V70" s="9"/>
      <c r="W70" s="9"/>
      <c r="X70" s="9"/>
      <c r="Y70" s="9"/>
      <c r="Z70" s="9"/>
      <c r="AA70" s="9"/>
      <c r="AB70" s="9"/>
      <c r="AC70" s="9"/>
      <c r="AD70" s="9"/>
      <c r="AE70" s="9"/>
    </row>
    <row r="71" spans="1:31" s="9" customFormat="1" ht="24.95" customHeight="1">
      <c r="A71" s="9"/>
      <c r="B71" s="178"/>
      <c r="C71" s="179"/>
      <c r="D71" s="180" t="s">
        <v>217</v>
      </c>
      <c r="E71" s="181"/>
      <c r="F71" s="181"/>
      <c r="G71" s="181"/>
      <c r="H71" s="181"/>
      <c r="I71" s="182"/>
      <c r="J71" s="183">
        <f>J323</f>
        <v>0</v>
      </c>
      <c r="K71" s="179"/>
      <c r="L71" s="184"/>
      <c r="S71" s="9"/>
      <c r="T71" s="9"/>
      <c r="U71" s="9"/>
      <c r="V71" s="9"/>
      <c r="W71" s="9"/>
      <c r="X71" s="9"/>
      <c r="Y71" s="9"/>
      <c r="Z71" s="9"/>
      <c r="AA71" s="9"/>
      <c r="AB71" s="9"/>
      <c r="AC71" s="9"/>
      <c r="AD71" s="9"/>
      <c r="AE71" s="9"/>
    </row>
    <row r="72" spans="1:31" s="10" customFormat="1" ht="19.9" customHeight="1">
      <c r="A72" s="10"/>
      <c r="B72" s="185"/>
      <c r="C72" s="186"/>
      <c r="D72" s="187" t="s">
        <v>852</v>
      </c>
      <c r="E72" s="188"/>
      <c r="F72" s="188"/>
      <c r="G72" s="188"/>
      <c r="H72" s="188"/>
      <c r="I72" s="189"/>
      <c r="J72" s="190">
        <f>J324</f>
        <v>0</v>
      </c>
      <c r="K72" s="186"/>
      <c r="L72" s="191"/>
      <c r="S72" s="10"/>
      <c r="T72" s="10"/>
      <c r="U72" s="10"/>
      <c r="V72" s="10"/>
      <c r="W72" s="10"/>
      <c r="X72" s="10"/>
      <c r="Y72" s="10"/>
      <c r="Z72" s="10"/>
      <c r="AA72" s="10"/>
      <c r="AB72" s="10"/>
      <c r="AC72" s="10"/>
      <c r="AD72" s="10"/>
      <c r="AE72" s="10"/>
    </row>
    <row r="73" spans="1:31" s="9" customFormat="1" ht="24.95" customHeight="1">
      <c r="A73" s="9"/>
      <c r="B73" s="178"/>
      <c r="C73" s="179"/>
      <c r="D73" s="180" t="s">
        <v>853</v>
      </c>
      <c r="E73" s="181"/>
      <c r="F73" s="181"/>
      <c r="G73" s="181"/>
      <c r="H73" s="181"/>
      <c r="I73" s="182"/>
      <c r="J73" s="183">
        <f>J327</f>
        <v>0</v>
      </c>
      <c r="K73" s="179"/>
      <c r="L73" s="184"/>
      <c r="S73" s="9"/>
      <c r="T73" s="9"/>
      <c r="U73" s="9"/>
      <c r="V73" s="9"/>
      <c r="W73" s="9"/>
      <c r="X73" s="9"/>
      <c r="Y73" s="9"/>
      <c r="Z73" s="9"/>
      <c r="AA73" s="9"/>
      <c r="AB73" s="9"/>
      <c r="AC73" s="9"/>
      <c r="AD73" s="9"/>
      <c r="AE73" s="9"/>
    </row>
    <row r="74" spans="1:31" s="2" customFormat="1" ht="21.8"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61"/>
      <c r="C75" s="62"/>
      <c r="D75" s="62"/>
      <c r="E75" s="62"/>
      <c r="F75" s="62"/>
      <c r="G75" s="62"/>
      <c r="H75" s="62"/>
      <c r="I75" s="168"/>
      <c r="J75" s="62"/>
      <c r="K75" s="62"/>
      <c r="L75" s="139"/>
      <c r="S75" s="40"/>
      <c r="T75" s="40"/>
      <c r="U75" s="40"/>
      <c r="V75" s="40"/>
      <c r="W75" s="40"/>
      <c r="X75" s="40"/>
      <c r="Y75" s="40"/>
      <c r="Z75" s="40"/>
      <c r="AA75" s="40"/>
      <c r="AB75" s="40"/>
      <c r="AC75" s="40"/>
      <c r="AD75" s="40"/>
      <c r="AE75" s="40"/>
    </row>
    <row r="79" spans="1:31" s="2" customFormat="1" ht="6.95" customHeight="1">
      <c r="A79" s="40"/>
      <c r="B79" s="63"/>
      <c r="C79" s="64"/>
      <c r="D79" s="64"/>
      <c r="E79" s="64"/>
      <c r="F79" s="64"/>
      <c r="G79" s="64"/>
      <c r="H79" s="64"/>
      <c r="I79" s="171"/>
      <c r="J79" s="64"/>
      <c r="K79" s="64"/>
      <c r="L79" s="139"/>
      <c r="S79" s="40"/>
      <c r="T79" s="40"/>
      <c r="U79" s="40"/>
      <c r="V79" s="40"/>
      <c r="W79" s="40"/>
      <c r="X79" s="40"/>
      <c r="Y79" s="40"/>
      <c r="Z79" s="40"/>
      <c r="AA79" s="40"/>
      <c r="AB79" s="40"/>
      <c r="AC79" s="40"/>
      <c r="AD79" s="40"/>
      <c r="AE79" s="40"/>
    </row>
    <row r="80" spans="1:31" s="2" customFormat="1" ht="24.95" customHeight="1">
      <c r="A80" s="40"/>
      <c r="B80" s="41"/>
      <c r="C80" s="24" t="s">
        <v>184</v>
      </c>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3" t="s">
        <v>16</v>
      </c>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4.4" customHeight="1">
      <c r="A83" s="40"/>
      <c r="B83" s="41"/>
      <c r="C83" s="42"/>
      <c r="D83" s="42"/>
      <c r="E83" s="172" t="str">
        <f>E7</f>
        <v>Oprava trati v úseku Mostek – Horka u Staré Paky</v>
      </c>
      <c r="F83" s="33"/>
      <c r="G83" s="33"/>
      <c r="H83" s="33"/>
      <c r="I83" s="138"/>
      <c r="J83" s="42"/>
      <c r="K83" s="42"/>
      <c r="L83" s="139"/>
      <c r="S83" s="40"/>
      <c r="T83" s="40"/>
      <c r="U83" s="40"/>
      <c r="V83" s="40"/>
      <c r="W83" s="40"/>
      <c r="X83" s="40"/>
      <c r="Y83" s="40"/>
      <c r="Z83" s="40"/>
      <c r="AA83" s="40"/>
      <c r="AB83" s="40"/>
      <c r="AC83" s="40"/>
      <c r="AD83" s="40"/>
      <c r="AE83" s="40"/>
    </row>
    <row r="84" spans="1:31" s="2" customFormat="1" ht="12" customHeight="1">
      <c r="A84" s="40"/>
      <c r="B84" s="41"/>
      <c r="C84" s="33" t="s">
        <v>175</v>
      </c>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14.4" customHeight="1">
      <c r="A85" s="40"/>
      <c r="B85" s="41"/>
      <c r="C85" s="42"/>
      <c r="D85" s="42"/>
      <c r="E85" s="71" t="str">
        <f>E9</f>
        <v>SO 01-20-02-01 - Železniční most v ev. km 71,306</v>
      </c>
      <c r="F85" s="42"/>
      <c r="G85" s="42"/>
      <c r="H85" s="42"/>
      <c r="I85" s="138"/>
      <c r="J85" s="42"/>
      <c r="K85" s="42"/>
      <c r="L85" s="139"/>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2" customFormat="1" ht="12" customHeight="1">
      <c r="A87" s="40"/>
      <c r="B87" s="41"/>
      <c r="C87" s="33" t="s">
        <v>22</v>
      </c>
      <c r="D87" s="42"/>
      <c r="E87" s="42"/>
      <c r="F87" s="28" t="str">
        <f>F12</f>
        <v>Mostek - Horka u St. Paky</v>
      </c>
      <c r="G87" s="42"/>
      <c r="H87" s="42"/>
      <c r="I87" s="142" t="s">
        <v>24</v>
      </c>
      <c r="J87" s="74" t="str">
        <f>IF(J12="","",J12)</f>
        <v>12. 3. 2020</v>
      </c>
      <c r="K87" s="42"/>
      <c r="L87" s="139"/>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38"/>
      <c r="J88" s="42"/>
      <c r="K88" s="42"/>
      <c r="L88" s="139"/>
      <c r="S88" s="40"/>
      <c r="T88" s="40"/>
      <c r="U88" s="40"/>
      <c r="V88" s="40"/>
      <c r="W88" s="40"/>
      <c r="X88" s="40"/>
      <c r="Y88" s="40"/>
      <c r="Z88" s="40"/>
      <c r="AA88" s="40"/>
      <c r="AB88" s="40"/>
      <c r="AC88" s="40"/>
      <c r="AD88" s="40"/>
      <c r="AE88" s="40"/>
    </row>
    <row r="89" spans="1:31" s="2" customFormat="1" ht="15.6" customHeight="1">
      <c r="A89" s="40"/>
      <c r="B89" s="41"/>
      <c r="C89" s="33" t="s">
        <v>30</v>
      </c>
      <c r="D89" s="42"/>
      <c r="E89" s="42"/>
      <c r="F89" s="28" t="str">
        <f>E15</f>
        <v>Správa železnic, státní organizace</v>
      </c>
      <c r="G89" s="42"/>
      <c r="H89" s="42"/>
      <c r="I89" s="142" t="s">
        <v>37</v>
      </c>
      <c r="J89" s="38" t="str">
        <f>E21</f>
        <v>Prodin, a.s.</v>
      </c>
      <c r="K89" s="42"/>
      <c r="L89" s="139"/>
      <c r="S89" s="40"/>
      <c r="T89" s="40"/>
      <c r="U89" s="40"/>
      <c r="V89" s="40"/>
      <c r="W89" s="40"/>
      <c r="X89" s="40"/>
      <c r="Y89" s="40"/>
      <c r="Z89" s="40"/>
      <c r="AA89" s="40"/>
      <c r="AB89" s="40"/>
      <c r="AC89" s="40"/>
      <c r="AD89" s="40"/>
      <c r="AE89" s="40"/>
    </row>
    <row r="90" spans="1:31" s="2" customFormat="1" ht="15.6" customHeight="1">
      <c r="A90" s="40"/>
      <c r="B90" s="41"/>
      <c r="C90" s="33" t="s">
        <v>35</v>
      </c>
      <c r="D90" s="42"/>
      <c r="E90" s="42"/>
      <c r="F90" s="28" t="str">
        <f>IF(E18="","",E18)</f>
        <v>Vyplň údaj</v>
      </c>
      <c r="G90" s="42"/>
      <c r="H90" s="42"/>
      <c r="I90" s="142" t="s">
        <v>40</v>
      </c>
      <c r="J90" s="38" t="str">
        <f>E24</f>
        <v>Prodin, a.s.</v>
      </c>
      <c r="K90" s="42"/>
      <c r="L90" s="139"/>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138"/>
      <c r="J91" s="42"/>
      <c r="K91" s="42"/>
      <c r="L91" s="139"/>
      <c r="S91" s="40"/>
      <c r="T91" s="40"/>
      <c r="U91" s="40"/>
      <c r="V91" s="40"/>
      <c r="W91" s="40"/>
      <c r="X91" s="40"/>
      <c r="Y91" s="40"/>
      <c r="Z91" s="40"/>
      <c r="AA91" s="40"/>
      <c r="AB91" s="40"/>
      <c r="AC91" s="40"/>
      <c r="AD91" s="40"/>
      <c r="AE91" s="40"/>
    </row>
    <row r="92" spans="1:31" s="11" customFormat="1" ht="29.25" customHeight="1">
      <c r="A92" s="192"/>
      <c r="B92" s="193"/>
      <c r="C92" s="194" t="s">
        <v>185</v>
      </c>
      <c r="D92" s="195" t="s">
        <v>62</v>
      </c>
      <c r="E92" s="195" t="s">
        <v>58</v>
      </c>
      <c r="F92" s="195" t="s">
        <v>59</v>
      </c>
      <c r="G92" s="195" t="s">
        <v>186</v>
      </c>
      <c r="H92" s="195" t="s">
        <v>187</v>
      </c>
      <c r="I92" s="196" t="s">
        <v>188</v>
      </c>
      <c r="J92" s="195" t="s">
        <v>179</v>
      </c>
      <c r="K92" s="197" t="s">
        <v>189</v>
      </c>
      <c r="L92" s="198"/>
      <c r="M92" s="94" t="s">
        <v>32</v>
      </c>
      <c r="N92" s="95" t="s">
        <v>47</v>
      </c>
      <c r="O92" s="95" t="s">
        <v>190</v>
      </c>
      <c r="P92" s="95" t="s">
        <v>191</v>
      </c>
      <c r="Q92" s="95" t="s">
        <v>192</v>
      </c>
      <c r="R92" s="95" t="s">
        <v>193</v>
      </c>
      <c r="S92" s="95" t="s">
        <v>194</v>
      </c>
      <c r="T92" s="96" t="s">
        <v>195</v>
      </c>
      <c r="U92" s="192"/>
      <c r="V92" s="192"/>
      <c r="W92" s="192"/>
      <c r="X92" s="192"/>
      <c r="Y92" s="192"/>
      <c r="Z92" s="192"/>
      <c r="AA92" s="192"/>
      <c r="AB92" s="192"/>
      <c r="AC92" s="192"/>
      <c r="AD92" s="192"/>
      <c r="AE92" s="192"/>
    </row>
    <row r="93" spans="1:63" s="2" customFormat="1" ht="22.8" customHeight="1">
      <c r="A93" s="40"/>
      <c r="B93" s="41"/>
      <c r="C93" s="101" t="s">
        <v>196</v>
      </c>
      <c r="D93" s="42"/>
      <c r="E93" s="42"/>
      <c r="F93" s="42"/>
      <c r="G93" s="42"/>
      <c r="H93" s="42"/>
      <c r="I93" s="138"/>
      <c r="J93" s="199">
        <f>BK93</f>
        <v>0</v>
      </c>
      <c r="K93" s="42"/>
      <c r="L93" s="46"/>
      <c r="M93" s="97"/>
      <c r="N93" s="200"/>
      <c r="O93" s="98"/>
      <c r="P93" s="201">
        <f>P94+P273+P323+P327</f>
        <v>0</v>
      </c>
      <c r="Q93" s="98"/>
      <c r="R93" s="201">
        <f>R94+R273+R323+R327</f>
        <v>0</v>
      </c>
      <c r="S93" s="98"/>
      <c r="T93" s="202">
        <f>T94+T273+T323+T327</f>
        <v>0</v>
      </c>
      <c r="U93" s="40"/>
      <c r="V93" s="40"/>
      <c r="W93" s="40"/>
      <c r="X93" s="40"/>
      <c r="Y93" s="40"/>
      <c r="Z93" s="40"/>
      <c r="AA93" s="40"/>
      <c r="AB93" s="40"/>
      <c r="AC93" s="40"/>
      <c r="AD93" s="40"/>
      <c r="AE93" s="40"/>
      <c r="AT93" s="18" t="s">
        <v>76</v>
      </c>
      <c r="AU93" s="18" t="s">
        <v>180</v>
      </c>
      <c r="BK93" s="203">
        <f>BK94+BK273+BK323+BK327</f>
        <v>0</v>
      </c>
    </row>
    <row r="94" spans="1:63" s="12" customFormat="1" ht="25.9" customHeight="1">
      <c r="A94" s="12"/>
      <c r="B94" s="204"/>
      <c r="C94" s="205"/>
      <c r="D94" s="206" t="s">
        <v>76</v>
      </c>
      <c r="E94" s="207" t="s">
        <v>197</v>
      </c>
      <c r="F94" s="207" t="s">
        <v>198</v>
      </c>
      <c r="G94" s="205"/>
      <c r="H94" s="205"/>
      <c r="I94" s="208"/>
      <c r="J94" s="209">
        <f>BK94</f>
        <v>0</v>
      </c>
      <c r="K94" s="205"/>
      <c r="L94" s="210"/>
      <c r="M94" s="211"/>
      <c r="N94" s="212"/>
      <c r="O94" s="212"/>
      <c r="P94" s="213">
        <f>P95+P152+P157+P168+P185+P194+P252+P263+P270</f>
        <v>0</v>
      </c>
      <c r="Q94" s="212"/>
      <c r="R94" s="213">
        <f>R95+R152+R157+R168+R185+R194+R252+R263+R270</f>
        <v>0</v>
      </c>
      <c r="S94" s="212"/>
      <c r="T94" s="214">
        <f>T95+T152+T157+T168+T185+T194+T252+T263+T270</f>
        <v>0</v>
      </c>
      <c r="U94" s="12"/>
      <c r="V94" s="12"/>
      <c r="W94" s="12"/>
      <c r="X94" s="12"/>
      <c r="Y94" s="12"/>
      <c r="Z94" s="12"/>
      <c r="AA94" s="12"/>
      <c r="AB94" s="12"/>
      <c r="AC94" s="12"/>
      <c r="AD94" s="12"/>
      <c r="AE94" s="12"/>
      <c r="AR94" s="215" t="s">
        <v>84</v>
      </c>
      <c r="AT94" s="216" t="s">
        <v>76</v>
      </c>
      <c r="AU94" s="216" t="s">
        <v>6</v>
      </c>
      <c r="AY94" s="215" t="s">
        <v>199</v>
      </c>
      <c r="BK94" s="217">
        <f>BK95+BK152+BK157+BK168+BK185+BK194+BK252+BK263+BK270</f>
        <v>0</v>
      </c>
    </row>
    <row r="95" spans="1:63" s="12" customFormat="1" ht="22.8" customHeight="1">
      <c r="A95" s="12"/>
      <c r="B95" s="204"/>
      <c r="C95" s="205"/>
      <c r="D95" s="206" t="s">
        <v>76</v>
      </c>
      <c r="E95" s="218" t="s">
        <v>84</v>
      </c>
      <c r="F95" s="218" t="s">
        <v>854</v>
      </c>
      <c r="G95" s="205"/>
      <c r="H95" s="205"/>
      <c r="I95" s="208"/>
      <c r="J95" s="219">
        <f>BK95</f>
        <v>0</v>
      </c>
      <c r="K95" s="205"/>
      <c r="L95" s="210"/>
      <c r="M95" s="211"/>
      <c r="N95" s="212"/>
      <c r="O95" s="212"/>
      <c r="P95" s="213">
        <f>SUM(P96:P151)</f>
        <v>0</v>
      </c>
      <c r="Q95" s="212"/>
      <c r="R95" s="213">
        <f>SUM(R96:R151)</f>
        <v>0</v>
      </c>
      <c r="S95" s="212"/>
      <c r="T95" s="214">
        <f>SUM(T96:T151)</f>
        <v>0</v>
      </c>
      <c r="U95" s="12"/>
      <c r="V95" s="12"/>
      <c r="W95" s="12"/>
      <c r="X95" s="12"/>
      <c r="Y95" s="12"/>
      <c r="Z95" s="12"/>
      <c r="AA95" s="12"/>
      <c r="AB95" s="12"/>
      <c r="AC95" s="12"/>
      <c r="AD95" s="12"/>
      <c r="AE95" s="12"/>
      <c r="AR95" s="215" t="s">
        <v>84</v>
      </c>
      <c r="AT95" s="216" t="s">
        <v>76</v>
      </c>
      <c r="AU95" s="216" t="s">
        <v>84</v>
      </c>
      <c r="AY95" s="215" t="s">
        <v>199</v>
      </c>
      <c r="BK95" s="217">
        <f>SUM(BK96:BK151)</f>
        <v>0</v>
      </c>
    </row>
    <row r="96" spans="1:65" s="2" customFormat="1" ht="19.8" customHeight="1">
      <c r="A96" s="40"/>
      <c r="B96" s="41"/>
      <c r="C96" s="260" t="s">
        <v>84</v>
      </c>
      <c r="D96" s="260" t="s">
        <v>222</v>
      </c>
      <c r="E96" s="261" t="s">
        <v>855</v>
      </c>
      <c r="F96" s="262" t="s">
        <v>856</v>
      </c>
      <c r="G96" s="263" t="s">
        <v>324</v>
      </c>
      <c r="H96" s="264">
        <v>25</v>
      </c>
      <c r="I96" s="265"/>
      <c r="J96" s="266">
        <f>ROUND(I96*H96,2)</f>
        <v>0</v>
      </c>
      <c r="K96" s="262" t="s">
        <v>32</v>
      </c>
      <c r="L96" s="46"/>
      <c r="M96" s="267" t="s">
        <v>32</v>
      </c>
      <c r="N96" s="268"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209</v>
      </c>
      <c r="AT96" s="232" t="s">
        <v>222</v>
      </c>
      <c r="AU96" s="232" t="s">
        <v>86</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86</v>
      </c>
    </row>
    <row r="97" spans="1:47" s="2" customFormat="1" ht="12">
      <c r="A97" s="40"/>
      <c r="B97" s="41"/>
      <c r="C97" s="42"/>
      <c r="D97" s="234" t="s">
        <v>210</v>
      </c>
      <c r="E97" s="42"/>
      <c r="F97" s="235" t="s">
        <v>856</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86</v>
      </c>
    </row>
    <row r="98" spans="1:65" s="2" customFormat="1" ht="19.8" customHeight="1">
      <c r="A98" s="40"/>
      <c r="B98" s="41"/>
      <c r="C98" s="260" t="s">
        <v>86</v>
      </c>
      <c r="D98" s="260" t="s">
        <v>222</v>
      </c>
      <c r="E98" s="261" t="s">
        <v>857</v>
      </c>
      <c r="F98" s="262" t="s">
        <v>858</v>
      </c>
      <c r="G98" s="263" t="s">
        <v>288</v>
      </c>
      <c r="H98" s="264">
        <v>200</v>
      </c>
      <c r="I98" s="265"/>
      <c r="J98" s="266">
        <f>ROUND(I98*H98,2)</f>
        <v>0</v>
      </c>
      <c r="K98" s="262" t="s">
        <v>32</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209</v>
      </c>
      <c r="AT98" s="232" t="s">
        <v>222</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209</v>
      </c>
    </row>
    <row r="99" spans="1:47" s="2" customFormat="1" ht="12">
      <c r="A99" s="40"/>
      <c r="B99" s="41"/>
      <c r="C99" s="42"/>
      <c r="D99" s="234" t="s">
        <v>210</v>
      </c>
      <c r="E99" s="42"/>
      <c r="F99" s="235" t="s">
        <v>858</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51" s="13" customFormat="1" ht="12">
      <c r="A100" s="13"/>
      <c r="B100" s="238"/>
      <c r="C100" s="239"/>
      <c r="D100" s="234" t="s">
        <v>213</v>
      </c>
      <c r="E100" s="240" t="s">
        <v>32</v>
      </c>
      <c r="F100" s="241" t="s">
        <v>1078</v>
      </c>
      <c r="G100" s="239"/>
      <c r="H100" s="242">
        <v>200</v>
      </c>
      <c r="I100" s="243"/>
      <c r="J100" s="239"/>
      <c r="K100" s="239"/>
      <c r="L100" s="244"/>
      <c r="M100" s="245"/>
      <c r="N100" s="246"/>
      <c r="O100" s="246"/>
      <c r="P100" s="246"/>
      <c r="Q100" s="246"/>
      <c r="R100" s="246"/>
      <c r="S100" s="246"/>
      <c r="T100" s="247"/>
      <c r="U100" s="13"/>
      <c r="V100" s="13"/>
      <c r="W100" s="13"/>
      <c r="X100" s="13"/>
      <c r="Y100" s="13"/>
      <c r="Z100" s="13"/>
      <c r="AA100" s="13"/>
      <c r="AB100" s="13"/>
      <c r="AC100" s="13"/>
      <c r="AD100" s="13"/>
      <c r="AE100" s="13"/>
      <c r="AT100" s="248" t="s">
        <v>213</v>
      </c>
      <c r="AU100" s="248" t="s">
        <v>86</v>
      </c>
      <c r="AV100" s="13" t="s">
        <v>86</v>
      </c>
      <c r="AW100" s="13" t="s">
        <v>39</v>
      </c>
      <c r="AX100" s="13" t="s">
        <v>6</v>
      </c>
      <c r="AY100" s="248" t="s">
        <v>199</v>
      </c>
    </row>
    <row r="101" spans="1:51" s="14" customFormat="1" ht="12">
      <c r="A101" s="14"/>
      <c r="B101" s="249"/>
      <c r="C101" s="250"/>
      <c r="D101" s="234" t="s">
        <v>213</v>
      </c>
      <c r="E101" s="251" t="s">
        <v>32</v>
      </c>
      <c r="F101" s="252" t="s">
        <v>215</v>
      </c>
      <c r="G101" s="250"/>
      <c r="H101" s="253">
        <v>200</v>
      </c>
      <c r="I101" s="254"/>
      <c r="J101" s="250"/>
      <c r="K101" s="250"/>
      <c r="L101" s="255"/>
      <c r="M101" s="269"/>
      <c r="N101" s="270"/>
      <c r="O101" s="270"/>
      <c r="P101" s="270"/>
      <c r="Q101" s="270"/>
      <c r="R101" s="270"/>
      <c r="S101" s="270"/>
      <c r="T101" s="271"/>
      <c r="U101" s="14"/>
      <c r="V101" s="14"/>
      <c r="W101" s="14"/>
      <c r="X101" s="14"/>
      <c r="Y101" s="14"/>
      <c r="Z101" s="14"/>
      <c r="AA101" s="14"/>
      <c r="AB101" s="14"/>
      <c r="AC101" s="14"/>
      <c r="AD101" s="14"/>
      <c r="AE101" s="14"/>
      <c r="AT101" s="259" t="s">
        <v>213</v>
      </c>
      <c r="AU101" s="259" t="s">
        <v>86</v>
      </c>
      <c r="AV101" s="14" t="s">
        <v>209</v>
      </c>
      <c r="AW101" s="14" t="s">
        <v>39</v>
      </c>
      <c r="AX101" s="14" t="s">
        <v>84</v>
      </c>
      <c r="AY101" s="259" t="s">
        <v>199</v>
      </c>
    </row>
    <row r="102" spans="1:65" s="2" customFormat="1" ht="14.4" customHeight="1">
      <c r="A102" s="40"/>
      <c r="B102" s="41"/>
      <c r="C102" s="260" t="s">
        <v>221</v>
      </c>
      <c r="D102" s="260" t="s">
        <v>222</v>
      </c>
      <c r="E102" s="261" t="s">
        <v>860</v>
      </c>
      <c r="F102" s="262" t="s">
        <v>861</v>
      </c>
      <c r="G102" s="263" t="s">
        <v>288</v>
      </c>
      <c r="H102" s="264">
        <v>120</v>
      </c>
      <c r="I102" s="265"/>
      <c r="J102" s="266">
        <f>ROUND(I102*H102,2)</f>
        <v>0</v>
      </c>
      <c r="K102" s="262" t="s">
        <v>32</v>
      </c>
      <c r="L102" s="46"/>
      <c r="M102" s="267" t="s">
        <v>32</v>
      </c>
      <c r="N102" s="268"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209</v>
      </c>
      <c r="AT102" s="232" t="s">
        <v>222</v>
      </c>
      <c r="AU102" s="232" t="s">
        <v>86</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209</v>
      </c>
      <c r="BM102" s="232" t="s">
        <v>230</v>
      </c>
    </row>
    <row r="103" spans="1:47" s="2" customFormat="1" ht="12">
      <c r="A103" s="40"/>
      <c r="B103" s="41"/>
      <c r="C103" s="42"/>
      <c r="D103" s="234" t="s">
        <v>210</v>
      </c>
      <c r="E103" s="42"/>
      <c r="F103" s="235" t="s">
        <v>861</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86</v>
      </c>
    </row>
    <row r="104" spans="1:51" s="13" customFormat="1" ht="12">
      <c r="A104" s="13"/>
      <c r="B104" s="238"/>
      <c r="C104" s="239"/>
      <c r="D104" s="234" t="s">
        <v>213</v>
      </c>
      <c r="E104" s="240" t="s">
        <v>32</v>
      </c>
      <c r="F104" s="241" t="s">
        <v>1079</v>
      </c>
      <c r="G104" s="239"/>
      <c r="H104" s="242">
        <v>120</v>
      </c>
      <c r="I104" s="243"/>
      <c r="J104" s="239"/>
      <c r="K104" s="239"/>
      <c r="L104" s="244"/>
      <c r="M104" s="245"/>
      <c r="N104" s="246"/>
      <c r="O104" s="246"/>
      <c r="P104" s="246"/>
      <c r="Q104" s="246"/>
      <c r="R104" s="246"/>
      <c r="S104" s="246"/>
      <c r="T104" s="247"/>
      <c r="U104" s="13"/>
      <c r="V104" s="13"/>
      <c r="W104" s="13"/>
      <c r="X104" s="13"/>
      <c r="Y104" s="13"/>
      <c r="Z104" s="13"/>
      <c r="AA104" s="13"/>
      <c r="AB104" s="13"/>
      <c r="AC104" s="13"/>
      <c r="AD104" s="13"/>
      <c r="AE104" s="13"/>
      <c r="AT104" s="248" t="s">
        <v>213</v>
      </c>
      <c r="AU104" s="248" t="s">
        <v>86</v>
      </c>
      <c r="AV104" s="13" t="s">
        <v>86</v>
      </c>
      <c r="AW104" s="13" t="s">
        <v>39</v>
      </c>
      <c r="AX104" s="13" t="s">
        <v>6</v>
      </c>
      <c r="AY104" s="248" t="s">
        <v>199</v>
      </c>
    </row>
    <row r="105" spans="1:51" s="14" customFormat="1" ht="12">
      <c r="A105" s="14"/>
      <c r="B105" s="249"/>
      <c r="C105" s="250"/>
      <c r="D105" s="234" t="s">
        <v>213</v>
      </c>
      <c r="E105" s="251" t="s">
        <v>32</v>
      </c>
      <c r="F105" s="252" t="s">
        <v>215</v>
      </c>
      <c r="G105" s="250"/>
      <c r="H105" s="253">
        <v>120</v>
      </c>
      <c r="I105" s="254"/>
      <c r="J105" s="250"/>
      <c r="K105" s="250"/>
      <c r="L105" s="255"/>
      <c r="M105" s="269"/>
      <c r="N105" s="270"/>
      <c r="O105" s="270"/>
      <c r="P105" s="270"/>
      <c r="Q105" s="270"/>
      <c r="R105" s="270"/>
      <c r="S105" s="270"/>
      <c r="T105" s="271"/>
      <c r="U105" s="14"/>
      <c r="V105" s="14"/>
      <c r="W105" s="14"/>
      <c r="X105" s="14"/>
      <c r="Y105" s="14"/>
      <c r="Z105" s="14"/>
      <c r="AA105" s="14"/>
      <c r="AB105" s="14"/>
      <c r="AC105" s="14"/>
      <c r="AD105" s="14"/>
      <c r="AE105" s="14"/>
      <c r="AT105" s="259" t="s">
        <v>213</v>
      </c>
      <c r="AU105" s="259" t="s">
        <v>86</v>
      </c>
      <c r="AV105" s="14" t="s">
        <v>209</v>
      </c>
      <c r="AW105" s="14" t="s">
        <v>39</v>
      </c>
      <c r="AX105" s="14" t="s">
        <v>84</v>
      </c>
      <c r="AY105" s="259" t="s">
        <v>199</v>
      </c>
    </row>
    <row r="106" spans="1:65" s="2" customFormat="1" ht="40.2" customHeight="1">
      <c r="A106" s="40"/>
      <c r="B106" s="41"/>
      <c r="C106" s="260" t="s">
        <v>209</v>
      </c>
      <c r="D106" s="260" t="s">
        <v>222</v>
      </c>
      <c r="E106" s="261" t="s">
        <v>863</v>
      </c>
      <c r="F106" s="262" t="s">
        <v>864</v>
      </c>
      <c r="G106" s="263" t="s">
        <v>303</v>
      </c>
      <c r="H106" s="264">
        <v>469</v>
      </c>
      <c r="I106" s="265"/>
      <c r="J106" s="266">
        <f>ROUND(I106*H106,2)</f>
        <v>0</v>
      </c>
      <c r="K106" s="262" t="s">
        <v>32</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209</v>
      </c>
      <c r="AT106" s="232" t="s">
        <v>222</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208</v>
      </c>
    </row>
    <row r="107" spans="1:47" s="2" customFormat="1" ht="12">
      <c r="A107" s="40"/>
      <c r="B107" s="41"/>
      <c r="C107" s="42"/>
      <c r="D107" s="234" t="s">
        <v>210</v>
      </c>
      <c r="E107" s="42"/>
      <c r="F107" s="235" t="s">
        <v>864</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51" s="13" customFormat="1" ht="12">
      <c r="A108" s="13"/>
      <c r="B108" s="238"/>
      <c r="C108" s="239"/>
      <c r="D108" s="234" t="s">
        <v>213</v>
      </c>
      <c r="E108" s="240" t="s">
        <v>32</v>
      </c>
      <c r="F108" s="241" t="s">
        <v>1080</v>
      </c>
      <c r="G108" s="239"/>
      <c r="H108" s="242">
        <v>55</v>
      </c>
      <c r="I108" s="243"/>
      <c r="J108" s="239"/>
      <c r="K108" s="239"/>
      <c r="L108" s="244"/>
      <c r="M108" s="245"/>
      <c r="N108" s="246"/>
      <c r="O108" s="246"/>
      <c r="P108" s="246"/>
      <c r="Q108" s="246"/>
      <c r="R108" s="246"/>
      <c r="S108" s="246"/>
      <c r="T108" s="247"/>
      <c r="U108" s="13"/>
      <c r="V108" s="13"/>
      <c r="W108" s="13"/>
      <c r="X108" s="13"/>
      <c r="Y108" s="13"/>
      <c r="Z108" s="13"/>
      <c r="AA108" s="13"/>
      <c r="AB108" s="13"/>
      <c r="AC108" s="13"/>
      <c r="AD108" s="13"/>
      <c r="AE108" s="13"/>
      <c r="AT108" s="248" t="s">
        <v>213</v>
      </c>
      <c r="AU108" s="248" t="s">
        <v>86</v>
      </c>
      <c r="AV108" s="13" t="s">
        <v>86</v>
      </c>
      <c r="AW108" s="13" t="s">
        <v>39</v>
      </c>
      <c r="AX108" s="13" t="s">
        <v>6</v>
      </c>
      <c r="AY108" s="248" t="s">
        <v>199</v>
      </c>
    </row>
    <row r="109" spans="1:51" s="13" customFormat="1" ht="12">
      <c r="A109" s="13"/>
      <c r="B109" s="238"/>
      <c r="C109" s="239"/>
      <c r="D109" s="234" t="s">
        <v>213</v>
      </c>
      <c r="E109" s="240" t="s">
        <v>32</v>
      </c>
      <c r="F109" s="241" t="s">
        <v>1081</v>
      </c>
      <c r="G109" s="239"/>
      <c r="H109" s="242">
        <v>414</v>
      </c>
      <c r="I109" s="243"/>
      <c r="J109" s="239"/>
      <c r="K109" s="239"/>
      <c r="L109" s="244"/>
      <c r="M109" s="245"/>
      <c r="N109" s="246"/>
      <c r="O109" s="246"/>
      <c r="P109" s="246"/>
      <c r="Q109" s="246"/>
      <c r="R109" s="246"/>
      <c r="S109" s="246"/>
      <c r="T109" s="247"/>
      <c r="U109" s="13"/>
      <c r="V109" s="13"/>
      <c r="W109" s="13"/>
      <c r="X109" s="13"/>
      <c r="Y109" s="13"/>
      <c r="Z109" s="13"/>
      <c r="AA109" s="13"/>
      <c r="AB109" s="13"/>
      <c r="AC109" s="13"/>
      <c r="AD109" s="13"/>
      <c r="AE109" s="13"/>
      <c r="AT109" s="248" t="s">
        <v>213</v>
      </c>
      <c r="AU109" s="248" t="s">
        <v>86</v>
      </c>
      <c r="AV109" s="13" t="s">
        <v>86</v>
      </c>
      <c r="AW109" s="13" t="s">
        <v>39</v>
      </c>
      <c r="AX109" s="13" t="s">
        <v>6</v>
      </c>
      <c r="AY109" s="248" t="s">
        <v>199</v>
      </c>
    </row>
    <row r="110" spans="1:51" s="14" customFormat="1" ht="12">
      <c r="A110" s="14"/>
      <c r="B110" s="249"/>
      <c r="C110" s="250"/>
      <c r="D110" s="234" t="s">
        <v>213</v>
      </c>
      <c r="E110" s="251" t="s">
        <v>32</v>
      </c>
      <c r="F110" s="252" t="s">
        <v>215</v>
      </c>
      <c r="G110" s="250"/>
      <c r="H110" s="253">
        <v>469</v>
      </c>
      <c r="I110" s="254"/>
      <c r="J110" s="250"/>
      <c r="K110" s="250"/>
      <c r="L110" s="255"/>
      <c r="M110" s="269"/>
      <c r="N110" s="270"/>
      <c r="O110" s="270"/>
      <c r="P110" s="270"/>
      <c r="Q110" s="270"/>
      <c r="R110" s="270"/>
      <c r="S110" s="270"/>
      <c r="T110" s="271"/>
      <c r="U110" s="14"/>
      <c r="V110" s="14"/>
      <c r="W110" s="14"/>
      <c r="X110" s="14"/>
      <c r="Y110" s="14"/>
      <c r="Z110" s="14"/>
      <c r="AA110" s="14"/>
      <c r="AB110" s="14"/>
      <c r="AC110" s="14"/>
      <c r="AD110" s="14"/>
      <c r="AE110" s="14"/>
      <c r="AT110" s="259" t="s">
        <v>213</v>
      </c>
      <c r="AU110" s="259" t="s">
        <v>86</v>
      </c>
      <c r="AV110" s="14" t="s">
        <v>209</v>
      </c>
      <c r="AW110" s="14" t="s">
        <v>39</v>
      </c>
      <c r="AX110" s="14" t="s">
        <v>84</v>
      </c>
      <c r="AY110" s="259" t="s">
        <v>199</v>
      </c>
    </row>
    <row r="111" spans="1:65" s="2" customFormat="1" ht="40.2" customHeight="1">
      <c r="A111" s="40"/>
      <c r="B111" s="41"/>
      <c r="C111" s="260" t="s">
        <v>200</v>
      </c>
      <c r="D111" s="260" t="s">
        <v>222</v>
      </c>
      <c r="E111" s="261" t="s">
        <v>868</v>
      </c>
      <c r="F111" s="262" t="s">
        <v>869</v>
      </c>
      <c r="G111" s="263" t="s">
        <v>303</v>
      </c>
      <c r="H111" s="264">
        <v>469</v>
      </c>
      <c r="I111" s="265"/>
      <c r="J111" s="266">
        <f>ROUND(I111*H111,2)</f>
        <v>0</v>
      </c>
      <c r="K111" s="262" t="s">
        <v>32</v>
      </c>
      <c r="L111" s="46"/>
      <c r="M111" s="267" t="s">
        <v>32</v>
      </c>
      <c r="N111" s="268" t="s">
        <v>48</v>
      </c>
      <c r="O111" s="86"/>
      <c r="P111" s="230">
        <f>O111*H111</f>
        <v>0</v>
      </c>
      <c r="Q111" s="230">
        <v>0</v>
      </c>
      <c r="R111" s="230">
        <f>Q111*H111</f>
        <v>0</v>
      </c>
      <c r="S111" s="230">
        <v>0</v>
      </c>
      <c r="T111" s="231">
        <f>S111*H111</f>
        <v>0</v>
      </c>
      <c r="U111" s="40"/>
      <c r="V111" s="40"/>
      <c r="W111" s="40"/>
      <c r="X111" s="40"/>
      <c r="Y111" s="40"/>
      <c r="Z111" s="40"/>
      <c r="AA111" s="40"/>
      <c r="AB111" s="40"/>
      <c r="AC111" s="40"/>
      <c r="AD111" s="40"/>
      <c r="AE111" s="40"/>
      <c r="AR111" s="232" t="s">
        <v>209</v>
      </c>
      <c r="AT111" s="232" t="s">
        <v>222</v>
      </c>
      <c r="AU111" s="232" t="s">
        <v>86</v>
      </c>
      <c r="AY111" s="18" t="s">
        <v>199</v>
      </c>
      <c r="BE111" s="233">
        <f>IF(N111="základní",J111,0)</f>
        <v>0</v>
      </c>
      <c r="BF111" s="233">
        <f>IF(N111="snížená",J111,0)</f>
        <v>0</v>
      </c>
      <c r="BG111" s="233">
        <f>IF(N111="zákl. přenesená",J111,0)</f>
        <v>0</v>
      </c>
      <c r="BH111" s="233">
        <f>IF(N111="sníž. přenesená",J111,0)</f>
        <v>0</v>
      </c>
      <c r="BI111" s="233">
        <f>IF(N111="nulová",J111,0)</f>
        <v>0</v>
      </c>
      <c r="BJ111" s="18" t="s">
        <v>84</v>
      </c>
      <c r="BK111" s="233">
        <f>ROUND(I111*H111,2)</f>
        <v>0</v>
      </c>
      <c r="BL111" s="18" t="s">
        <v>209</v>
      </c>
      <c r="BM111" s="232" t="s">
        <v>235</v>
      </c>
    </row>
    <row r="112" spans="1:47" s="2" customFormat="1" ht="12">
      <c r="A112" s="40"/>
      <c r="B112" s="41"/>
      <c r="C112" s="42"/>
      <c r="D112" s="234" t="s">
        <v>210</v>
      </c>
      <c r="E112" s="42"/>
      <c r="F112" s="235" t="s">
        <v>869</v>
      </c>
      <c r="G112" s="42"/>
      <c r="H112" s="42"/>
      <c r="I112" s="138"/>
      <c r="J112" s="42"/>
      <c r="K112" s="42"/>
      <c r="L112" s="46"/>
      <c r="M112" s="236"/>
      <c r="N112" s="237"/>
      <c r="O112" s="86"/>
      <c r="P112" s="86"/>
      <c r="Q112" s="86"/>
      <c r="R112" s="86"/>
      <c r="S112" s="86"/>
      <c r="T112" s="87"/>
      <c r="U112" s="40"/>
      <c r="V112" s="40"/>
      <c r="W112" s="40"/>
      <c r="X112" s="40"/>
      <c r="Y112" s="40"/>
      <c r="Z112" s="40"/>
      <c r="AA112" s="40"/>
      <c r="AB112" s="40"/>
      <c r="AC112" s="40"/>
      <c r="AD112" s="40"/>
      <c r="AE112" s="40"/>
      <c r="AT112" s="18" t="s">
        <v>210</v>
      </c>
      <c r="AU112" s="18" t="s">
        <v>86</v>
      </c>
    </row>
    <row r="113" spans="1:51" s="13" customFormat="1" ht="12">
      <c r="A113" s="13"/>
      <c r="B113" s="238"/>
      <c r="C113" s="239"/>
      <c r="D113" s="234" t="s">
        <v>213</v>
      </c>
      <c r="E113" s="240" t="s">
        <v>32</v>
      </c>
      <c r="F113" s="241" t="s">
        <v>1080</v>
      </c>
      <c r="G113" s="239"/>
      <c r="H113" s="242">
        <v>55</v>
      </c>
      <c r="I113" s="243"/>
      <c r="J113" s="239"/>
      <c r="K113" s="239"/>
      <c r="L113" s="244"/>
      <c r="M113" s="245"/>
      <c r="N113" s="246"/>
      <c r="O113" s="246"/>
      <c r="P113" s="246"/>
      <c r="Q113" s="246"/>
      <c r="R113" s="246"/>
      <c r="S113" s="246"/>
      <c r="T113" s="247"/>
      <c r="U113" s="13"/>
      <c r="V113" s="13"/>
      <c r="W113" s="13"/>
      <c r="X113" s="13"/>
      <c r="Y113" s="13"/>
      <c r="Z113" s="13"/>
      <c r="AA113" s="13"/>
      <c r="AB113" s="13"/>
      <c r="AC113" s="13"/>
      <c r="AD113" s="13"/>
      <c r="AE113" s="13"/>
      <c r="AT113" s="248" t="s">
        <v>213</v>
      </c>
      <c r="AU113" s="248" t="s">
        <v>86</v>
      </c>
      <c r="AV113" s="13" t="s">
        <v>86</v>
      </c>
      <c r="AW113" s="13" t="s">
        <v>39</v>
      </c>
      <c r="AX113" s="13" t="s">
        <v>6</v>
      </c>
      <c r="AY113" s="248" t="s">
        <v>199</v>
      </c>
    </row>
    <row r="114" spans="1:51" s="13" customFormat="1" ht="12">
      <c r="A114" s="13"/>
      <c r="B114" s="238"/>
      <c r="C114" s="239"/>
      <c r="D114" s="234" t="s">
        <v>213</v>
      </c>
      <c r="E114" s="240" t="s">
        <v>32</v>
      </c>
      <c r="F114" s="241" t="s">
        <v>1081</v>
      </c>
      <c r="G114" s="239"/>
      <c r="H114" s="242">
        <v>414</v>
      </c>
      <c r="I114" s="243"/>
      <c r="J114" s="239"/>
      <c r="K114" s="239"/>
      <c r="L114" s="244"/>
      <c r="M114" s="245"/>
      <c r="N114" s="246"/>
      <c r="O114" s="246"/>
      <c r="P114" s="246"/>
      <c r="Q114" s="246"/>
      <c r="R114" s="246"/>
      <c r="S114" s="246"/>
      <c r="T114" s="247"/>
      <c r="U114" s="13"/>
      <c r="V114" s="13"/>
      <c r="W114" s="13"/>
      <c r="X114" s="13"/>
      <c r="Y114" s="13"/>
      <c r="Z114" s="13"/>
      <c r="AA114" s="13"/>
      <c r="AB114" s="13"/>
      <c r="AC114" s="13"/>
      <c r="AD114" s="13"/>
      <c r="AE114" s="13"/>
      <c r="AT114" s="248" t="s">
        <v>213</v>
      </c>
      <c r="AU114" s="248" t="s">
        <v>86</v>
      </c>
      <c r="AV114" s="13" t="s">
        <v>86</v>
      </c>
      <c r="AW114" s="13" t="s">
        <v>39</v>
      </c>
      <c r="AX114" s="13" t="s">
        <v>6</v>
      </c>
      <c r="AY114" s="248" t="s">
        <v>199</v>
      </c>
    </row>
    <row r="115" spans="1:51" s="14" customFormat="1" ht="12">
      <c r="A115" s="14"/>
      <c r="B115" s="249"/>
      <c r="C115" s="250"/>
      <c r="D115" s="234" t="s">
        <v>213</v>
      </c>
      <c r="E115" s="251" t="s">
        <v>32</v>
      </c>
      <c r="F115" s="252" t="s">
        <v>215</v>
      </c>
      <c r="G115" s="250"/>
      <c r="H115" s="253">
        <v>469</v>
      </c>
      <c r="I115" s="254"/>
      <c r="J115" s="250"/>
      <c r="K115" s="250"/>
      <c r="L115" s="255"/>
      <c r="M115" s="269"/>
      <c r="N115" s="270"/>
      <c r="O115" s="270"/>
      <c r="P115" s="270"/>
      <c r="Q115" s="270"/>
      <c r="R115" s="270"/>
      <c r="S115" s="270"/>
      <c r="T115" s="271"/>
      <c r="U115" s="14"/>
      <c r="V115" s="14"/>
      <c r="W115" s="14"/>
      <c r="X115" s="14"/>
      <c r="Y115" s="14"/>
      <c r="Z115" s="14"/>
      <c r="AA115" s="14"/>
      <c r="AB115" s="14"/>
      <c r="AC115" s="14"/>
      <c r="AD115" s="14"/>
      <c r="AE115" s="14"/>
      <c r="AT115" s="259" t="s">
        <v>213</v>
      </c>
      <c r="AU115" s="259" t="s">
        <v>86</v>
      </c>
      <c r="AV115" s="14" t="s">
        <v>209</v>
      </c>
      <c r="AW115" s="14" t="s">
        <v>39</v>
      </c>
      <c r="AX115" s="14" t="s">
        <v>84</v>
      </c>
      <c r="AY115" s="259" t="s">
        <v>199</v>
      </c>
    </row>
    <row r="116" spans="1:65" s="2" customFormat="1" ht="19.8" customHeight="1">
      <c r="A116" s="40"/>
      <c r="B116" s="41"/>
      <c r="C116" s="260" t="s">
        <v>230</v>
      </c>
      <c r="D116" s="260" t="s">
        <v>222</v>
      </c>
      <c r="E116" s="261" t="s">
        <v>870</v>
      </c>
      <c r="F116" s="262" t="s">
        <v>871</v>
      </c>
      <c r="G116" s="263" t="s">
        <v>296</v>
      </c>
      <c r="H116" s="264">
        <v>938</v>
      </c>
      <c r="I116" s="265"/>
      <c r="J116" s="266">
        <f>ROUND(I116*H116,2)</f>
        <v>0</v>
      </c>
      <c r="K116" s="262" t="s">
        <v>32</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209</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238</v>
      </c>
    </row>
    <row r="117" spans="1:47" s="2" customFormat="1" ht="12">
      <c r="A117" s="40"/>
      <c r="B117" s="41"/>
      <c r="C117" s="42"/>
      <c r="D117" s="234" t="s">
        <v>210</v>
      </c>
      <c r="E117" s="42"/>
      <c r="F117" s="235" t="s">
        <v>871</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65" s="2" customFormat="1" ht="30" customHeight="1">
      <c r="A118" s="40"/>
      <c r="B118" s="41"/>
      <c r="C118" s="260" t="s">
        <v>239</v>
      </c>
      <c r="D118" s="260" t="s">
        <v>222</v>
      </c>
      <c r="E118" s="261" t="s">
        <v>872</v>
      </c>
      <c r="F118" s="262" t="s">
        <v>873</v>
      </c>
      <c r="G118" s="263" t="s">
        <v>303</v>
      </c>
      <c r="H118" s="264">
        <v>469</v>
      </c>
      <c r="I118" s="265"/>
      <c r="J118" s="266">
        <f>ROUND(I118*H118,2)</f>
        <v>0</v>
      </c>
      <c r="K118" s="262" t="s">
        <v>32</v>
      </c>
      <c r="L118" s="46"/>
      <c r="M118" s="267" t="s">
        <v>32</v>
      </c>
      <c r="N118" s="268"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209</v>
      </c>
      <c r="AT118" s="232" t="s">
        <v>222</v>
      </c>
      <c r="AU118" s="232" t="s">
        <v>86</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242</v>
      </c>
    </row>
    <row r="119" spans="1:47" s="2" customFormat="1" ht="12">
      <c r="A119" s="40"/>
      <c r="B119" s="41"/>
      <c r="C119" s="42"/>
      <c r="D119" s="234" t="s">
        <v>210</v>
      </c>
      <c r="E119" s="42"/>
      <c r="F119" s="235" t="s">
        <v>873</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86</v>
      </c>
    </row>
    <row r="120" spans="1:65" s="2" customFormat="1" ht="30" customHeight="1">
      <c r="A120" s="40"/>
      <c r="B120" s="41"/>
      <c r="C120" s="260" t="s">
        <v>208</v>
      </c>
      <c r="D120" s="260" t="s">
        <v>222</v>
      </c>
      <c r="E120" s="261" t="s">
        <v>874</v>
      </c>
      <c r="F120" s="262" t="s">
        <v>875</v>
      </c>
      <c r="G120" s="263" t="s">
        <v>303</v>
      </c>
      <c r="H120" s="264">
        <v>9380</v>
      </c>
      <c r="I120" s="265"/>
      <c r="J120" s="266">
        <f>ROUND(I120*H120,2)</f>
        <v>0</v>
      </c>
      <c r="K120" s="262" t="s">
        <v>32</v>
      </c>
      <c r="L120" s="46"/>
      <c r="M120" s="267" t="s">
        <v>32</v>
      </c>
      <c r="N120" s="268"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209</v>
      </c>
      <c r="AT120" s="232" t="s">
        <v>222</v>
      </c>
      <c r="AU120" s="232" t="s">
        <v>86</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209</v>
      </c>
      <c r="BM120" s="232" t="s">
        <v>245</v>
      </c>
    </row>
    <row r="121" spans="1:47" s="2" customFormat="1" ht="12">
      <c r="A121" s="40"/>
      <c r="B121" s="41"/>
      <c r="C121" s="42"/>
      <c r="D121" s="234" t="s">
        <v>210</v>
      </c>
      <c r="E121" s="42"/>
      <c r="F121" s="235" t="s">
        <v>875</v>
      </c>
      <c r="G121" s="42"/>
      <c r="H121" s="42"/>
      <c r="I121" s="138"/>
      <c r="J121" s="42"/>
      <c r="K121" s="42"/>
      <c r="L121" s="46"/>
      <c r="M121" s="236"/>
      <c r="N121" s="237"/>
      <c r="O121" s="86"/>
      <c r="P121" s="86"/>
      <c r="Q121" s="86"/>
      <c r="R121" s="86"/>
      <c r="S121" s="86"/>
      <c r="T121" s="87"/>
      <c r="U121" s="40"/>
      <c r="V121" s="40"/>
      <c r="W121" s="40"/>
      <c r="X121" s="40"/>
      <c r="Y121" s="40"/>
      <c r="Z121" s="40"/>
      <c r="AA121" s="40"/>
      <c r="AB121" s="40"/>
      <c r="AC121" s="40"/>
      <c r="AD121" s="40"/>
      <c r="AE121" s="40"/>
      <c r="AT121" s="18" t="s">
        <v>210</v>
      </c>
      <c r="AU121" s="18" t="s">
        <v>86</v>
      </c>
    </row>
    <row r="122" spans="1:51" s="13" customFormat="1" ht="12">
      <c r="A122" s="13"/>
      <c r="B122" s="238"/>
      <c r="C122" s="239"/>
      <c r="D122" s="234" t="s">
        <v>213</v>
      </c>
      <c r="E122" s="240" t="s">
        <v>32</v>
      </c>
      <c r="F122" s="241" t="s">
        <v>1082</v>
      </c>
      <c r="G122" s="239"/>
      <c r="H122" s="242">
        <v>9380</v>
      </c>
      <c r="I122" s="243"/>
      <c r="J122" s="239"/>
      <c r="K122" s="239"/>
      <c r="L122" s="244"/>
      <c r="M122" s="245"/>
      <c r="N122" s="246"/>
      <c r="O122" s="246"/>
      <c r="P122" s="246"/>
      <c r="Q122" s="246"/>
      <c r="R122" s="246"/>
      <c r="S122" s="246"/>
      <c r="T122" s="247"/>
      <c r="U122" s="13"/>
      <c r="V122" s="13"/>
      <c r="W122" s="13"/>
      <c r="X122" s="13"/>
      <c r="Y122" s="13"/>
      <c r="Z122" s="13"/>
      <c r="AA122" s="13"/>
      <c r="AB122" s="13"/>
      <c r="AC122" s="13"/>
      <c r="AD122" s="13"/>
      <c r="AE122" s="13"/>
      <c r="AT122" s="248" t="s">
        <v>213</v>
      </c>
      <c r="AU122" s="248" t="s">
        <v>86</v>
      </c>
      <c r="AV122" s="13" t="s">
        <v>86</v>
      </c>
      <c r="AW122" s="13" t="s">
        <v>39</v>
      </c>
      <c r="AX122" s="13" t="s">
        <v>6</v>
      </c>
      <c r="AY122" s="248" t="s">
        <v>199</v>
      </c>
    </row>
    <row r="123" spans="1:51" s="14" customFormat="1" ht="12">
      <c r="A123" s="14"/>
      <c r="B123" s="249"/>
      <c r="C123" s="250"/>
      <c r="D123" s="234" t="s">
        <v>213</v>
      </c>
      <c r="E123" s="251" t="s">
        <v>32</v>
      </c>
      <c r="F123" s="252" t="s">
        <v>215</v>
      </c>
      <c r="G123" s="250"/>
      <c r="H123" s="253">
        <v>9380</v>
      </c>
      <c r="I123" s="254"/>
      <c r="J123" s="250"/>
      <c r="K123" s="250"/>
      <c r="L123" s="255"/>
      <c r="M123" s="269"/>
      <c r="N123" s="270"/>
      <c r="O123" s="270"/>
      <c r="P123" s="270"/>
      <c r="Q123" s="270"/>
      <c r="R123" s="270"/>
      <c r="S123" s="270"/>
      <c r="T123" s="271"/>
      <c r="U123" s="14"/>
      <c r="V123" s="14"/>
      <c r="W123" s="14"/>
      <c r="X123" s="14"/>
      <c r="Y123" s="14"/>
      <c r="Z123" s="14"/>
      <c r="AA123" s="14"/>
      <c r="AB123" s="14"/>
      <c r="AC123" s="14"/>
      <c r="AD123" s="14"/>
      <c r="AE123" s="14"/>
      <c r="AT123" s="259" t="s">
        <v>213</v>
      </c>
      <c r="AU123" s="259" t="s">
        <v>86</v>
      </c>
      <c r="AV123" s="14" t="s">
        <v>209</v>
      </c>
      <c r="AW123" s="14" t="s">
        <v>39</v>
      </c>
      <c r="AX123" s="14" t="s">
        <v>84</v>
      </c>
      <c r="AY123" s="259" t="s">
        <v>199</v>
      </c>
    </row>
    <row r="124" spans="1:65" s="2" customFormat="1" ht="19.8" customHeight="1">
      <c r="A124" s="40"/>
      <c r="B124" s="41"/>
      <c r="C124" s="260" t="s">
        <v>249</v>
      </c>
      <c r="D124" s="260" t="s">
        <v>222</v>
      </c>
      <c r="E124" s="261" t="s">
        <v>880</v>
      </c>
      <c r="F124" s="262" t="s">
        <v>881</v>
      </c>
      <c r="G124" s="263" t="s">
        <v>303</v>
      </c>
      <c r="H124" s="264">
        <v>469</v>
      </c>
      <c r="I124" s="265"/>
      <c r="J124" s="266">
        <f>ROUND(I124*H124,2)</f>
        <v>0</v>
      </c>
      <c r="K124" s="262" t="s">
        <v>32</v>
      </c>
      <c r="L124" s="46"/>
      <c r="M124" s="267" t="s">
        <v>32</v>
      </c>
      <c r="N124" s="268" t="s">
        <v>48</v>
      </c>
      <c r="O124" s="86"/>
      <c r="P124" s="230">
        <f>O124*H124</f>
        <v>0</v>
      </c>
      <c r="Q124" s="230">
        <v>0</v>
      </c>
      <c r="R124" s="230">
        <f>Q124*H124</f>
        <v>0</v>
      </c>
      <c r="S124" s="230">
        <v>0</v>
      </c>
      <c r="T124" s="231">
        <f>S124*H124</f>
        <v>0</v>
      </c>
      <c r="U124" s="40"/>
      <c r="V124" s="40"/>
      <c r="W124" s="40"/>
      <c r="X124" s="40"/>
      <c r="Y124" s="40"/>
      <c r="Z124" s="40"/>
      <c r="AA124" s="40"/>
      <c r="AB124" s="40"/>
      <c r="AC124" s="40"/>
      <c r="AD124" s="40"/>
      <c r="AE124" s="40"/>
      <c r="AR124" s="232" t="s">
        <v>209</v>
      </c>
      <c r="AT124" s="232" t="s">
        <v>222</v>
      </c>
      <c r="AU124" s="232" t="s">
        <v>86</v>
      </c>
      <c r="AY124" s="18" t="s">
        <v>199</v>
      </c>
      <c r="BE124" s="233">
        <f>IF(N124="základní",J124,0)</f>
        <v>0</v>
      </c>
      <c r="BF124" s="233">
        <f>IF(N124="snížená",J124,0)</f>
        <v>0</v>
      </c>
      <c r="BG124" s="233">
        <f>IF(N124="zákl. přenesená",J124,0)</f>
        <v>0</v>
      </c>
      <c r="BH124" s="233">
        <f>IF(N124="sníž. přenesená",J124,0)</f>
        <v>0</v>
      </c>
      <c r="BI124" s="233">
        <f>IF(N124="nulová",J124,0)</f>
        <v>0</v>
      </c>
      <c r="BJ124" s="18" t="s">
        <v>84</v>
      </c>
      <c r="BK124" s="233">
        <f>ROUND(I124*H124,2)</f>
        <v>0</v>
      </c>
      <c r="BL124" s="18" t="s">
        <v>209</v>
      </c>
      <c r="BM124" s="232" t="s">
        <v>254</v>
      </c>
    </row>
    <row r="125" spans="1:47" s="2" customFormat="1" ht="12">
      <c r="A125" s="40"/>
      <c r="B125" s="41"/>
      <c r="C125" s="42"/>
      <c r="D125" s="234" t="s">
        <v>210</v>
      </c>
      <c r="E125" s="42"/>
      <c r="F125" s="235" t="s">
        <v>881</v>
      </c>
      <c r="G125" s="42"/>
      <c r="H125" s="42"/>
      <c r="I125" s="138"/>
      <c r="J125" s="42"/>
      <c r="K125" s="42"/>
      <c r="L125" s="46"/>
      <c r="M125" s="236"/>
      <c r="N125" s="237"/>
      <c r="O125" s="86"/>
      <c r="P125" s="86"/>
      <c r="Q125" s="86"/>
      <c r="R125" s="86"/>
      <c r="S125" s="86"/>
      <c r="T125" s="87"/>
      <c r="U125" s="40"/>
      <c r="V125" s="40"/>
      <c r="W125" s="40"/>
      <c r="X125" s="40"/>
      <c r="Y125" s="40"/>
      <c r="Z125" s="40"/>
      <c r="AA125" s="40"/>
      <c r="AB125" s="40"/>
      <c r="AC125" s="40"/>
      <c r="AD125" s="40"/>
      <c r="AE125" s="40"/>
      <c r="AT125" s="18" t="s">
        <v>210</v>
      </c>
      <c r="AU125" s="18" t="s">
        <v>86</v>
      </c>
    </row>
    <row r="126" spans="1:51" s="13" customFormat="1" ht="12">
      <c r="A126" s="13"/>
      <c r="B126" s="238"/>
      <c r="C126" s="239"/>
      <c r="D126" s="234" t="s">
        <v>213</v>
      </c>
      <c r="E126" s="240" t="s">
        <v>32</v>
      </c>
      <c r="F126" s="241" t="s">
        <v>1080</v>
      </c>
      <c r="G126" s="239"/>
      <c r="H126" s="242">
        <v>55</v>
      </c>
      <c r="I126" s="243"/>
      <c r="J126" s="239"/>
      <c r="K126" s="239"/>
      <c r="L126" s="244"/>
      <c r="M126" s="245"/>
      <c r="N126" s="246"/>
      <c r="O126" s="246"/>
      <c r="P126" s="246"/>
      <c r="Q126" s="246"/>
      <c r="R126" s="246"/>
      <c r="S126" s="246"/>
      <c r="T126" s="247"/>
      <c r="U126" s="13"/>
      <c r="V126" s="13"/>
      <c r="W126" s="13"/>
      <c r="X126" s="13"/>
      <c r="Y126" s="13"/>
      <c r="Z126" s="13"/>
      <c r="AA126" s="13"/>
      <c r="AB126" s="13"/>
      <c r="AC126" s="13"/>
      <c r="AD126" s="13"/>
      <c r="AE126" s="13"/>
      <c r="AT126" s="248" t="s">
        <v>213</v>
      </c>
      <c r="AU126" s="248" t="s">
        <v>86</v>
      </c>
      <c r="AV126" s="13" t="s">
        <v>86</v>
      </c>
      <c r="AW126" s="13" t="s">
        <v>39</v>
      </c>
      <c r="AX126" s="13" t="s">
        <v>6</v>
      </c>
      <c r="AY126" s="248" t="s">
        <v>199</v>
      </c>
    </row>
    <row r="127" spans="1:51" s="13" customFormat="1" ht="12">
      <c r="A127" s="13"/>
      <c r="B127" s="238"/>
      <c r="C127" s="239"/>
      <c r="D127" s="234" t="s">
        <v>213</v>
      </c>
      <c r="E127" s="240" t="s">
        <v>32</v>
      </c>
      <c r="F127" s="241" t="s">
        <v>1081</v>
      </c>
      <c r="G127" s="239"/>
      <c r="H127" s="242">
        <v>414</v>
      </c>
      <c r="I127" s="243"/>
      <c r="J127" s="239"/>
      <c r="K127" s="239"/>
      <c r="L127" s="244"/>
      <c r="M127" s="245"/>
      <c r="N127" s="246"/>
      <c r="O127" s="246"/>
      <c r="P127" s="246"/>
      <c r="Q127" s="246"/>
      <c r="R127" s="246"/>
      <c r="S127" s="246"/>
      <c r="T127" s="247"/>
      <c r="U127" s="13"/>
      <c r="V127" s="13"/>
      <c r="W127" s="13"/>
      <c r="X127" s="13"/>
      <c r="Y127" s="13"/>
      <c r="Z127" s="13"/>
      <c r="AA127" s="13"/>
      <c r="AB127" s="13"/>
      <c r="AC127" s="13"/>
      <c r="AD127" s="13"/>
      <c r="AE127" s="13"/>
      <c r="AT127" s="248" t="s">
        <v>213</v>
      </c>
      <c r="AU127" s="248" t="s">
        <v>86</v>
      </c>
      <c r="AV127" s="13" t="s">
        <v>86</v>
      </c>
      <c r="AW127" s="13" t="s">
        <v>39</v>
      </c>
      <c r="AX127" s="13" t="s">
        <v>6</v>
      </c>
      <c r="AY127" s="248" t="s">
        <v>199</v>
      </c>
    </row>
    <row r="128" spans="1:51" s="14" customFormat="1" ht="12">
      <c r="A128" s="14"/>
      <c r="B128" s="249"/>
      <c r="C128" s="250"/>
      <c r="D128" s="234" t="s">
        <v>213</v>
      </c>
      <c r="E128" s="251" t="s">
        <v>32</v>
      </c>
      <c r="F128" s="252" t="s">
        <v>215</v>
      </c>
      <c r="G128" s="250"/>
      <c r="H128" s="253">
        <v>469</v>
      </c>
      <c r="I128" s="254"/>
      <c r="J128" s="250"/>
      <c r="K128" s="250"/>
      <c r="L128" s="255"/>
      <c r="M128" s="269"/>
      <c r="N128" s="270"/>
      <c r="O128" s="270"/>
      <c r="P128" s="270"/>
      <c r="Q128" s="270"/>
      <c r="R128" s="270"/>
      <c r="S128" s="270"/>
      <c r="T128" s="271"/>
      <c r="U128" s="14"/>
      <c r="V128" s="14"/>
      <c r="W128" s="14"/>
      <c r="X128" s="14"/>
      <c r="Y128" s="14"/>
      <c r="Z128" s="14"/>
      <c r="AA128" s="14"/>
      <c r="AB128" s="14"/>
      <c r="AC128" s="14"/>
      <c r="AD128" s="14"/>
      <c r="AE128" s="14"/>
      <c r="AT128" s="259" t="s">
        <v>213</v>
      </c>
      <c r="AU128" s="259" t="s">
        <v>86</v>
      </c>
      <c r="AV128" s="14" t="s">
        <v>209</v>
      </c>
      <c r="AW128" s="14" t="s">
        <v>39</v>
      </c>
      <c r="AX128" s="14" t="s">
        <v>84</v>
      </c>
      <c r="AY128" s="259" t="s">
        <v>199</v>
      </c>
    </row>
    <row r="129" spans="1:65" s="2" customFormat="1" ht="19.8" customHeight="1">
      <c r="A129" s="40"/>
      <c r="B129" s="41"/>
      <c r="C129" s="260" t="s">
        <v>235</v>
      </c>
      <c r="D129" s="260" t="s">
        <v>222</v>
      </c>
      <c r="E129" s="261" t="s">
        <v>882</v>
      </c>
      <c r="F129" s="262" t="s">
        <v>883</v>
      </c>
      <c r="G129" s="263" t="s">
        <v>303</v>
      </c>
      <c r="H129" s="264">
        <v>469</v>
      </c>
      <c r="I129" s="265"/>
      <c r="J129" s="266">
        <f>ROUND(I129*H129,2)</f>
        <v>0</v>
      </c>
      <c r="K129" s="262" t="s">
        <v>32</v>
      </c>
      <c r="L129" s="46"/>
      <c r="M129" s="267" t="s">
        <v>32</v>
      </c>
      <c r="N129" s="268" t="s">
        <v>48</v>
      </c>
      <c r="O129" s="86"/>
      <c r="P129" s="230">
        <f>O129*H129</f>
        <v>0</v>
      </c>
      <c r="Q129" s="230">
        <v>0</v>
      </c>
      <c r="R129" s="230">
        <f>Q129*H129</f>
        <v>0</v>
      </c>
      <c r="S129" s="230">
        <v>0</v>
      </c>
      <c r="T129" s="231">
        <f>S129*H129</f>
        <v>0</v>
      </c>
      <c r="U129" s="40"/>
      <c r="V129" s="40"/>
      <c r="W129" s="40"/>
      <c r="X129" s="40"/>
      <c r="Y129" s="40"/>
      <c r="Z129" s="40"/>
      <c r="AA129" s="40"/>
      <c r="AB129" s="40"/>
      <c r="AC129" s="40"/>
      <c r="AD129" s="40"/>
      <c r="AE129" s="40"/>
      <c r="AR129" s="232" t="s">
        <v>209</v>
      </c>
      <c r="AT129" s="232" t="s">
        <v>222</v>
      </c>
      <c r="AU129" s="232" t="s">
        <v>86</v>
      </c>
      <c r="AY129" s="18" t="s">
        <v>199</v>
      </c>
      <c r="BE129" s="233">
        <f>IF(N129="základní",J129,0)</f>
        <v>0</v>
      </c>
      <c r="BF129" s="233">
        <f>IF(N129="snížená",J129,0)</f>
        <v>0</v>
      </c>
      <c r="BG129" s="233">
        <f>IF(N129="zákl. přenesená",J129,0)</f>
        <v>0</v>
      </c>
      <c r="BH129" s="233">
        <f>IF(N129="sníž. přenesená",J129,0)</f>
        <v>0</v>
      </c>
      <c r="BI129" s="233">
        <f>IF(N129="nulová",J129,0)</f>
        <v>0</v>
      </c>
      <c r="BJ129" s="18" t="s">
        <v>84</v>
      </c>
      <c r="BK129" s="233">
        <f>ROUND(I129*H129,2)</f>
        <v>0</v>
      </c>
      <c r="BL129" s="18" t="s">
        <v>209</v>
      </c>
      <c r="BM129" s="232" t="s">
        <v>257</v>
      </c>
    </row>
    <row r="130" spans="1:47" s="2" customFormat="1" ht="12">
      <c r="A130" s="40"/>
      <c r="B130" s="41"/>
      <c r="C130" s="42"/>
      <c r="D130" s="234" t="s">
        <v>210</v>
      </c>
      <c r="E130" s="42"/>
      <c r="F130" s="235" t="s">
        <v>883</v>
      </c>
      <c r="G130" s="42"/>
      <c r="H130" s="42"/>
      <c r="I130" s="138"/>
      <c r="J130" s="42"/>
      <c r="K130" s="42"/>
      <c r="L130" s="46"/>
      <c r="M130" s="236"/>
      <c r="N130" s="237"/>
      <c r="O130" s="86"/>
      <c r="P130" s="86"/>
      <c r="Q130" s="86"/>
      <c r="R130" s="86"/>
      <c r="S130" s="86"/>
      <c r="T130" s="87"/>
      <c r="U130" s="40"/>
      <c r="V130" s="40"/>
      <c r="W130" s="40"/>
      <c r="X130" s="40"/>
      <c r="Y130" s="40"/>
      <c r="Z130" s="40"/>
      <c r="AA130" s="40"/>
      <c r="AB130" s="40"/>
      <c r="AC130" s="40"/>
      <c r="AD130" s="40"/>
      <c r="AE130" s="40"/>
      <c r="AT130" s="18" t="s">
        <v>210</v>
      </c>
      <c r="AU130" s="18" t="s">
        <v>86</v>
      </c>
    </row>
    <row r="131" spans="1:51" s="15" customFormat="1" ht="12">
      <c r="A131" s="15"/>
      <c r="B131" s="276"/>
      <c r="C131" s="277"/>
      <c r="D131" s="234" t="s">
        <v>213</v>
      </c>
      <c r="E131" s="278" t="s">
        <v>32</v>
      </c>
      <c r="F131" s="279" t="s">
        <v>884</v>
      </c>
      <c r="G131" s="277"/>
      <c r="H131" s="278" t="s">
        <v>32</v>
      </c>
      <c r="I131" s="280"/>
      <c r="J131" s="277"/>
      <c r="K131" s="277"/>
      <c r="L131" s="281"/>
      <c r="M131" s="282"/>
      <c r="N131" s="283"/>
      <c r="O131" s="283"/>
      <c r="P131" s="283"/>
      <c r="Q131" s="283"/>
      <c r="R131" s="283"/>
      <c r="S131" s="283"/>
      <c r="T131" s="284"/>
      <c r="U131" s="15"/>
      <c r="V131" s="15"/>
      <c r="W131" s="15"/>
      <c r="X131" s="15"/>
      <c r="Y131" s="15"/>
      <c r="Z131" s="15"/>
      <c r="AA131" s="15"/>
      <c r="AB131" s="15"/>
      <c r="AC131" s="15"/>
      <c r="AD131" s="15"/>
      <c r="AE131" s="15"/>
      <c r="AT131" s="285" t="s">
        <v>213</v>
      </c>
      <c r="AU131" s="285" t="s">
        <v>86</v>
      </c>
      <c r="AV131" s="15" t="s">
        <v>84</v>
      </c>
      <c r="AW131" s="15" t="s">
        <v>39</v>
      </c>
      <c r="AX131" s="15" t="s">
        <v>6</v>
      </c>
      <c r="AY131" s="285" t="s">
        <v>199</v>
      </c>
    </row>
    <row r="132" spans="1:51" s="13" customFormat="1" ht="12">
      <c r="A132" s="13"/>
      <c r="B132" s="238"/>
      <c r="C132" s="239"/>
      <c r="D132" s="234" t="s">
        <v>213</v>
      </c>
      <c r="E132" s="240" t="s">
        <v>32</v>
      </c>
      <c r="F132" s="241" t="s">
        <v>1080</v>
      </c>
      <c r="G132" s="239"/>
      <c r="H132" s="242">
        <v>55</v>
      </c>
      <c r="I132" s="243"/>
      <c r="J132" s="239"/>
      <c r="K132" s="239"/>
      <c r="L132" s="244"/>
      <c r="M132" s="245"/>
      <c r="N132" s="246"/>
      <c r="O132" s="246"/>
      <c r="P132" s="246"/>
      <c r="Q132" s="246"/>
      <c r="R132" s="246"/>
      <c r="S132" s="246"/>
      <c r="T132" s="247"/>
      <c r="U132" s="13"/>
      <c r="V132" s="13"/>
      <c r="W132" s="13"/>
      <c r="X132" s="13"/>
      <c r="Y132" s="13"/>
      <c r="Z132" s="13"/>
      <c r="AA132" s="13"/>
      <c r="AB132" s="13"/>
      <c r="AC132" s="13"/>
      <c r="AD132" s="13"/>
      <c r="AE132" s="13"/>
      <c r="AT132" s="248" t="s">
        <v>213</v>
      </c>
      <c r="AU132" s="248" t="s">
        <v>86</v>
      </c>
      <c r="AV132" s="13" t="s">
        <v>86</v>
      </c>
      <c r="AW132" s="13" t="s">
        <v>39</v>
      </c>
      <c r="AX132" s="13" t="s">
        <v>6</v>
      </c>
      <c r="AY132" s="248" t="s">
        <v>199</v>
      </c>
    </row>
    <row r="133" spans="1:51" s="13" customFormat="1" ht="12">
      <c r="A133" s="13"/>
      <c r="B133" s="238"/>
      <c r="C133" s="239"/>
      <c r="D133" s="234" t="s">
        <v>213</v>
      </c>
      <c r="E133" s="240" t="s">
        <v>32</v>
      </c>
      <c r="F133" s="241" t="s">
        <v>1081</v>
      </c>
      <c r="G133" s="239"/>
      <c r="H133" s="242">
        <v>414</v>
      </c>
      <c r="I133" s="243"/>
      <c r="J133" s="239"/>
      <c r="K133" s="239"/>
      <c r="L133" s="244"/>
      <c r="M133" s="245"/>
      <c r="N133" s="246"/>
      <c r="O133" s="246"/>
      <c r="P133" s="246"/>
      <c r="Q133" s="246"/>
      <c r="R133" s="246"/>
      <c r="S133" s="246"/>
      <c r="T133" s="247"/>
      <c r="U133" s="13"/>
      <c r="V133" s="13"/>
      <c r="W133" s="13"/>
      <c r="X133" s="13"/>
      <c r="Y133" s="13"/>
      <c r="Z133" s="13"/>
      <c r="AA133" s="13"/>
      <c r="AB133" s="13"/>
      <c r="AC133" s="13"/>
      <c r="AD133" s="13"/>
      <c r="AE133" s="13"/>
      <c r="AT133" s="248" t="s">
        <v>213</v>
      </c>
      <c r="AU133" s="248" t="s">
        <v>86</v>
      </c>
      <c r="AV133" s="13" t="s">
        <v>86</v>
      </c>
      <c r="AW133" s="13" t="s">
        <v>39</v>
      </c>
      <c r="AX133" s="13" t="s">
        <v>6</v>
      </c>
      <c r="AY133" s="248" t="s">
        <v>199</v>
      </c>
    </row>
    <row r="134" spans="1:51" s="14" customFormat="1" ht="12">
      <c r="A134" s="14"/>
      <c r="B134" s="249"/>
      <c r="C134" s="250"/>
      <c r="D134" s="234" t="s">
        <v>213</v>
      </c>
      <c r="E134" s="251" t="s">
        <v>32</v>
      </c>
      <c r="F134" s="252" t="s">
        <v>215</v>
      </c>
      <c r="G134" s="250"/>
      <c r="H134" s="253">
        <v>469</v>
      </c>
      <c r="I134" s="254"/>
      <c r="J134" s="250"/>
      <c r="K134" s="250"/>
      <c r="L134" s="255"/>
      <c r="M134" s="269"/>
      <c r="N134" s="270"/>
      <c r="O134" s="270"/>
      <c r="P134" s="270"/>
      <c r="Q134" s="270"/>
      <c r="R134" s="270"/>
      <c r="S134" s="270"/>
      <c r="T134" s="271"/>
      <c r="U134" s="14"/>
      <c r="V134" s="14"/>
      <c r="W134" s="14"/>
      <c r="X134" s="14"/>
      <c r="Y134" s="14"/>
      <c r="Z134" s="14"/>
      <c r="AA134" s="14"/>
      <c r="AB134" s="14"/>
      <c r="AC134" s="14"/>
      <c r="AD134" s="14"/>
      <c r="AE134" s="14"/>
      <c r="AT134" s="259" t="s">
        <v>213</v>
      </c>
      <c r="AU134" s="259" t="s">
        <v>86</v>
      </c>
      <c r="AV134" s="14" t="s">
        <v>209</v>
      </c>
      <c r="AW134" s="14" t="s">
        <v>39</v>
      </c>
      <c r="AX134" s="14" t="s">
        <v>84</v>
      </c>
      <c r="AY134" s="259" t="s">
        <v>199</v>
      </c>
    </row>
    <row r="135" spans="1:65" s="2" customFormat="1" ht="14.4" customHeight="1">
      <c r="A135" s="40"/>
      <c r="B135" s="41"/>
      <c r="C135" s="260" t="s">
        <v>258</v>
      </c>
      <c r="D135" s="260" t="s">
        <v>222</v>
      </c>
      <c r="E135" s="261" t="s">
        <v>890</v>
      </c>
      <c r="F135" s="262" t="s">
        <v>891</v>
      </c>
      <c r="G135" s="263" t="s">
        <v>324</v>
      </c>
      <c r="H135" s="264">
        <v>25</v>
      </c>
      <c r="I135" s="265"/>
      <c r="J135" s="266">
        <f>ROUND(I135*H135,2)</f>
        <v>0</v>
      </c>
      <c r="K135" s="262" t="s">
        <v>32</v>
      </c>
      <c r="L135" s="46"/>
      <c r="M135" s="267" t="s">
        <v>32</v>
      </c>
      <c r="N135" s="268" t="s">
        <v>48</v>
      </c>
      <c r="O135" s="86"/>
      <c r="P135" s="230">
        <f>O135*H135</f>
        <v>0</v>
      </c>
      <c r="Q135" s="230">
        <v>0</v>
      </c>
      <c r="R135" s="230">
        <f>Q135*H135</f>
        <v>0</v>
      </c>
      <c r="S135" s="230">
        <v>0</v>
      </c>
      <c r="T135" s="231">
        <f>S135*H135</f>
        <v>0</v>
      </c>
      <c r="U135" s="40"/>
      <c r="V135" s="40"/>
      <c r="W135" s="40"/>
      <c r="X135" s="40"/>
      <c r="Y135" s="40"/>
      <c r="Z135" s="40"/>
      <c r="AA135" s="40"/>
      <c r="AB135" s="40"/>
      <c r="AC135" s="40"/>
      <c r="AD135" s="40"/>
      <c r="AE135" s="40"/>
      <c r="AR135" s="232" t="s">
        <v>209</v>
      </c>
      <c r="AT135" s="232" t="s">
        <v>222</v>
      </c>
      <c r="AU135" s="232" t="s">
        <v>86</v>
      </c>
      <c r="AY135" s="18" t="s">
        <v>199</v>
      </c>
      <c r="BE135" s="233">
        <f>IF(N135="základní",J135,0)</f>
        <v>0</v>
      </c>
      <c r="BF135" s="233">
        <f>IF(N135="snížená",J135,0)</f>
        <v>0</v>
      </c>
      <c r="BG135" s="233">
        <f>IF(N135="zákl. přenesená",J135,0)</f>
        <v>0</v>
      </c>
      <c r="BH135" s="233">
        <f>IF(N135="sníž. přenesená",J135,0)</f>
        <v>0</v>
      </c>
      <c r="BI135" s="233">
        <f>IF(N135="nulová",J135,0)</f>
        <v>0</v>
      </c>
      <c r="BJ135" s="18" t="s">
        <v>84</v>
      </c>
      <c r="BK135" s="233">
        <f>ROUND(I135*H135,2)</f>
        <v>0</v>
      </c>
      <c r="BL135" s="18" t="s">
        <v>209</v>
      </c>
      <c r="BM135" s="232" t="s">
        <v>261</v>
      </c>
    </row>
    <row r="136" spans="1:47" s="2" customFormat="1" ht="12">
      <c r="A136" s="40"/>
      <c r="B136" s="41"/>
      <c r="C136" s="42"/>
      <c r="D136" s="234" t="s">
        <v>210</v>
      </c>
      <c r="E136" s="42"/>
      <c r="F136" s="235" t="s">
        <v>891</v>
      </c>
      <c r="G136" s="42"/>
      <c r="H136" s="42"/>
      <c r="I136" s="138"/>
      <c r="J136" s="42"/>
      <c r="K136" s="42"/>
      <c r="L136" s="46"/>
      <c r="M136" s="236"/>
      <c r="N136" s="237"/>
      <c r="O136" s="86"/>
      <c r="P136" s="86"/>
      <c r="Q136" s="86"/>
      <c r="R136" s="86"/>
      <c r="S136" s="86"/>
      <c r="T136" s="87"/>
      <c r="U136" s="40"/>
      <c r="V136" s="40"/>
      <c r="W136" s="40"/>
      <c r="X136" s="40"/>
      <c r="Y136" s="40"/>
      <c r="Z136" s="40"/>
      <c r="AA136" s="40"/>
      <c r="AB136" s="40"/>
      <c r="AC136" s="40"/>
      <c r="AD136" s="40"/>
      <c r="AE136" s="40"/>
      <c r="AT136" s="18" t="s">
        <v>210</v>
      </c>
      <c r="AU136" s="18" t="s">
        <v>86</v>
      </c>
    </row>
    <row r="137" spans="1:65" s="2" customFormat="1" ht="19.8" customHeight="1">
      <c r="A137" s="40"/>
      <c r="B137" s="41"/>
      <c r="C137" s="260" t="s">
        <v>238</v>
      </c>
      <c r="D137" s="260" t="s">
        <v>222</v>
      </c>
      <c r="E137" s="261" t="s">
        <v>892</v>
      </c>
      <c r="F137" s="262" t="s">
        <v>893</v>
      </c>
      <c r="G137" s="263" t="s">
        <v>303</v>
      </c>
      <c r="H137" s="264">
        <v>402.5</v>
      </c>
      <c r="I137" s="265"/>
      <c r="J137" s="266">
        <f>ROUND(I137*H137,2)</f>
        <v>0</v>
      </c>
      <c r="K137" s="262" t="s">
        <v>32</v>
      </c>
      <c r="L137" s="46"/>
      <c r="M137" s="267" t="s">
        <v>32</v>
      </c>
      <c r="N137" s="268" t="s">
        <v>48</v>
      </c>
      <c r="O137" s="86"/>
      <c r="P137" s="230">
        <f>O137*H137</f>
        <v>0</v>
      </c>
      <c r="Q137" s="230">
        <v>0</v>
      </c>
      <c r="R137" s="230">
        <f>Q137*H137</f>
        <v>0</v>
      </c>
      <c r="S137" s="230">
        <v>0</v>
      </c>
      <c r="T137" s="231">
        <f>S137*H137</f>
        <v>0</v>
      </c>
      <c r="U137" s="40"/>
      <c r="V137" s="40"/>
      <c r="W137" s="40"/>
      <c r="X137" s="40"/>
      <c r="Y137" s="40"/>
      <c r="Z137" s="40"/>
      <c r="AA137" s="40"/>
      <c r="AB137" s="40"/>
      <c r="AC137" s="40"/>
      <c r="AD137" s="40"/>
      <c r="AE137" s="40"/>
      <c r="AR137" s="232" t="s">
        <v>209</v>
      </c>
      <c r="AT137" s="232" t="s">
        <v>222</v>
      </c>
      <c r="AU137" s="232" t="s">
        <v>86</v>
      </c>
      <c r="AY137" s="18" t="s">
        <v>199</v>
      </c>
      <c r="BE137" s="233">
        <f>IF(N137="základní",J137,0)</f>
        <v>0</v>
      </c>
      <c r="BF137" s="233">
        <f>IF(N137="snížená",J137,0)</f>
        <v>0</v>
      </c>
      <c r="BG137" s="233">
        <f>IF(N137="zákl. přenesená",J137,0)</f>
        <v>0</v>
      </c>
      <c r="BH137" s="233">
        <f>IF(N137="sníž. přenesená",J137,0)</f>
        <v>0</v>
      </c>
      <c r="BI137" s="233">
        <f>IF(N137="nulová",J137,0)</f>
        <v>0</v>
      </c>
      <c r="BJ137" s="18" t="s">
        <v>84</v>
      </c>
      <c r="BK137" s="233">
        <f>ROUND(I137*H137,2)</f>
        <v>0</v>
      </c>
      <c r="BL137" s="18" t="s">
        <v>209</v>
      </c>
      <c r="BM137" s="232" t="s">
        <v>264</v>
      </c>
    </row>
    <row r="138" spans="1:47" s="2" customFormat="1" ht="12">
      <c r="A138" s="40"/>
      <c r="B138" s="41"/>
      <c r="C138" s="42"/>
      <c r="D138" s="234" t="s">
        <v>210</v>
      </c>
      <c r="E138" s="42"/>
      <c r="F138" s="235" t="s">
        <v>893</v>
      </c>
      <c r="G138" s="42"/>
      <c r="H138" s="42"/>
      <c r="I138" s="138"/>
      <c r="J138" s="42"/>
      <c r="K138" s="42"/>
      <c r="L138" s="46"/>
      <c r="M138" s="236"/>
      <c r="N138" s="237"/>
      <c r="O138" s="86"/>
      <c r="P138" s="86"/>
      <c r="Q138" s="86"/>
      <c r="R138" s="86"/>
      <c r="S138" s="86"/>
      <c r="T138" s="87"/>
      <c r="U138" s="40"/>
      <c r="V138" s="40"/>
      <c r="W138" s="40"/>
      <c r="X138" s="40"/>
      <c r="Y138" s="40"/>
      <c r="Z138" s="40"/>
      <c r="AA138" s="40"/>
      <c r="AB138" s="40"/>
      <c r="AC138" s="40"/>
      <c r="AD138" s="40"/>
      <c r="AE138" s="40"/>
      <c r="AT138" s="18" t="s">
        <v>210</v>
      </c>
      <c r="AU138" s="18" t="s">
        <v>86</v>
      </c>
    </row>
    <row r="139" spans="1:51" s="15" customFormat="1" ht="12">
      <c r="A139" s="15"/>
      <c r="B139" s="276"/>
      <c r="C139" s="277"/>
      <c r="D139" s="234" t="s">
        <v>213</v>
      </c>
      <c r="E139" s="278" t="s">
        <v>32</v>
      </c>
      <c r="F139" s="279" t="s">
        <v>894</v>
      </c>
      <c r="G139" s="277"/>
      <c r="H139" s="278" t="s">
        <v>32</v>
      </c>
      <c r="I139" s="280"/>
      <c r="J139" s="277"/>
      <c r="K139" s="277"/>
      <c r="L139" s="281"/>
      <c r="M139" s="282"/>
      <c r="N139" s="283"/>
      <c r="O139" s="283"/>
      <c r="P139" s="283"/>
      <c r="Q139" s="283"/>
      <c r="R139" s="283"/>
      <c r="S139" s="283"/>
      <c r="T139" s="284"/>
      <c r="U139" s="15"/>
      <c r="V139" s="15"/>
      <c r="W139" s="15"/>
      <c r="X139" s="15"/>
      <c r="Y139" s="15"/>
      <c r="Z139" s="15"/>
      <c r="AA139" s="15"/>
      <c r="AB139" s="15"/>
      <c r="AC139" s="15"/>
      <c r="AD139" s="15"/>
      <c r="AE139" s="15"/>
      <c r="AT139" s="285" t="s">
        <v>213</v>
      </c>
      <c r="AU139" s="285" t="s">
        <v>86</v>
      </c>
      <c r="AV139" s="15" t="s">
        <v>84</v>
      </c>
      <c r="AW139" s="15" t="s">
        <v>39</v>
      </c>
      <c r="AX139" s="15" t="s">
        <v>6</v>
      </c>
      <c r="AY139" s="285" t="s">
        <v>199</v>
      </c>
    </row>
    <row r="140" spans="1:51" s="13" customFormat="1" ht="12">
      <c r="A140" s="13"/>
      <c r="B140" s="238"/>
      <c r="C140" s="239"/>
      <c r="D140" s="234" t="s">
        <v>213</v>
      </c>
      <c r="E140" s="240" t="s">
        <v>32</v>
      </c>
      <c r="F140" s="241" t="s">
        <v>866</v>
      </c>
      <c r="G140" s="239"/>
      <c r="H140" s="242">
        <v>84</v>
      </c>
      <c r="I140" s="243"/>
      <c r="J140" s="239"/>
      <c r="K140" s="239"/>
      <c r="L140" s="244"/>
      <c r="M140" s="245"/>
      <c r="N140" s="246"/>
      <c r="O140" s="246"/>
      <c r="P140" s="246"/>
      <c r="Q140" s="246"/>
      <c r="R140" s="246"/>
      <c r="S140" s="246"/>
      <c r="T140" s="247"/>
      <c r="U140" s="13"/>
      <c r="V140" s="13"/>
      <c r="W140" s="13"/>
      <c r="X140" s="13"/>
      <c r="Y140" s="13"/>
      <c r="Z140" s="13"/>
      <c r="AA140" s="13"/>
      <c r="AB140" s="13"/>
      <c r="AC140" s="13"/>
      <c r="AD140" s="13"/>
      <c r="AE140" s="13"/>
      <c r="AT140" s="248" t="s">
        <v>213</v>
      </c>
      <c r="AU140" s="248" t="s">
        <v>86</v>
      </c>
      <c r="AV140" s="13" t="s">
        <v>86</v>
      </c>
      <c r="AW140" s="13" t="s">
        <v>39</v>
      </c>
      <c r="AX140" s="13" t="s">
        <v>6</v>
      </c>
      <c r="AY140" s="248" t="s">
        <v>199</v>
      </c>
    </row>
    <row r="141" spans="1:51" s="13" customFormat="1" ht="12">
      <c r="A141" s="13"/>
      <c r="B141" s="238"/>
      <c r="C141" s="239"/>
      <c r="D141" s="234" t="s">
        <v>213</v>
      </c>
      <c r="E141" s="240" t="s">
        <v>32</v>
      </c>
      <c r="F141" s="241" t="s">
        <v>867</v>
      </c>
      <c r="G141" s="239"/>
      <c r="H141" s="242">
        <v>318.5</v>
      </c>
      <c r="I141" s="243"/>
      <c r="J141" s="239"/>
      <c r="K141" s="239"/>
      <c r="L141" s="244"/>
      <c r="M141" s="245"/>
      <c r="N141" s="246"/>
      <c r="O141" s="246"/>
      <c r="P141" s="246"/>
      <c r="Q141" s="246"/>
      <c r="R141" s="246"/>
      <c r="S141" s="246"/>
      <c r="T141" s="247"/>
      <c r="U141" s="13"/>
      <c r="V141" s="13"/>
      <c r="W141" s="13"/>
      <c r="X141" s="13"/>
      <c r="Y141" s="13"/>
      <c r="Z141" s="13"/>
      <c r="AA141" s="13"/>
      <c r="AB141" s="13"/>
      <c r="AC141" s="13"/>
      <c r="AD141" s="13"/>
      <c r="AE141" s="13"/>
      <c r="AT141" s="248" t="s">
        <v>213</v>
      </c>
      <c r="AU141" s="248" t="s">
        <v>86</v>
      </c>
      <c r="AV141" s="13" t="s">
        <v>86</v>
      </c>
      <c r="AW141" s="13" t="s">
        <v>39</v>
      </c>
      <c r="AX141" s="13" t="s">
        <v>6</v>
      </c>
      <c r="AY141" s="248" t="s">
        <v>199</v>
      </c>
    </row>
    <row r="142" spans="1:51" s="14" customFormat="1" ht="12">
      <c r="A142" s="14"/>
      <c r="B142" s="249"/>
      <c r="C142" s="250"/>
      <c r="D142" s="234" t="s">
        <v>213</v>
      </c>
      <c r="E142" s="251" t="s">
        <v>32</v>
      </c>
      <c r="F142" s="252" t="s">
        <v>215</v>
      </c>
      <c r="G142" s="250"/>
      <c r="H142" s="253">
        <v>402.5</v>
      </c>
      <c r="I142" s="254"/>
      <c r="J142" s="250"/>
      <c r="K142" s="250"/>
      <c r="L142" s="255"/>
      <c r="M142" s="269"/>
      <c r="N142" s="270"/>
      <c r="O142" s="270"/>
      <c r="P142" s="270"/>
      <c r="Q142" s="270"/>
      <c r="R142" s="270"/>
      <c r="S142" s="270"/>
      <c r="T142" s="271"/>
      <c r="U142" s="14"/>
      <c r="V142" s="14"/>
      <c r="W142" s="14"/>
      <c r="X142" s="14"/>
      <c r="Y142" s="14"/>
      <c r="Z142" s="14"/>
      <c r="AA142" s="14"/>
      <c r="AB142" s="14"/>
      <c r="AC142" s="14"/>
      <c r="AD142" s="14"/>
      <c r="AE142" s="14"/>
      <c r="AT142" s="259" t="s">
        <v>213</v>
      </c>
      <c r="AU142" s="259" t="s">
        <v>86</v>
      </c>
      <c r="AV142" s="14" t="s">
        <v>209</v>
      </c>
      <c r="AW142" s="14" t="s">
        <v>39</v>
      </c>
      <c r="AX142" s="14" t="s">
        <v>84</v>
      </c>
      <c r="AY142" s="259" t="s">
        <v>199</v>
      </c>
    </row>
    <row r="143" spans="1:65" s="2" customFormat="1" ht="19.8" customHeight="1">
      <c r="A143" s="40"/>
      <c r="B143" s="41"/>
      <c r="C143" s="260" t="s">
        <v>265</v>
      </c>
      <c r="D143" s="260" t="s">
        <v>222</v>
      </c>
      <c r="E143" s="261" t="s">
        <v>895</v>
      </c>
      <c r="F143" s="262" t="s">
        <v>896</v>
      </c>
      <c r="G143" s="263" t="s">
        <v>288</v>
      </c>
      <c r="H143" s="264">
        <v>372</v>
      </c>
      <c r="I143" s="265"/>
      <c r="J143" s="266">
        <f>ROUND(I143*H143,2)</f>
        <v>0</v>
      </c>
      <c r="K143" s="262" t="s">
        <v>32</v>
      </c>
      <c r="L143" s="46"/>
      <c r="M143" s="267" t="s">
        <v>32</v>
      </c>
      <c r="N143" s="268" t="s">
        <v>48</v>
      </c>
      <c r="O143" s="86"/>
      <c r="P143" s="230">
        <f>O143*H143</f>
        <v>0</v>
      </c>
      <c r="Q143" s="230">
        <v>0</v>
      </c>
      <c r="R143" s="230">
        <f>Q143*H143</f>
        <v>0</v>
      </c>
      <c r="S143" s="230">
        <v>0</v>
      </c>
      <c r="T143" s="231">
        <f>S143*H143</f>
        <v>0</v>
      </c>
      <c r="U143" s="40"/>
      <c r="V143" s="40"/>
      <c r="W143" s="40"/>
      <c r="X143" s="40"/>
      <c r="Y143" s="40"/>
      <c r="Z143" s="40"/>
      <c r="AA143" s="40"/>
      <c r="AB143" s="40"/>
      <c r="AC143" s="40"/>
      <c r="AD143" s="40"/>
      <c r="AE143" s="40"/>
      <c r="AR143" s="232" t="s">
        <v>209</v>
      </c>
      <c r="AT143" s="232" t="s">
        <v>222</v>
      </c>
      <c r="AU143" s="232" t="s">
        <v>86</v>
      </c>
      <c r="AY143" s="18" t="s">
        <v>199</v>
      </c>
      <c r="BE143" s="233">
        <f>IF(N143="základní",J143,0)</f>
        <v>0</v>
      </c>
      <c r="BF143" s="233">
        <f>IF(N143="snížená",J143,0)</f>
        <v>0</v>
      </c>
      <c r="BG143" s="233">
        <f>IF(N143="zákl. přenesená",J143,0)</f>
        <v>0</v>
      </c>
      <c r="BH143" s="233">
        <f>IF(N143="sníž. přenesená",J143,0)</f>
        <v>0</v>
      </c>
      <c r="BI143" s="233">
        <f>IF(N143="nulová",J143,0)</f>
        <v>0</v>
      </c>
      <c r="BJ143" s="18" t="s">
        <v>84</v>
      </c>
      <c r="BK143" s="233">
        <f>ROUND(I143*H143,2)</f>
        <v>0</v>
      </c>
      <c r="BL143" s="18" t="s">
        <v>209</v>
      </c>
      <c r="BM143" s="232" t="s">
        <v>268</v>
      </c>
    </row>
    <row r="144" spans="1:47" s="2" customFormat="1" ht="12">
      <c r="A144" s="40"/>
      <c r="B144" s="41"/>
      <c r="C144" s="42"/>
      <c r="D144" s="234" t="s">
        <v>210</v>
      </c>
      <c r="E144" s="42"/>
      <c r="F144" s="235" t="s">
        <v>896</v>
      </c>
      <c r="G144" s="42"/>
      <c r="H144" s="42"/>
      <c r="I144" s="138"/>
      <c r="J144" s="42"/>
      <c r="K144" s="42"/>
      <c r="L144" s="46"/>
      <c r="M144" s="236"/>
      <c r="N144" s="237"/>
      <c r="O144" s="86"/>
      <c r="P144" s="86"/>
      <c r="Q144" s="86"/>
      <c r="R144" s="86"/>
      <c r="S144" s="86"/>
      <c r="T144" s="87"/>
      <c r="U144" s="40"/>
      <c r="V144" s="40"/>
      <c r="W144" s="40"/>
      <c r="X144" s="40"/>
      <c r="Y144" s="40"/>
      <c r="Z144" s="40"/>
      <c r="AA144" s="40"/>
      <c r="AB144" s="40"/>
      <c r="AC144" s="40"/>
      <c r="AD144" s="40"/>
      <c r="AE144" s="40"/>
      <c r="AT144" s="18" t="s">
        <v>210</v>
      </c>
      <c r="AU144" s="18" t="s">
        <v>86</v>
      </c>
    </row>
    <row r="145" spans="1:51" s="13" customFormat="1" ht="12">
      <c r="A145" s="13"/>
      <c r="B145" s="238"/>
      <c r="C145" s="239"/>
      <c r="D145" s="234" t="s">
        <v>213</v>
      </c>
      <c r="E145" s="240" t="s">
        <v>32</v>
      </c>
      <c r="F145" s="241" t="s">
        <v>1083</v>
      </c>
      <c r="G145" s="239"/>
      <c r="H145" s="242">
        <v>120</v>
      </c>
      <c r="I145" s="243"/>
      <c r="J145" s="239"/>
      <c r="K145" s="239"/>
      <c r="L145" s="244"/>
      <c r="M145" s="245"/>
      <c r="N145" s="246"/>
      <c r="O145" s="246"/>
      <c r="P145" s="246"/>
      <c r="Q145" s="246"/>
      <c r="R145" s="246"/>
      <c r="S145" s="246"/>
      <c r="T145" s="247"/>
      <c r="U145" s="13"/>
      <c r="V145" s="13"/>
      <c r="W145" s="13"/>
      <c r="X145" s="13"/>
      <c r="Y145" s="13"/>
      <c r="Z145" s="13"/>
      <c r="AA145" s="13"/>
      <c r="AB145" s="13"/>
      <c r="AC145" s="13"/>
      <c r="AD145" s="13"/>
      <c r="AE145" s="13"/>
      <c r="AT145" s="248" t="s">
        <v>213</v>
      </c>
      <c r="AU145" s="248" t="s">
        <v>86</v>
      </c>
      <c r="AV145" s="13" t="s">
        <v>86</v>
      </c>
      <c r="AW145" s="13" t="s">
        <v>39</v>
      </c>
      <c r="AX145" s="13" t="s">
        <v>6</v>
      </c>
      <c r="AY145" s="248" t="s">
        <v>199</v>
      </c>
    </row>
    <row r="146" spans="1:51" s="13" customFormat="1" ht="12">
      <c r="A146" s="13"/>
      <c r="B146" s="238"/>
      <c r="C146" s="239"/>
      <c r="D146" s="234" t="s">
        <v>213</v>
      </c>
      <c r="E146" s="240" t="s">
        <v>32</v>
      </c>
      <c r="F146" s="241" t="s">
        <v>1084</v>
      </c>
      <c r="G146" s="239"/>
      <c r="H146" s="242">
        <v>252</v>
      </c>
      <c r="I146" s="243"/>
      <c r="J146" s="239"/>
      <c r="K146" s="239"/>
      <c r="L146" s="244"/>
      <c r="M146" s="245"/>
      <c r="N146" s="246"/>
      <c r="O146" s="246"/>
      <c r="P146" s="246"/>
      <c r="Q146" s="246"/>
      <c r="R146" s="246"/>
      <c r="S146" s="246"/>
      <c r="T146" s="247"/>
      <c r="U146" s="13"/>
      <c r="V146" s="13"/>
      <c r="W146" s="13"/>
      <c r="X146" s="13"/>
      <c r="Y146" s="13"/>
      <c r="Z146" s="13"/>
      <c r="AA146" s="13"/>
      <c r="AB146" s="13"/>
      <c r="AC146" s="13"/>
      <c r="AD146" s="13"/>
      <c r="AE146" s="13"/>
      <c r="AT146" s="248" t="s">
        <v>213</v>
      </c>
      <c r="AU146" s="248" t="s">
        <v>86</v>
      </c>
      <c r="AV146" s="13" t="s">
        <v>86</v>
      </c>
      <c r="AW146" s="13" t="s">
        <v>39</v>
      </c>
      <c r="AX146" s="13" t="s">
        <v>6</v>
      </c>
      <c r="AY146" s="248" t="s">
        <v>199</v>
      </c>
    </row>
    <row r="147" spans="1:51" s="14" customFormat="1" ht="12">
      <c r="A147" s="14"/>
      <c r="B147" s="249"/>
      <c r="C147" s="250"/>
      <c r="D147" s="234" t="s">
        <v>213</v>
      </c>
      <c r="E147" s="251" t="s">
        <v>32</v>
      </c>
      <c r="F147" s="252" t="s">
        <v>215</v>
      </c>
      <c r="G147" s="250"/>
      <c r="H147" s="253">
        <v>372</v>
      </c>
      <c r="I147" s="254"/>
      <c r="J147" s="250"/>
      <c r="K147" s="250"/>
      <c r="L147" s="255"/>
      <c r="M147" s="269"/>
      <c r="N147" s="270"/>
      <c r="O147" s="270"/>
      <c r="P147" s="270"/>
      <c r="Q147" s="270"/>
      <c r="R147" s="270"/>
      <c r="S147" s="270"/>
      <c r="T147" s="271"/>
      <c r="U147" s="14"/>
      <c r="V147" s="14"/>
      <c r="W147" s="14"/>
      <c r="X147" s="14"/>
      <c r="Y147" s="14"/>
      <c r="Z147" s="14"/>
      <c r="AA147" s="14"/>
      <c r="AB147" s="14"/>
      <c r="AC147" s="14"/>
      <c r="AD147" s="14"/>
      <c r="AE147" s="14"/>
      <c r="AT147" s="259" t="s">
        <v>213</v>
      </c>
      <c r="AU147" s="259" t="s">
        <v>86</v>
      </c>
      <c r="AV147" s="14" t="s">
        <v>209</v>
      </c>
      <c r="AW147" s="14" t="s">
        <v>39</v>
      </c>
      <c r="AX147" s="14" t="s">
        <v>84</v>
      </c>
      <c r="AY147" s="259" t="s">
        <v>199</v>
      </c>
    </row>
    <row r="148" spans="1:65" s="2" customFormat="1" ht="14.4" customHeight="1">
      <c r="A148" s="40"/>
      <c r="B148" s="41"/>
      <c r="C148" s="260" t="s">
        <v>242</v>
      </c>
      <c r="D148" s="260" t="s">
        <v>222</v>
      </c>
      <c r="E148" s="261" t="s">
        <v>899</v>
      </c>
      <c r="F148" s="262" t="s">
        <v>900</v>
      </c>
      <c r="G148" s="263" t="s">
        <v>288</v>
      </c>
      <c r="H148" s="264">
        <v>145</v>
      </c>
      <c r="I148" s="265"/>
      <c r="J148" s="266">
        <f>ROUND(I148*H148,2)</f>
        <v>0</v>
      </c>
      <c r="K148" s="262" t="s">
        <v>32</v>
      </c>
      <c r="L148" s="46"/>
      <c r="M148" s="267" t="s">
        <v>32</v>
      </c>
      <c r="N148" s="268" t="s">
        <v>48</v>
      </c>
      <c r="O148" s="86"/>
      <c r="P148" s="230">
        <f>O148*H148</f>
        <v>0</v>
      </c>
      <c r="Q148" s="230">
        <v>0</v>
      </c>
      <c r="R148" s="230">
        <f>Q148*H148</f>
        <v>0</v>
      </c>
      <c r="S148" s="230">
        <v>0</v>
      </c>
      <c r="T148" s="231">
        <f>S148*H148</f>
        <v>0</v>
      </c>
      <c r="U148" s="40"/>
      <c r="V148" s="40"/>
      <c r="W148" s="40"/>
      <c r="X148" s="40"/>
      <c r="Y148" s="40"/>
      <c r="Z148" s="40"/>
      <c r="AA148" s="40"/>
      <c r="AB148" s="40"/>
      <c r="AC148" s="40"/>
      <c r="AD148" s="40"/>
      <c r="AE148" s="40"/>
      <c r="AR148" s="232" t="s">
        <v>209</v>
      </c>
      <c r="AT148" s="232" t="s">
        <v>222</v>
      </c>
      <c r="AU148" s="232" t="s">
        <v>86</v>
      </c>
      <c r="AY148" s="18" t="s">
        <v>199</v>
      </c>
      <c r="BE148" s="233">
        <f>IF(N148="základní",J148,0)</f>
        <v>0</v>
      </c>
      <c r="BF148" s="233">
        <f>IF(N148="snížená",J148,0)</f>
        <v>0</v>
      </c>
      <c r="BG148" s="233">
        <f>IF(N148="zákl. přenesená",J148,0)</f>
        <v>0</v>
      </c>
      <c r="BH148" s="233">
        <f>IF(N148="sníž. přenesená",J148,0)</f>
        <v>0</v>
      </c>
      <c r="BI148" s="233">
        <f>IF(N148="nulová",J148,0)</f>
        <v>0</v>
      </c>
      <c r="BJ148" s="18" t="s">
        <v>84</v>
      </c>
      <c r="BK148" s="233">
        <f>ROUND(I148*H148,2)</f>
        <v>0</v>
      </c>
      <c r="BL148" s="18" t="s">
        <v>209</v>
      </c>
      <c r="BM148" s="232" t="s">
        <v>271</v>
      </c>
    </row>
    <row r="149" spans="1:47" s="2" customFormat="1" ht="12">
      <c r="A149" s="40"/>
      <c r="B149" s="41"/>
      <c r="C149" s="42"/>
      <c r="D149" s="234" t="s">
        <v>210</v>
      </c>
      <c r="E149" s="42"/>
      <c r="F149" s="235" t="s">
        <v>900</v>
      </c>
      <c r="G149" s="42"/>
      <c r="H149" s="42"/>
      <c r="I149" s="138"/>
      <c r="J149" s="42"/>
      <c r="K149" s="42"/>
      <c r="L149" s="46"/>
      <c r="M149" s="236"/>
      <c r="N149" s="237"/>
      <c r="O149" s="86"/>
      <c r="P149" s="86"/>
      <c r="Q149" s="86"/>
      <c r="R149" s="86"/>
      <c r="S149" s="86"/>
      <c r="T149" s="87"/>
      <c r="U149" s="40"/>
      <c r="V149" s="40"/>
      <c r="W149" s="40"/>
      <c r="X149" s="40"/>
      <c r="Y149" s="40"/>
      <c r="Z149" s="40"/>
      <c r="AA149" s="40"/>
      <c r="AB149" s="40"/>
      <c r="AC149" s="40"/>
      <c r="AD149" s="40"/>
      <c r="AE149" s="40"/>
      <c r="AT149" s="18" t="s">
        <v>210</v>
      </c>
      <c r="AU149" s="18" t="s">
        <v>86</v>
      </c>
    </row>
    <row r="150" spans="1:51" s="13" customFormat="1" ht="12">
      <c r="A150" s="13"/>
      <c r="B150" s="238"/>
      <c r="C150" s="239"/>
      <c r="D150" s="234" t="s">
        <v>213</v>
      </c>
      <c r="E150" s="240" t="s">
        <v>32</v>
      </c>
      <c r="F150" s="241" t="s">
        <v>1085</v>
      </c>
      <c r="G150" s="239"/>
      <c r="H150" s="242">
        <v>145</v>
      </c>
      <c r="I150" s="243"/>
      <c r="J150" s="239"/>
      <c r="K150" s="239"/>
      <c r="L150" s="244"/>
      <c r="M150" s="245"/>
      <c r="N150" s="246"/>
      <c r="O150" s="246"/>
      <c r="P150" s="246"/>
      <c r="Q150" s="246"/>
      <c r="R150" s="246"/>
      <c r="S150" s="246"/>
      <c r="T150" s="247"/>
      <c r="U150" s="13"/>
      <c r="V150" s="13"/>
      <c r="W150" s="13"/>
      <c r="X150" s="13"/>
      <c r="Y150" s="13"/>
      <c r="Z150" s="13"/>
      <c r="AA150" s="13"/>
      <c r="AB150" s="13"/>
      <c r="AC150" s="13"/>
      <c r="AD150" s="13"/>
      <c r="AE150" s="13"/>
      <c r="AT150" s="248" t="s">
        <v>213</v>
      </c>
      <c r="AU150" s="248" t="s">
        <v>86</v>
      </c>
      <c r="AV150" s="13" t="s">
        <v>86</v>
      </c>
      <c r="AW150" s="13" t="s">
        <v>39</v>
      </c>
      <c r="AX150" s="13" t="s">
        <v>6</v>
      </c>
      <c r="AY150" s="248" t="s">
        <v>199</v>
      </c>
    </row>
    <row r="151" spans="1:51" s="14" customFormat="1" ht="12">
      <c r="A151" s="14"/>
      <c r="B151" s="249"/>
      <c r="C151" s="250"/>
      <c r="D151" s="234" t="s">
        <v>213</v>
      </c>
      <c r="E151" s="251" t="s">
        <v>32</v>
      </c>
      <c r="F151" s="252" t="s">
        <v>215</v>
      </c>
      <c r="G151" s="250"/>
      <c r="H151" s="253">
        <v>145</v>
      </c>
      <c r="I151" s="254"/>
      <c r="J151" s="250"/>
      <c r="K151" s="250"/>
      <c r="L151" s="255"/>
      <c r="M151" s="269"/>
      <c r="N151" s="270"/>
      <c r="O151" s="270"/>
      <c r="P151" s="270"/>
      <c r="Q151" s="270"/>
      <c r="R151" s="270"/>
      <c r="S151" s="270"/>
      <c r="T151" s="271"/>
      <c r="U151" s="14"/>
      <c r="V151" s="14"/>
      <c r="W151" s="14"/>
      <c r="X151" s="14"/>
      <c r="Y151" s="14"/>
      <c r="Z151" s="14"/>
      <c r="AA151" s="14"/>
      <c r="AB151" s="14"/>
      <c r="AC151" s="14"/>
      <c r="AD151" s="14"/>
      <c r="AE151" s="14"/>
      <c r="AT151" s="259" t="s">
        <v>213</v>
      </c>
      <c r="AU151" s="259" t="s">
        <v>86</v>
      </c>
      <c r="AV151" s="14" t="s">
        <v>209</v>
      </c>
      <c r="AW151" s="14" t="s">
        <v>39</v>
      </c>
      <c r="AX151" s="14" t="s">
        <v>84</v>
      </c>
      <c r="AY151" s="259" t="s">
        <v>199</v>
      </c>
    </row>
    <row r="152" spans="1:63" s="12" customFormat="1" ht="22.8" customHeight="1">
      <c r="A152" s="12"/>
      <c r="B152" s="204"/>
      <c r="C152" s="205"/>
      <c r="D152" s="206" t="s">
        <v>76</v>
      </c>
      <c r="E152" s="218" t="s">
        <v>86</v>
      </c>
      <c r="F152" s="218" t="s">
        <v>902</v>
      </c>
      <c r="G152" s="205"/>
      <c r="H152" s="205"/>
      <c r="I152" s="208"/>
      <c r="J152" s="219">
        <f>BK152</f>
        <v>0</v>
      </c>
      <c r="K152" s="205"/>
      <c r="L152" s="210"/>
      <c r="M152" s="211"/>
      <c r="N152" s="212"/>
      <c r="O152" s="212"/>
      <c r="P152" s="213">
        <f>SUM(P153:P156)</f>
        <v>0</v>
      </c>
      <c r="Q152" s="212"/>
      <c r="R152" s="213">
        <f>SUM(R153:R156)</f>
        <v>0</v>
      </c>
      <c r="S152" s="212"/>
      <c r="T152" s="214">
        <f>SUM(T153:T156)</f>
        <v>0</v>
      </c>
      <c r="U152" s="12"/>
      <c r="V152" s="12"/>
      <c r="W152" s="12"/>
      <c r="X152" s="12"/>
      <c r="Y152" s="12"/>
      <c r="Z152" s="12"/>
      <c r="AA152" s="12"/>
      <c r="AB152" s="12"/>
      <c r="AC152" s="12"/>
      <c r="AD152" s="12"/>
      <c r="AE152" s="12"/>
      <c r="AR152" s="215" t="s">
        <v>84</v>
      </c>
      <c r="AT152" s="216" t="s">
        <v>76</v>
      </c>
      <c r="AU152" s="216" t="s">
        <v>84</v>
      </c>
      <c r="AY152" s="215" t="s">
        <v>199</v>
      </c>
      <c r="BK152" s="217">
        <f>SUM(BK153:BK156)</f>
        <v>0</v>
      </c>
    </row>
    <row r="153" spans="1:65" s="2" customFormat="1" ht="30" customHeight="1">
      <c r="A153" s="40"/>
      <c r="B153" s="41"/>
      <c r="C153" s="260" t="s">
        <v>9</v>
      </c>
      <c r="D153" s="260" t="s">
        <v>222</v>
      </c>
      <c r="E153" s="261" t="s">
        <v>903</v>
      </c>
      <c r="F153" s="262" t="s">
        <v>904</v>
      </c>
      <c r="G153" s="263" t="s">
        <v>324</v>
      </c>
      <c r="H153" s="264">
        <v>34</v>
      </c>
      <c r="I153" s="265"/>
      <c r="J153" s="266">
        <f>ROUND(I153*H153,2)</f>
        <v>0</v>
      </c>
      <c r="K153" s="262" t="s">
        <v>32</v>
      </c>
      <c r="L153" s="46"/>
      <c r="M153" s="267" t="s">
        <v>32</v>
      </c>
      <c r="N153" s="268" t="s">
        <v>48</v>
      </c>
      <c r="O153" s="86"/>
      <c r="P153" s="230">
        <f>O153*H153</f>
        <v>0</v>
      </c>
      <c r="Q153" s="230">
        <v>0</v>
      </c>
      <c r="R153" s="230">
        <f>Q153*H153</f>
        <v>0</v>
      </c>
      <c r="S153" s="230">
        <v>0</v>
      </c>
      <c r="T153" s="231">
        <f>S153*H153</f>
        <v>0</v>
      </c>
      <c r="U153" s="40"/>
      <c r="V153" s="40"/>
      <c r="W153" s="40"/>
      <c r="X153" s="40"/>
      <c r="Y153" s="40"/>
      <c r="Z153" s="40"/>
      <c r="AA153" s="40"/>
      <c r="AB153" s="40"/>
      <c r="AC153" s="40"/>
      <c r="AD153" s="40"/>
      <c r="AE153" s="40"/>
      <c r="AR153" s="232" t="s">
        <v>209</v>
      </c>
      <c r="AT153" s="232" t="s">
        <v>222</v>
      </c>
      <c r="AU153" s="232" t="s">
        <v>86</v>
      </c>
      <c r="AY153" s="18" t="s">
        <v>199</v>
      </c>
      <c r="BE153" s="233">
        <f>IF(N153="základní",J153,0)</f>
        <v>0</v>
      </c>
      <c r="BF153" s="233">
        <f>IF(N153="snížená",J153,0)</f>
        <v>0</v>
      </c>
      <c r="BG153" s="233">
        <f>IF(N153="zákl. přenesená",J153,0)</f>
        <v>0</v>
      </c>
      <c r="BH153" s="233">
        <f>IF(N153="sníž. přenesená",J153,0)</f>
        <v>0</v>
      </c>
      <c r="BI153" s="233">
        <f>IF(N153="nulová",J153,0)</f>
        <v>0</v>
      </c>
      <c r="BJ153" s="18" t="s">
        <v>84</v>
      </c>
      <c r="BK153" s="233">
        <f>ROUND(I153*H153,2)</f>
        <v>0</v>
      </c>
      <c r="BL153" s="18" t="s">
        <v>209</v>
      </c>
      <c r="BM153" s="232" t="s">
        <v>274</v>
      </c>
    </row>
    <row r="154" spans="1:47" s="2" customFormat="1" ht="12">
      <c r="A154" s="40"/>
      <c r="B154" s="41"/>
      <c r="C154" s="42"/>
      <c r="D154" s="234" t="s">
        <v>210</v>
      </c>
      <c r="E154" s="42"/>
      <c r="F154" s="235" t="s">
        <v>904</v>
      </c>
      <c r="G154" s="42"/>
      <c r="H154" s="42"/>
      <c r="I154" s="138"/>
      <c r="J154" s="42"/>
      <c r="K154" s="42"/>
      <c r="L154" s="46"/>
      <c r="M154" s="236"/>
      <c r="N154" s="237"/>
      <c r="O154" s="86"/>
      <c r="P154" s="86"/>
      <c r="Q154" s="86"/>
      <c r="R154" s="86"/>
      <c r="S154" s="86"/>
      <c r="T154" s="87"/>
      <c r="U154" s="40"/>
      <c r="V154" s="40"/>
      <c r="W154" s="40"/>
      <c r="X154" s="40"/>
      <c r="Y154" s="40"/>
      <c r="Z154" s="40"/>
      <c r="AA154" s="40"/>
      <c r="AB154" s="40"/>
      <c r="AC154" s="40"/>
      <c r="AD154" s="40"/>
      <c r="AE154" s="40"/>
      <c r="AT154" s="18" t="s">
        <v>210</v>
      </c>
      <c r="AU154" s="18" t="s">
        <v>86</v>
      </c>
    </row>
    <row r="155" spans="1:51" s="13" customFormat="1" ht="12">
      <c r="A155" s="13"/>
      <c r="B155" s="238"/>
      <c r="C155" s="239"/>
      <c r="D155" s="234" t="s">
        <v>213</v>
      </c>
      <c r="E155" s="240" t="s">
        <v>32</v>
      </c>
      <c r="F155" s="241" t="s">
        <v>1086</v>
      </c>
      <c r="G155" s="239"/>
      <c r="H155" s="242">
        <v>34</v>
      </c>
      <c r="I155" s="243"/>
      <c r="J155" s="239"/>
      <c r="K155" s="239"/>
      <c r="L155" s="244"/>
      <c r="M155" s="245"/>
      <c r="N155" s="246"/>
      <c r="O155" s="246"/>
      <c r="P155" s="246"/>
      <c r="Q155" s="246"/>
      <c r="R155" s="246"/>
      <c r="S155" s="246"/>
      <c r="T155" s="247"/>
      <c r="U155" s="13"/>
      <c r="V155" s="13"/>
      <c r="W155" s="13"/>
      <c r="X155" s="13"/>
      <c r="Y155" s="13"/>
      <c r="Z155" s="13"/>
      <c r="AA155" s="13"/>
      <c r="AB155" s="13"/>
      <c r="AC155" s="13"/>
      <c r="AD155" s="13"/>
      <c r="AE155" s="13"/>
      <c r="AT155" s="248" t="s">
        <v>213</v>
      </c>
      <c r="AU155" s="248" t="s">
        <v>86</v>
      </c>
      <c r="AV155" s="13" t="s">
        <v>86</v>
      </c>
      <c r="AW155" s="13" t="s">
        <v>39</v>
      </c>
      <c r="AX155" s="13" t="s">
        <v>6</v>
      </c>
      <c r="AY155" s="248" t="s">
        <v>199</v>
      </c>
    </row>
    <row r="156" spans="1:51" s="14" customFormat="1" ht="12">
      <c r="A156" s="14"/>
      <c r="B156" s="249"/>
      <c r="C156" s="250"/>
      <c r="D156" s="234" t="s">
        <v>213</v>
      </c>
      <c r="E156" s="251" t="s">
        <v>32</v>
      </c>
      <c r="F156" s="252" t="s">
        <v>215</v>
      </c>
      <c r="G156" s="250"/>
      <c r="H156" s="253">
        <v>34</v>
      </c>
      <c r="I156" s="254"/>
      <c r="J156" s="250"/>
      <c r="K156" s="250"/>
      <c r="L156" s="255"/>
      <c r="M156" s="269"/>
      <c r="N156" s="270"/>
      <c r="O156" s="270"/>
      <c r="P156" s="270"/>
      <c r="Q156" s="270"/>
      <c r="R156" s="270"/>
      <c r="S156" s="270"/>
      <c r="T156" s="271"/>
      <c r="U156" s="14"/>
      <c r="V156" s="14"/>
      <c r="W156" s="14"/>
      <c r="X156" s="14"/>
      <c r="Y156" s="14"/>
      <c r="Z156" s="14"/>
      <c r="AA156" s="14"/>
      <c r="AB156" s="14"/>
      <c r="AC156" s="14"/>
      <c r="AD156" s="14"/>
      <c r="AE156" s="14"/>
      <c r="AT156" s="259" t="s">
        <v>213</v>
      </c>
      <c r="AU156" s="259" t="s">
        <v>86</v>
      </c>
      <c r="AV156" s="14" t="s">
        <v>209</v>
      </c>
      <c r="AW156" s="14" t="s">
        <v>39</v>
      </c>
      <c r="AX156" s="14" t="s">
        <v>84</v>
      </c>
      <c r="AY156" s="259" t="s">
        <v>199</v>
      </c>
    </row>
    <row r="157" spans="1:63" s="12" customFormat="1" ht="22.8" customHeight="1">
      <c r="A157" s="12"/>
      <c r="B157" s="204"/>
      <c r="C157" s="205"/>
      <c r="D157" s="206" t="s">
        <v>76</v>
      </c>
      <c r="E157" s="218" t="s">
        <v>221</v>
      </c>
      <c r="F157" s="218" t="s">
        <v>906</v>
      </c>
      <c r="G157" s="205"/>
      <c r="H157" s="205"/>
      <c r="I157" s="208"/>
      <c r="J157" s="219">
        <f>BK157</f>
        <v>0</v>
      </c>
      <c r="K157" s="205"/>
      <c r="L157" s="210"/>
      <c r="M157" s="211"/>
      <c r="N157" s="212"/>
      <c r="O157" s="212"/>
      <c r="P157" s="213">
        <f>SUM(P158:P167)</f>
        <v>0</v>
      </c>
      <c r="Q157" s="212"/>
      <c r="R157" s="213">
        <f>SUM(R158:R167)</f>
        <v>0</v>
      </c>
      <c r="S157" s="212"/>
      <c r="T157" s="214">
        <f>SUM(T158:T167)</f>
        <v>0</v>
      </c>
      <c r="U157" s="12"/>
      <c r="V157" s="12"/>
      <c r="W157" s="12"/>
      <c r="X157" s="12"/>
      <c r="Y157" s="12"/>
      <c r="Z157" s="12"/>
      <c r="AA157" s="12"/>
      <c r="AB157" s="12"/>
      <c r="AC157" s="12"/>
      <c r="AD157" s="12"/>
      <c r="AE157" s="12"/>
      <c r="AR157" s="215" t="s">
        <v>84</v>
      </c>
      <c r="AT157" s="216" t="s">
        <v>76</v>
      </c>
      <c r="AU157" s="216" t="s">
        <v>84</v>
      </c>
      <c r="AY157" s="215" t="s">
        <v>199</v>
      </c>
      <c r="BK157" s="217">
        <f>SUM(BK158:BK167)</f>
        <v>0</v>
      </c>
    </row>
    <row r="158" spans="1:65" s="2" customFormat="1" ht="19.8" customHeight="1">
      <c r="A158" s="40"/>
      <c r="B158" s="41"/>
      <c r="C158" s="260" t="s">
        <v>245</v>
      </c>
      <c r="D158" s="260" t="s">
        <v>222</v>
      </c>
      <c r="E158" s="261" t="s">
        <v>907</v>
      </c>
      <c r="F158" s="262" t="s">
        <v>908</v>
      </c>
      <c r="G158" s="263" t="s">
        <v>206</v>
      </c>
      <c r="H158" s="264">
        <v>4</v>
      </c>
      <c r="I158" s="265"/>
      <c r="J158" s="266">
        <f>ROUND(I158*H158,2)</f>
        <v>0</v>
      </c>
      <c r="K158" s="262" t="s">
        <v>32</v>
      </c>
      <c r="L158" s="46"/>
      <c r="M158" s="267" t="s">
        <v>32</v>
      </c>
      <c r="N158" s="268" t="s">
        <v>48</v>
      </c>
      <c r="O158" s="86"/>
      <c r="P158" s="230">
        <f>O158*H158</f>
        <v>0</v>
      </c>
      <c r="Q158" s="230">
        <v>0</v>
      </c>
      <c r="R158" s="230">
        <f>Q158*H158</f>
        <v>0</v>
      </c>
      <c r="S158" s="230">
        <v>0</v>
      </c>
      <c r="T158" s="231">
        <f>S158*H158</f>
        <v>0</v>
      </c>
      <c r="U158" s="40"/>
      <c r="V158" s="40"/>
      <c r="W158" s="40"/>
      <c r="X158" s="40"/>
      <c r="Y158" s="40"/>
      <c r="Z158" s="40"/>
      <c r="AA158" s="40"/>
      <c r="AB158" s="40"/>
      <c r="AC158" s="40"/>
      <c r="AD158" s="40"/>
      <c r="AE158" s="40"/>
      <c r="AR158" s="232" t="s">
        <v>209</v>
      </c>
      <c r="AT158" s="232" t="s">
        <v>222</v>
      </c>
      <c r="AU158" s="232" t="s">
        <v>86</v>
      </c>
      <c r="AY158" s="18" t="s">
        <v>199</v>
      </c>
      <c r="BE158" s="233">
        <f>IF(N158="základní",J158,0)</f>
        <v>0</v>
      </c>
      <c r="BF158" s="233">
        <f>IF(N158="snížená",J158,0)</f>
        <v>0</v>
      </c>
      <c r="BG158" s="233">
        <f>IF(N158="zákl. přenesená",J158,0)</f>
        <v>0</v>
      </c>
      <c r="BH158" s="233">
        <f>IF(N158="sníž. přenesená",J158,0)</f>
        <v>0</v>
      </c>
      <c r="BI158" s="233">
        <f>IF(N158="nulová",J158,0)</f>
        <v>0</v>
      </c>
      <c r="BJ158" s="18" t="s">
        <v>84</v>
      </c>
      <c r="BK158" s="233">
        <f>ROUND(I158*H158,2)</f>
        <v>0</v>
      </c>
      <c r="BL158" s="18" t="s">
        <v>209</v>
      </c>
      <c r="BM158" s="232" t="s">
        <v>278</v>
      </c>
    </row>
    <row r="159" spans="1:47" s="2" customFormat="1" ht="12">
      <c r="A159" s="40"/>
      <c r="B159" s="41"/>
      <c r="C159" s="42"/>
      <c r="D159" s="234" t="s">
        <v>210</v>
      </c>
      <c r="E159" s="42"/>
      <c r="F159" s="235" t="s">
        <v>908</v>
      </c>
      <c r="G159" s="42"/>
      <c r="H159" s="42"/>
      <c r="I159" s="138"/>
      <c r="J159" s="42"/>
      <c r="K159" s="42"/>
      <c r="L159" s="46"/>
      <c r="M159" s="236"/>
      <c r="N159" s="237"/>
      <c r="O159" s="86"/>
      <c r="P159" s="86"/>
      <c r="Q159" s="86"/>
      <c r="R159" s="86"/>
      <c r="S159" s="86"/>
      <c r="T159" s="87"/>
      <c r="U159" s="40"/>
      <c r="V159" s="40"/>
      <c r="W159" s="40"/>
      <c r="X159" s="40"/>
      <c r="Y159" s="40"/>
      <c r="Z159" s="40"/>
      <c r="AA159" s="40"/>
      <c r="AB159" s="40"/>
      <c r="AC159" s="40"/>
      <c r="AD159" s="40"/>
      <c r="AE159" s="40"/>
      <c r="AT159" s="18" t="s">
        <v>210</v>
      </c>
      <c r="AU159" s="18" t="s">
        <v>86</v>
      </c>
    </row>
    <row r="160" spans="1:65" s="2" customFormat="1" ht="14.4" customHeight="1">
      <c r="A160" s="40"/>
      <c r="B160" s="41"/>
      <c r="C160" s="220" t="s">
        <v>279</v>
      </c>
      <c r="D160" s="220" t="s">
        <v>203</v>
      </c>
      <c r="E160" s="221" t="s">
        <v>909</v>
      </c>
      <c r="F160" s="222" t="s">
        <v>910</v>
      </c>
      <c r="G160" s="223" t="s">
        <v>303</v>
      </c>
      <c r="H160" s="224">
        <v>6</v>
      </c>
      <c r="I160" s="225"/>
      <c r="J160" s="226">
        <f>ROUND(I160*H160,2)</f>
        <v>0</v>
      </c>
      <c r="K160" s="222" t="s">
        <v>32</v>
      </c>
      <c r="L160" s="227"/>
      <c r="M160" s="228" t="s">
        <v>32</v>
      </c>
      <c r="N160" s="229" t="s">
        <v>48</v>
      </c>
      <c r="O160" s="86"/>
      <c r="P160" s="230">
        <f>O160*H160</f>
        <v>0</v>
      </c>
      <c r="Q160" s="230">
        <v>0</v>
      </c>
      <c r="R160" s="230">
        <f>Q160*H160</f>
        <v>0</v>
      </c>
      <c r="S160" s="230">
        <v>0</v>
      </c>
      <c r="T160" s="231">
        <f>S160*H160</f>
        <v>0</v>
      </c>
      <c r="U160" s="40"/>
      <c r="V160" s="40"/>
      <c r="W160" s="40"/>
      <c r="X160" s="40"/>
      <c r="Y160" s="40"/>
      <c r="Z160" s="40"/>
      <c r="AA160" s="40"/>
      <c r="AB160" s="40"/>
      <c r="AC160" s="40"/>
      <c r="AD160" s="40"/>
      <c r="AE160" s="40"/>
      <c r="AR160" s="232" t="s">
        <v>208</v>
      </c>
      <c r="AT160" s="232" t="s">
        <v>203</v>
      </c>
      <c r="AU160" s="232" t="s">
        <v>86</v>
      </c>
      <c r="AY160" s="18" t="s">
        <v>199</v>
      </c>
      <c r="BE160" s="233">
        <f>IF(N160="základní",J160,0)</f>
        <v>0</v>
      </c>
      <c r="BF160" s="233">
        <f>IF(N160="snížená",J160,0)</f>
        <v>0</v>
      </c>
      <c r="BG160" s="233">
        <f>IF(N160="zákl. přenesená",J160,0)</f>
        <v>0</v>
      </c>
      <c r="BH160" s="233">
        <f>IF(N160="sníž. přenesená",J160,0)</f>
        <v>0</v>
      </c>
      <c r="BI160" s="233">
        <f>IF(N160="nulová",J160,0)</f>
        <v>0</v>
      </c>
      <c r="BJ160" s="18" t="s">
        <v>84</v>
      </c>
      <c r="BK160" s="233">
        <f>ROUND(I160*H160,2)</f>
        <v>0</v>
      </c>
      <c r="BL160" s="18" t="s">
        <v>209</v>
      </c>
      <c r="BM160" s="232" t="s">
        <v>282</v>
      </c>
    </row>
    <row r="161" spans="1:47" s="2" customFormat="1" ht="12">
      <c r="A161" s="40"/>
      <c r="B161" s="41"/>
      <c r="C161" s="42"/>
      <c r="D161" s="234" t="s">
        <v>210</v>
      </c>
      <c r="E161" s="42"/>
      <c r="F161" s="235" t="s">
        <v>910</v>
      </c>
      <c r="G161" s="42"/>
      <c r="H161" s="42"/>
      <c r="I161" s="138"/>
      <c r="J161" s="42"/>
      <c r="K161" s="42"/>
      <c r="L161" s="46"/>
      <c r="M161" s="236"/>
      <c r="N161" s="237"/>
      <c r="O161" s="86"/>
      <c r="P161" s="86"/>
      <c r="Q161" s="86"/>
      <c r="R161" s="86"/>
      <c r="S161" s="86"/>
      <c r="T161" s="87"/>
      <c r="U161" s="40"/>
      <c r="V161" s="40"/>
      <c r="W161" s="40"/>
      <c r="X161" s="40"/>
      <c r="Y161" s="40"/>
      <c r="Z161" s="40"/>
      <c r="AA161" s="40"/>
      <c r="AB161" s="40"/>
      <c r="AC161" s="40"/>
      <c r="AD161" s="40"/>
      <c r="AE161" s="40"/>
      <c r="AT161" s="18" t="s">
        <v>210</v>
      </c>
      <c r="AU161" s="18" t="s">
        <v>86</v>
      </c>
    </row>
    <row r="162" spans="1:51" s="13" customFormat="1" ht="12">
      <c r="A162" s="13"/>
      <c r="B162" s="238"/>
      <c r="C162" s="239"/>
      <c r="D162" s="234" t="s">
        <v>213</v>
      </c>
      <c r="E162" s="240" t="s">
        <v>32</v>
      </c>
      <c r="F162" s="241" t="s">
        <v>1087</v>
      </c>
      <c r="G162" s="239"/>
      <c r="H162" s="242">
        <v>6</v>
      </c>
      <c r="I162" s="243"/>
      <c r="J162" s="239"/>
      <c r="K162" s="239"/>
      <c r="L162" s="244"/>
      <c r="M162" s="245"/>
      <c r="N162" s="246"/>
      <c r="O162" s="246"/>
      <c r="P162" s="246"/>
      <c r="Q162" s="246"/>
      <c r="R162" s="246"/>
      <c r="S162" s="246"/>
      <c r="T162" s="247"/>
      <c r="U162" s="13"/>
      <c r="V162" s="13"/>
      <c r="W162" s="13"/>
      <c r="X162" s="13"/>
      <c r="Y162" s="13"/>
      <c r="Z162" s="13"/>
      <c r="AA162" s="13"/>
      <c r="AB162" s="13"/>
      <c r="AC162" s="13"/>
      <c r="AD162" s="13"/>
      <c r="AE162" s="13"/>
      <c r="AT162" s="248" t="s">
        <v>213</v>
      </c>
      <c r="AU162" s="248" t="s">
        <v>86</v>
      </c>
      <c r="AV162" s="13" t="s">
        <v>86</v>
      </c>
      <c r="AW162" s="13" t="s">
        <v>39</v>
      </c>
      <c r="AX162" s="13" t="s">
        <v>6</v>
      </c>
      <c r="AY162" s="248" t="s">
        <v>199</v>
      </c>
    </row>
    <row r="163" spans="1:51" s="14" customFormat="1" ht="12">
      <c r="A163" s="14"/>
      <c r="B163" s="249"/>
      <c r="C163" s="250"/>
      <c r="D163" s="234" t="s">
        <v>213</v>
      </c>
      <c r="E163" s="251" t="s">
        <v>32</v>
      </c>
      <c r="F163" s="252" t="s">
        <v>215</v>
      </c>
      <c r="G163" s="250"/>
      <c r="H163" s="253">
        <v>6</v>
      </c>
      <c r="I163" s="254"/>
      <c r="J163" s="250"/>
      <c r="K163" s="250"/>
      <c r="L163" s="255"/>
      <c r="M163" s="269"/>
      <c r="N163" s="270"/>
      <c r="O163" s="270"/>
      <c r="P163" s="270"/>
      <c r="Q163" s="270"/>
      <c r="R163" s="270"/>
      <c r="S163" s="270"/>
      <c r="T163" s="271"/>
      <c r="U163" s="14"/>
      <c r="V163" s="14"/>
      <c r="W163" s="14"/>
      <c r="X163" s="14"/>
      <c r="Y163" s="14"/>
      <c r="Z163" s="14"/>
      <c r="AA163" s="14"/>
      <c r="AB163" s="14"/>
      <c r="AC163" s="14"/>
      <c r="AD163" s="14"/>
      <c r="AE163" s="14"/>
      <c r="AT163" s="259" t="s">
        <v>213</v>
      </c>
      <c r="AU163" s="259" t="s">
        <v>86</v>
      </c>
      <c r="AV163" s="14" t="s">
        <v>209</v>
      </c>
      <c r="AW163" s="14" t="s">
        <v>39</v>
      </c>
      <c r="AX163" s="14" t="s">
        <v>84</v>
      </c>
      <c r="AY163" s="259" t="s">
        <v>199</v>
      </c>
    </row>
    <row r="164" spans="1:65" s="2" customFormat="1" ht="19.8" customHeight="1">
      <c r="A164" s="40"/>
      <c r="B164" s="41"/>
      <c r="C164" s="260" t="s">
        <v>254</v>
      </c>
      <c r="D164" s="260" t="s">
        <v>222</v>
      </c>
      <c r="E164" s="261" t="s">
        <v>1088</v>
      </c>
      <c r="F164" s="262" t="s">
        <v>914</v>
      </c>
      <c r="G164" s="263" t="s">
        <v>324</v>
      </c>
      <c r="H164" s="264">
        <v>25</v>
      </c>
      <c r="I164" s="265"/>
      <c r="J164" s="266">
        <f>ROUND(I164*H164,2)</f>
        <v>0</v>
      </c>
      <c r="K164" s="262" t="s">
        <v>32</v>
      </c>
      <c r="L164" s="46"/>
      <c r="M164" s="267" t="s">
        <v>32</v>
      </c>
      <c r="N164" s="268" t="s">
        <v>48</v>
      </c>
      <c r="O164" s="86"/>
      <c r="P164" s="230">
        <f>O164*H164</f>
        <v>0</v>
      </c>
      <c r="Q164" s="230">
        <v>0</v>
      </c>
      <c r="R164" s="230">
        <f>Q164*H164</f>
        <v>0</v>
      </c>
      <c r="S164" s="230">
        <v>0</v>
      </c>
      <c r="T164" s="231">
        <f>S164*H164</f>
        <v>0</v>
      </c>
      <c r="U164" s="40"/>
      <c r="V164" s="40"/>
      <c r="W164" s="40"/>
      <c r="X164" s="40"/>
      <c r="Y164" s="40"/>
      <c r="Z164" s="40"/>
      <c r="AA164" s="40"/>
      <c r="AB164" s="40"/>
      <c r="AC164" s="40"/>
      <c r="AD164" s="40"/>
      <c r="AE164" s="40"/>
      <c r="AR164" s="232" t="s">
        <v>209</v>
      </c>
      <c r="AT164" s="232" t="s">
        <v>222</v>
      </c>
      <c r="AU164" s="232" t="s">
        <v>86</v>
      </c>
      <c r="AY164" s="18" t="s">
        <v>199</v>
      </c>
      <c r="BE164" s="233">
        <f>IF(N164="základní",J164,0)</f>
        <v>0</v>
      </c>
      <c r="BF164" s="233">
        <f>IF(N164="snížená",J164,0)</f>
        <v>0</v>
      </c>
      <c r="BG164" s="233">
        <f>IF(N164="zákl. přenesená",J164,0)</f>
        <v>0</v>
      </c>
      <c r="BH164" s="233">
        <f>IF(N164="sníž. přenesená",J164,0)</f>
        <v>0</v>
      </c>
      <c r="BI164" s="233">
        <f>IF(N164="nulová",J164,0)</f>
        <v>0</v>
      </c>
      <c r="BJ164" s="18" t="s">
        <v>84</v>
      </c>
      <c r="BK164" s="233">
        <f>ROUND(I164*H164,2)</f>
        <v>0</v>
      </c>
      <c r="BL164" s="18" t="s">
        <v>209</v>
      </c>
      <c r="BM164" s="232" t="s">
        <v>341</v>
      </c>
    </row>
    <row r="165" spans="1:47" s="2" customFormat="1" ht="12">
      <c r="A165" s="40"/>
      <c r="B165" s="41"/>
      <c r="C165" s="42"/>
      <c r="D165" s="234" t="s">
        <v>210</v>
      </c>
      <c r="E165" s="42"/>
      <c r="F165" s="235" t="s">
        <v>914</v>
      </c>
      <c r="G165" s="42"/>
      <c r="H165" s="42"/>
      <c r="I165" s="138"/>
      <c r="J165" s="42"/>
      <c r="K165" s="42"/>
      <c r="L165" s="46"/>
      <c r="M165" s="236"/>
      <c r="N165" s="237"/>
      <c r="O165" s="86"/>
      <c r="P165" s="86"/>
      <c r="Q165" s="86"/>
      <c r="R165" s="86"/>
      <c r="S165" s="86"/>
      <c r="T165" s="87"/>
      <c r="U165" s="40"/>
      <c r="V165" s="40"/>
      <c r="W165" s="40"/>
      <c r="X165" s="40"/>
      <c r="Y165" s="40"/>
      <c r="Z165" s="40"/>
      <c r="AA165" s="40"/>
      <c r="AB165" s="40"/>
      <c r="AC165" s="40"/>
      <c r="AD165" s="40"/>
      <c r="AE165" s="40"/>
      <c r="AT165" s="18" t="s">
        <v>210</v>
      </c>
      <c r="AU165" s="18" t="s">
        <v>86</v>
      </c>
    </row>
    <row r="166" spans="1:65" s="2" customFormat="1" ht="19.8" customHeight="1">
      <c r="A166" s="40"/>
      <c r="B166" s="41"/>
      <c r="C166" s="260" t="s">
        <v>342</v>
      </c>
      <c r="D166" s="260" t="s">
        <v>222</v>
      </c>
      <c r="E166" s="261" t="s">
        <v>915</v>
      </c>
      <c r="F166" s="262" t="s">
        <v>916</v>
      </c>
      <c r="G166" s="263" t="s">
        <v>324</v>
      </c>
      <c r="H166" s="264">
        <v>10</v>
      </c>
      <c r="I166" s="265"/>
      <c r="J166" s="266">
        <f>ROUND(I166*H166,2)</f>
        <v>0</v>
      </c>
      <c r="K166" s="262" t="s">
        <v>32</v>
      </c>
      <c r="L166" s="46"/>
      <c r="M166" s="267" t="s">
        <v>32</v>
      </c>
      <c r="N166" s="268" t="s">
        <v>48</v>
      </c>
      <c r="O166" s="86"/>
      <c r="P166" s="230">
        <f>O166*H166</f>
        <v>0</v>
      </c>
      <c r="Q166" s="230">
        <v>0</v>
      </c>
      <c r="R166" s="230">
        <f>Q166*H166</f>
        <v>0</v>
      </c>
      <c r="S166" s="230">
        <v>0</v>
      </c>
      <c r="T166" s="231">
        <f>S166*H166</f>
        <v>0</v>
      </c>
      <c r="U166" s="40"/>
      <c r="V166" s="40"/>
      <c r="W166" s="40"/>
      <c r="X166" s="40"/>
      <c r="Y166" s="40"/>
      <c r="Z166" s="40"/>
      <c r="AA166" s="40"/>
      <c r="AB166" s="40"/>
      <c r="AC166" s="40"/>
      <c r="AD166" s="40"/>
      <c r="AE166" s="40"/>
      <c r="AR166" s="232" t="s">
        <v>209</v>
      </c>
      <c r="AT166" s="232" t="s">
        <v>222</v>
      </c>
      <c r="AU166" s="232" t="s">
        <v>86</v>
      </c>
      <c r="AY166" s="18" t="s">
        <v>199</v>
      </c>
      <c r="BE166" s="233">
        <f>IF(N166="základní",J166,0)</f>
        <v>0</v>
      </c>
      <c r="BF166" s="233">
        <f>IF(N166="snížená",J166,0)</f>
        <v>0</v>
      </c>
      <c r="BG166" s="233">
        <f>IF(N166="zákl. přenesená",J166,0)</f>
        <v>0</v>
      </c>
      <c r="BH166" s="233">
        <f>IF(N166="sníž. přenesená",J166,0)</f>
        <v>0</v>
      </c>
      <c r="BI166" s="233">
        <f>IF(N166="nulová",J166,0)</f>
        <v>0</v>
      </c>
      <c r="BJ166" s="18" t="s">
        <v>84</v>
      </c>
      <c r="BK166" s="233">
        <f>ROUND(I166*H166,2)</f>
        <v>0</v>
      </c>
      <c r="BL166" s="18" t="s">
        <v>209</v>
      </c>
      <c r="BM166" s="232" t="s">
        <v>345</v>
      </c>
    </row>
    <row r="167" spans="1:47" s="2" customFormat="1" ht="12">
      <c r="A167" s="40"/>
      <c r="B167" s="41"/>
      <c r="C167" s="42"/>
      <c r="D167" s="234" t="s">
        <v>210</v>
      </c>
      <c r="E167" s="42"/>
      <c r="F167" s="235" t="s">
        <v>916</v>
      </c>
      <c r="G167" s="42"/>
      <c r="H167" s="42"/>
      <c r="I167" s="138"/>
      <c r="J167" s="42"/>
      <c r="K167" s="42"/>
      <c r="L167" s="46"/>
      <c r="M167" s="236"/>
      <c r="N167" s="237"/>
      <c r="O167" s="86"/>
      <c r="P167" s="86"/>
      <c r="Q167" s="86"/>
      <c r="R167" s="86"/>
      <c r="S167" s="86"/>
      <c r="T167" s="87"/>
      <c r="U167" s="40"/>
      <c r="V167" s="40"/>
      <c r="W167" s="40"/>
      <c r="X167" s="40"/>
      <c r="Y167" s="40"/>
      <c r="Z167" s="40"/>
      <c r="AA167" s="40"/>
      <c r="AB167" s="40"/>
      <c r="AC167" s="40"/>
      <c r="AD167" s="40"/>
      <c r="AE167" s="40"/>
      <c r="AT167" s="18" t="s">
        <v>210</v>
      </c>
      <c r="AU167" s="18" t="s">
        <v>86</v>
      </c>
    </row>
    <row r="168" spans="1:63" s="12" customFormat="1" ht="22.8" customHeight="1">
      <c r="A168" s="12"/>
      <c r="B168" s="204"/>
      <c r="C168" s="205"/>
      <c r="D168" s="206" t="s">
        <v>76</v>
      </c>
      <c r="E168" s="218" t="s">
        <v>209</v>
      </c>
      <c r="F168" s="218" t="s">
        <v>917</v>
      </c>
      <c r="G168" s="205"/>
      <c r="H168" s="205"/>
      <c r="I168" s="208"/>
      <c r="J168" s="219">
        <f>BK168</f>
        <v>0</v>
      </c>
      <c r="K168" s="205"/>
      <c r="L168" s="210"/>
      <c r="M168" s="211"/>
      <c r="N168" s="212"/>
      <c r="O168" s="212"/>
      <c r="P168" s="213">
        <f>SUM(P169:P184)</f>
        <v>0</v>
      </c>
      <c r="Q168" s="212"/>
      <c r="R168" s="213">
        <f>SUM(R169:R184)</f>
        <v>0</v>
      </c>
      <c r="S168" s="212"/>
      <c r="T168" s="214">
        <f>SUM(T169:T184)</f>
        <v>0</v>
      </c>
      <c r="U168" s="12"/>
      <c r="V168" s="12"/>
      <c r="W168" s="12"/>
      <c r="X168" s="12"/>
      <c r="Y168" s="12"/>
      <c r="Z168" s="12"/>
      <c r="AA168" s="12"/>
      <c r="AB168" s="12"/>
      <c r="AC168" s="12"/>
      <c r="AD168" s="12"/>
      <c r="AE168" s="12"/>
      <c r="AR168" s="215" t="s">
        <v>84</v>
      </c>
      <c r="AT168" s="216" t="s">
        <v>76</v>
      </c>
      <c r="AU168" s="216" t="s">
        <v>84</v>
      </c>
      <c r="AY168" s="215" t="s">
        <v>199</v>
      </c>
      <c r="BK168" s="217">
        <f>SUM(BK169:BK184)</f>
        <v>0</v>
      </c>
    </row>
    <row r="169" spans="1:65" s="2" customFormat="1" ht="19.8" customHeight="1">
      <c r="A169" s="40"/>
      <c r="B169" s="41"/>
      <c r="C169" s="260" t="s">
        <v>257</v>
      </c>
      <c r="D169" s="260" t="s">
        <v>222</v>
      </c>
      <c r="E169" s="261" t="s">
        <v>918</v>
      </c>
      <c r="F169" s="262" t="s">
        <v>919</v>
      </c>
      <c r="G169" s="263" t="s">
        <v>288</v>
      </c>
      <c r="H169" s="264">
        <v>16</v>
      </c>
      <c r="I169" s="265"/>
      <c r="J169" s="266">
        <f>ROUND(I169*H169,2)</f>
        <v>0</v>
      </c>
      <c r="K169" s="262" t="s">
        <v>32</v>
      </c>
      <c r="L169" s="46"/>
      <c r="M169" s="267" t="s">
        <v>32</v>
      </c>
      <c r="N169" s="268" t="s">
        <v>48</v>
      </c>
      <c r="O169" s="86"/>
      <c r="P169" s="230">
        <f>O169*H169</f>
        <v>0</v>
      </c>
      <c r="Q169" s="230">
        <v>0</v>
      </c>
      <c r="R169" s="230">
        <f>Q169*H169</f>
        <v>0</v>
      </c>
      <c r="S169" s="230">
        <v>0</v>
      </c>
      <c r="T169" s="231">
        <f>S169*H169</f>
        <v>0</v>
      </c>
      <c r="U169" s="40"/>
      <c r="V169" s="40"/>
      <c r="W169" s="40"/>
      <c r="X169" s="40"/>
      <c r="Y169" s="40"/>
      <c r="Z169" s="40"/>
      <c r="AA169" s="40"/>
      <c r="AB169" s="40"/>
      <c r="AC169" s="40"/>
      <c r="AD169" s="40"/>
      <c r="AE169" s="40"/>
      <c r="AR169" s="232" t="s">
        <v>209</v>
      </c>
      <c r="AT169" s="232" t="s">
        <v>222</v>
      </c>
      <c r="AU169" s="232" t="s">
        <v>86</v>
      </c>
      <c r="AY169" s="18" t="s">
        <v>199</v>
      </c>
      <c r="BE169" s="233">
        <f>IF(N169="základní",J169,0)</f>
        <v>0</v>
      </c>
      <c r="BF169" s="233">
        <f>IF(N169="snížená",J169,0)</f>
        <v>0</v>
      </c>
      <c r="BG169" s="233">
        <f>IF(N169="zákl. přenesená",J169,0)</f>
        <v>0</v>
      </c>
      <c r="BH169" s="233">
        <f>IF(N169="sníž. přenesená",J169,0)</f>
        <v>0</v>
      </c>
      <c r="BI169" s="233">
        <f>IF(N169="nulová",J169,0)</f>
        <v>0</v>
      </c>
      <c r="BJ169" s="18" t="s">
        <v>84</v>
      </c>
      <c r="BK169" s="233">
        <f>ROUND(I169*H169,2)</f>
        <v>0</v>
      </c>
      <c r="BL169" s="18" t="s">
        <v>209</v>
      </c>
      <c r="BM169" s="232" t="s">
        <v>348</v>
      </c>
    </row>
    <row r="170" spans="1:47" s="2" customFormat="1" ht="12">
      <c r="A170" s="40"/>
      <c r="B170" s="41"/>
      <c r="C170" s="42"/>
      <c r="D170" s="234" t="s">
        <v>210</v>
      </c>
      <c r="E170" s="42"/>
      <c r="F170" s="235" t="s">
        <v>919</v>
      </c>
      <c r="G170" s="42"/>
      <c r="H170" s="42"/>
      <c r="I170" s="138"/>
      <c r="J170" s="42"/>
      <c r="K170" s="42"/>
      <c r="L170" s="46"/>
      <c r="M170" s="236"/>
      <c r="N170" s="237"/>
      <c r="O170" s="86"/>
      <c r="P170" s="86"/>
      <c r="Q170" s="86"/>
      <c r="R170" s="86"/>
      <c r="S170" s="86"/>
      <c r="T170" s="87"/>
      <c r="U170" s="40"/>
      <c r="V170" s="40"/>
      <c r="W170" s="40"/>
      <c r="X170" s="40"/>
      <c r="Y170" s="40"/>
      <c r="Z170" s="40"/>
      <c r="AA170" s="40"/>
      <c r="AB170" s="40"/>
      <c r="AC170" s="40"/>
      <c r="AD170" s="40"/>
      <c r="AE170" s="40"/>
      <c r="AT170" s="18" t="s">
        <v>210</v>
      </c>
      <c r="AU170" s="18" t="s">
        <v>86</v>
      </c>
    </row>
    <row r="171" spans="1:51" s="13" customFormat="1" ht="12">
      <c r="A171" s="13"/>
      <c r="B171" s="238"/>
      <c r="C171" s="239"/>
      <c r="D171" s="234" t="s">
        <v>213</v>
      </c>
      <c r="E171" s="240" t="s">
        <v>32</v>
      </c>
      <c r="F171" s="241" t="s">
        <v>1089</v>
      </c>
      <c r="G171" s="239"/>
      <c r="H171" s="242">
        <v>16</v>
      </c>
      <c r="I171" s="243"/>
      <c r="J171" s="239"/>
      <c r="K171" s="239"/>
      <c r="L171" s="244"/>
      <c r="M171" s="245"/>
      <c r="N171" s="246"/>
      <c r="O171" s="246"/>
      <c r="P171" s="246"/>
      <c r="Q171" s="246"/>
      <c r="R171" s="246"/>
      <c r="S171" s="246"/>
      <c r="T171" s="247"/>
      <c r="U171" s="13"/>
      <c r="V171" s="13"/>
      <c r="W171" s="13"/>
      <c r="X171" s="13"/>
      <c r="Y171" s="13"/>
      <c r="Z171" s="13"/>
      <c r="AA171" s="13"/>
      <c r="AB171" s="13"/>
      <c r="AC171" s="13"/>
      <c r="AD171" s="13"/>
      <c r="AE171" s="13"/>
      <c r="AT171" s="248" t="s">
        <v>213</v>
      </c>
      <c r="AU171" s="248" t="s">
        <v>86</v>
      </c>
      <c r="AV171" s="13" t="s">
        <v>86</v>
      </c>
      <c r="AW171" s="13" t="s">
        <v>39</v>
      </c>
      <c r="AX171" s="13" t="s">
        <v>6</v>
      </c>
      <c r="AY171" s="248" t="s">
        <v>199</v>
      </c>
    </row>
    <row r="172" spans="1:51" s="14" customFormat="1" ht="12">
      <c r="A172" s="14"/>
      <c r="B172" s="249"/>
      <c r="C172" s="250"/>
      <c r="D172" s="234" t="s">
        <v>213</v>
      </c>
      <c r="E172" s="251" t="s">
        <v>32</v>
      </c>
      <c r="F172" s="252" t="s">
        <v>215</v>
      </c>
      <c r="G172" s="250"/>
      <c r="H172" s="253">
        <v>16</v>
      </c>
      <c r="I172" s="254"/>
      <c r="J172" s="250"/>
      <c r="K172" s="250"/>
      <c r="L172" s="255"/>
      <c r="M172" s="269"/>
      <c r="N172" s="270"/>
      <c r="O172" s="270"/>
      <c r="P172" s="270"/>
      <c r="Q172" s="270"/>
      <c r="R172" s="270"/>
      <c r="S172" s="270"/>
      <c r="T172" s="271"/>
      <c r="U172" s="14"/>
      <c r="V172" s="14"/>
      <c r="W172" s="14"/>
      <c r="X172" s="14"/>
      <c r="Y172" s="14"/>
      <c r="Z172" s="14"/>
      <c r="AA172" s="14"/>
      <c r="AB172" s="14"/>
      <c r="AC172" s="14"/>
      <c r="AD172" s="14"/>
      <c r="AE172" s="14"/>
      <c r="AT172" s="259" t="s">
        <v>213</v>
      </c>
      <c r="AU172" s="259" t="s">
        <v>86</v>
      </c>
      <c r="AV172" s="14" t="s">
        <v>209</v>
      </c>
      <c r="AW172" s="14" t="s">
        <v>39</v>
      </c>
      <c r="AX172" s="14" t="s">
        <v>84</v>
      </c>
      <c r="AY172" s="259" t="s">
        <v>199</v>
      </c>
    </row>
    <row r="173" spans="1:65" s="2" customFormat="1" ht="19.8" customHeight="1">
      <c r="A173" s="40"/>
      <c r="B173" s="41"/>
      <c r="C173" s="260" t="s">
        <v>7</v>
      </c>
      <c r="D173" s="260" t="s">
        <v>222</v>
      </c>
      <c r="E173" s="261" t="s">
        <v>921</v>
      </c>
      <c r="F173" s="262" t="s">
        <v>922</v>
      </c>
      <c r="G173" s="263" t="s">
        <v>288</v>
      </c>
      <c r="H173" s="264">
        <v>27</v>
      </c>
      <c r="I173" s="265"/>
      <c r="J173" s="266">
        <f>ROUND(I173*H173,2)</f>
        <v>0</v>
      </c>
      <c r="K173" s="262" t="s">
        <v>32</v>
      </c>
      <c r="L173" s="46"/>
      <c r="M173" s="267" t="s">
        <v>32</v>
      </c>
      <c r="N173" s="268" t="s">
        <v>48</v>
      </c>
      <c r="O173" s="86"/>
      <c r="P173" s="230">
        <f>O173*H173</f>
        <v>0</v>
      </c>
      <c r="Q173" s="230">
        <v>0</v>
      </c>
      <c r="R173" s="230">
        <f>Q173*H173</f>
        <v>0</v>
      </c>
      <c r="S173" s="230">
        <v>0</v>
      </c>
      <c r="T173" s="231">
        <f>S173*H173</f>
        <v>0</v>
      </c>
      <c r="U173" s="40"/>
      <c r="V173" s="40"/>
      <c r="W173" s="40"/>
      <c r="X173" s="40"/>
      <c r="Y173" s="40"/>
      <c r="Z173" s="40"/>
      <c r="AA173" s="40"/>
      <c r="AB173" s="40"/>
      <c r="AC173" s="40"/>
      <c r="AD173" s="40"/>
      <c r="AE173" s="40"/>
      <c r="AR173" s="232" t="s">
        <v>209</v>
      </c>
      <c r="AT173" s="232" t="s">
        <v>222</v>
      </c>
      <c r="AU173" s="232" t="s">
        <v>86</v>
      </c>
      <c r="AY173" s="18" t="s">
        <v>199</v>
      </c>
      <c r="BE173" s="233">
        <f>IF(N173="základní",J173,0)</f>
        <v>0</v>
      </c>
      <c r="BF173" s="233">
        <f>IF(N173="snížená",J173,0)</f>
        <v>0</v>
      </c>
      <c r="BG173" s="233">
        <f>IF(N173="zákl. přenesená",J173,0)</f>
        <v>0</v>
      </c>
      <c r="BH173" s="233">
        <f>IF(N173="sníž. přenesená",J173,0)</f>
        <v>0</v>
      </c>
      <c r="BI173" s="233">
        <f>IF(N173="nulová",J173,0)</f>
        <v>0</v>
      </c>
      <c r="BJ173" s="18" t="s">
        <v>84</v>
      </c>
      <c r="BK173" s="233">
        <f>ROUND(I173*H173,2)</f>
        <v>0</v>
      </c>
      <c r="BL173" s="18" t="s">
        <v>209</v>
      </c>
      <c r="BM173" s="232" t="s">
        <v>351</v>
      </c>
    </row>
    <row r="174" spans="1:47" s="2" customFormat="1" ht="12">
      <c r="A174" s="40"/>
      <c r="B174" s="41"/>
      <c r="C174" s="42"/>
      <c r="D174" s="234" t="s">
        <v>210</v>
      </c>
      <c r="E174" s="42"/>
      <c r="F174" s="235" t="s">
        <v>922</v>
      </c>
      <c r="G174" s="42"/>
      <c r="H174" s="42"/>
      <c r="I174" s="138"/>
      <c r="J174" s="42"/>
      <c r="K174" s="42"/>
      <c r="L174" s="46"/>
      <c r="M174" s="236"/>
      <c r="N174" s="237"/>
      <c r="O174" s="86"/>
      <c r="P174" s="86"/>
      <c r="Q174" s="86"/>
      <c r="R174" s="86"/>
      <c r="S174" s="86"/>
      <c r="T174" s="87"/>
      <c r="U174" s="40"/>
      <c r="V174" s="40"/>
      <c r="W174" s="40"/>
      <c r="X174" s="40"/>
      <c r="Y174" s="40"/>
      <c r="Z174" s="40"/>
      <c r="AA174" s="40"/>
      <c r="AB174" s="40"/>
      <c r="AC174" s="40"/>
      <c r="AD174" s="40"/>
      <c r="AE174" s="40"/>
      <c r="AT174" s="18" t="s">
        <v>210</v>
      </c>
      <c r="AU174" s="18" t="s">
        <v>86</v>
      </c>
    </row>
    <row r="175" spans="1:51" s="13" customFormat="1" ht="12">
      <c r="A175" s="13"/>
      <c r="B175" s="238"/>
      <c r="C175" s="239"/>
      <c r="D175" s="234" t="s">
        <v>213</v>
      </c>
      <c r="E175" s="240" t="s">
        <v>32</v>
      </c>
      <c r="F175" s="241" t="s">
        <v>1090</v>
      </c>
      <c r="G175" s="239"/>
      <c r="H175" s="242">
        <v>27</v>
      </c>
      <c r="I175" s="243"/>
      <c r="J175" s="239"/>
      <c r="K175" s="239"/>
      <c r="L175" s="244"/>
      <c r="M175" s="245"/>
      <c r="N175" s="246"/>
      <c r="O175" s="246"/>
      <c r="P175" s="246"/>
      <c r="Q175" s="246"/>
      <c r="R175" s="246"/>
      <c r="S175" s="246"/>
      <c r="T175" s="247"/>
      <c r="U175" s="13"/>
      <c r="V175" s="13"/>
      <c r="W175" s="13"/>
      <c r="X175" s="13"/>
      <c r="Y175" s="13"/>
      <c r="Z175" s="13"/>
      <c r="AA175" s="13"/>
      <c r="AB175" s="13"/>
      <c r="AC175" s="13"/>
      <c r="AD175" s="13"/>
      <c r="AE175" s="13"/>
      <c r="AT175" s="248" t="s">
        <v>213</v>
      </c>
      <c r="AU175" s="248" t="s">
        <v>86</v>
      </c>
      <c r="AV175" s="13" t="s">
        <v>86</v>
      </c>
      <c r="AW175" s="13" t="s">
        <v>39</v>
      </c>
      <c r="AX175" s="13" t="s">
        <v>6</v>
      </c>
      <c r="AY175" s="248" t="s">
        <v>199</v>
      </c>
    </row>
    <row r="176" spans="1:51" s="14" customFormat="1" ht="12">
      <c r="A176" s="14"/>
      <c r="B176" s="249"/>
      <c r="C176" s="250"/>
      <c r="D176" s="234" t="s">
        <v>213</v>
      </c>
      <c r="E176" s="251" t="s">
        <v>32</v>
      </c>
      <c r="F176" s="252" t="s">
        <v>215</v>
      </c>
      <c r="G176" s="250"/>
      <c r="H176" s="253">
        <v>27</v>
      </c>
      <c r="I176" s="254"/>
      <c r="J176" s="250"/>
      <c r="K176" s="250"/>
      <c r="L176" s="255"/>
      <c r="M176" s="269"/>
      <c r="N176" s="270"/>
      <c r="O176" s="270"/>
      <c r="P176" s="270"/>
      <c r="Q176" s="270"/>
      <c r="R176" s="270"/>
      <c r="S176" s="270"/>
      <c r="T176" s="271"/>
      <c r="U176" s="14"/>
      <c r="V176" s="14"/>
      <c r="W176" s="14"/>
      <c r="X176" s="14"/>
      <c r="Y176" s="14"/>
      <c r="Z176" s="14"/>
      <c r="AA176" s="14"/>
      <c r="AB176" s="14"/>
      <c r="AC176" s="14"/>
      <c r="AD176" s="14"/>
      <c r="AE176" s="14"/>
      <c r="AT176" s="259" t="s">
        <v>213</v>
      </c>
      <c r="AU176" s="259" t="s">
        <v>86</v>
      </c>
      <c r="AV176" s="14" t="s">
        <v>209</v>
      </c>
      <c r="AW176" s="14" t="s">
        <v>39</v>
      </c>
      <c r="AX176" s="14" t="s">
        <v>84</v>
      </c>
      <c r="AY176" s="259" t="s">
        <v>199</v>
      </c>
    </row>
    <row r="177" spans="1:65" s="2" customFormat="1" ht="19.8" customHeight="1">
      <c r="A177" s="40"/>
      <c r="B177" s="41"/>
      <c r="C177" s="260" t="s">
        <v>261</v>
      </c>
      <c r="D177" s="260" t="s">
        <v>222</v>
      </c>
      <c r="E177" s="261" t="s">
        <v>924</v>
      </c>
      <c r="F177" s="262" t="s">
        <v>925</v>
      </c>
      <c r="G177" s="263" t="s">
        <v>303</v>
      </c>
      <c r="H177" s="264">
        <v>460</v>
      </c>
      <c r="I177" s="265"/>
      <c r="J177" s="266">
        <f>ROUND(I177*H177,2)</f>
        <v>0</v>
      </c>
      <c r="K177" s="262" t="s">
        <v>32</v>
      </c>
      <c r="L177" s="46"/>
      <c r="M177" s="267" t="s">
        <v>32</v>
      </c>
      <c r="N177" s="268" t="s">
        <v>48</v>
      </c>
      <c r="O177" s="86"/>
      <c r="P177" s="230">
        <f>O177*H177</f>
        <v>0</v>
      </c>
      <c r="Q177" s="230">
        <v>0</v>
      </c>
      <c r="R177" s="230">
        <f>Q177*H177</f>
        <v>0</v>
      </c>
      <c r="S177" s="230">
        <v>0</v>
      </c>
      <c r="T177" s="231">
        <f>S177*H177</f>
        <v>0</v>
      </c>
      <c r="U177" s="40"/>
      <c r="V177" s="40"/>
      <c r="W177" s="40"/>
      <c r="X177" s="40"/>
      <c r="Y177" s="40"/>
      <c r="Z177" s="40"/>
      <c r="AA177" s="40"/>
      <c r="AB177" s="40"/>
      <c r="AC177" s="40"/>
      <c r="AD177" s="40"/>
      <c r="AE177" s="40"/>
      <c r="AR177" s="232" t="s">
        <v>209</v>
      </c>
      <c r="AT177" s="232" t="s">
        <v>222</v>
      </c>
      <c r="AU177" s="232" t="s">
        <v>86</v>
      </c>
      <c r="AY177" s="18" t="s">
        <v>199</v>
      </c>
      <c r="BE177" s="233">
        <f>IF(N177="základní",J177,0)</f>
        <v>0</v>
      </c>
      <c r="BF177" s="233">
        <f>IF(N177="snížená",J177,0)</f>
        <v>0</v>
      </c>
      <c r="BG177" s="233">
        <f>IF(N177="zákl. přenesená",J177,0)</f>
        <v>0</v>
      </c>
      <c r="BH177" s="233">
        <f>IF(N177="sníž. přenesená",J177,0)</f>
        <v>0</v>
      </c>
      <c r="BI177" s="233">
        <f>IF(N177="nulová",J177,0)</f>
        <v>0</v>
      </c>
      <c r="BJ177" s="18" t="s">
        <v>84</v>
      </c>
      <c r="BK177" s="233">
        <f>ROUND(I177*H177,2)</f>
        <v>0</v>
      </c>
      <c r="BL177" s="18" t="s">
        <v>209</v>
      </c>
      <c r="BM177" s="232" t="s">
        <v>354</v>
      </c>
    </row>
    <row r="178" spans="1:47" s="2" customFormat="1" ht="12">
      <c r="A178" s="40"/>
      <c r="B178" s="41"/>
      <c r="C178" s="42"/>
      <c r="D178" s="234" t="s">
        <v>210</v>
      </c>
      <c r="E178" s="42"/>
      <c r="F178" s="235" t="s">
        <v>925</v>
      </c>
      <c r="G178" s="42"/>
      <c r="H178" s="42"/>
      <c r="I178" s="138"/>
      <c r="J178" s="42"/>
      <c r="K178" s="42"/>
      <c r="L178" s="46"/>
      <c r="M178" s="236"/>
      <c r="N178" s="237"/>
      <c r="O178" s="86"/>
      <c r="P178" s="86"/>
      <c r="Q178" s="86"/>
      <c r="R178" s="86"/>
      <c r="S178" s="86"/>
      <c r="T178" s="87"/>
      <c r="U178" s="40"/>
      <c r="V178" s="40"/>
      <c r="W178" s="40"/>
      <c r="X178" s="40"/>
      <c r="Y178" s="40"/>
      <c r="Z178" s="40"/>
      <c r="AA178" s="40"/>
      <c r="AB178" s="40"/>
      <c r="AC178" s="40"/>
      <c r="AD178" s="40"/>
      <c r="AE178" s="40"/>
      <c r="AT178" s="18" t="s">
        <v>210</v>
      </c>
      <c r="AU178" s="18" t="s">
        <v>86</v>
      </c>
    </row>
    <row r="179" spans="1:51" s="13" customFormat="1" ht="12">
      <c r="A179" s="13"/>
      <c r="B179" s="238"/>
      <c r="C179" s="239"/>
      <c r="D179" s="234" t="s">
        <v>213</v>
      </c>
      <c r="E179" s="240" t="s">
        <v>32</v>
      </c>
      <c r="F179" s="241" t="s">
        <v>1091</v>
      </c>
      <c r="G179" s="239"/>
      <c r="H179" s="242">
        <v>460</v>
      </c>
      <c r="I179" s="243"/>
      <c r="J179" s="239"/>
      <c r="K179" s="239"/>
      <c r="L179" s="244"/>
      <c r="M179" s="245"/>
      <c r="N179" s="246"/>
      <c r="O179" s="246"/>
      <c r="P179" s="246"/>
      <c r="Q179" s="246"/>
      <c r="R179" s="246"/>
      <c r="S179" s="246"/>
      <c r="T179" s="247"/>
      <c r="U179" s="13"/>
      <c r="V179" s="13"/>
      <c r="W179" s="13"/>
      <c r="X179" s="13"/>
      <c r="Y179" s="13"/>
      <c r="Z179" s="13"/>
      <c r="AA179" s="13"/>
      <c r="AB179" s="13"/>
      <c r="AC179" s="13"/>
      <c r="AD179" s="13"/>
      <c r="AE179" s="13"/>
      <c r="AT179" s="248" t="s">
        <v>213</v>
      </c>
      <c r="AU179" s="248" t="s">
        <v>86</v>
      </c>
      <c r="AV179" s="13" t="s">
        <v>86</v>
      </c>
      <c r="AW179" s="13" t="s">
        <v>39</v>
      </c>
      <c r="AX179" s="13" t="s">
        <v>6</v>
      </c>
      <c r="AY179" s="248" t="s">
        <v>199</v>
      </c>
    </row>
    <row r="180" spans="1:51" s="14" customFormat="1" ht="12">
      <c r="A180" s="14"/>
      <c r="B180" s="249"/>
      <c r="C180" s="250"/>
      <c r="D180" s="234" t="s">
        <v>213</v>
      </c>
      <c r="E180" s="251" t="s">
        <v>32</v>
      </c>
      <c r="F180" s="252" t="s">
        <v>215</v>
      </c>
      <c r="G180" s="250"/>
      <c r="H180" s="253">
        <v>460</v>
      </c>
      <c r="I180" s="254"/>
      <c r="J180" s="250"/>
      <c r="K180" s="250"/>
      <c r="L180" s="255"/>
      <c r="M180" s="269"/>
      <c r="N180" s="270"/>
      <c r="O180" s="270"/>
      <c r="P180" s="270"/>
      <c r="Q180" s="270"/>
      <c r="R180" s="270"/>
      <c r="S180" s="270"/>
      <c r="T180" s="271"/>
      <c r="U180" s="14"/>
      <c r="V180" s="14"/>
      <c r="W180" s="14"/>
      <c r="X180" s="14"/>
      <c r="Y180" s="14"/>
      <c r="Z180" s="14"/>
      <c r="AA180" s="14"/>
      <c r="AB180" s="14"/>
      <c r="AC180" s="14"/>
      <c r="AD180" s="14"/>
      <c r="AE180" s="14"/>
      <c r="AT180" s="259" t="s">
        <v>213</v>
      </c>
      <c r="AU180" s="259" t="s">
        <v>86</v>
      </c>
      <c r="AV180" s="14" t="s">
        <v>209</v>
      </c>
      <c r="AW180" s="14" t="s">
        <v>39</v>
      </c>
      <c r="AX180" s="14" t="s">
        <v>84</v>
      </c>
      <c r="AY180" s="259" t="s">
        <v>199</v>
      </c>
    </row>
    <row r="181" spans="1:65" s="2" customFormat="1" ht="30" customHeight="1">
      <c r="A181" s="40"/>
      <c r="B181" s="41"/>
      <c r="C181" s="260" t="s">
        <v>355</v>
      </c>
      <c r="D181" s="260" t="s">
        <v>222</v>
      </c>
      <c r="E181" s="261" t="s">
        <v>930</v>
      </c>
      <c r="F181" s="262" t="s">
        <v>931</v>
      </c>
      <c r="G181" s="263" t="s">
        <v>288</v>
      </c>
      <c r="H181" s="264">
        <v>5</v>
      </c>
      <c r="I181" s="265"/>
      <c r="J181" s="266">
        <f>ROUND(I181*H181,2)</f>
        <v>0</v>
      </c>
      <c r="K181" s="262" t="s">
        <v>32</v>
      </c>
      <c r="L181" s="46"/>
      <c r="M181" s="267" t="s">
        <v>32</v>
      </c>
      <c r="N181" s="268" t="s">
        <v>48</v>
      </c>
      <c r="O181" s="86"/>
      <c r="P181" s="230">
        <f>O181*H181</f>
        <v>0</v>
      </c>
      <c r="Q181" s="230">
        <v>0</v>
      </c>
      <c r="R181" s="230">
        <f>Q181*H181</f>
        <v>0</v>
      </c>
      <c r="S181" s="230">
        <v>0</v>
      </c>
      <c r="T181" s="231">
        <f>S181*H181</f>
        <v>0</v>
      </c>
      <c r="U181" s="40"/>
      <c r="V181" s="40"/>
      <c r="W181" s="40"/>
      <c r="X181" s="40"/>
      <c r="Y181" s="40"/>
      <c r="Z181" s="40"/>
      <c r="AA181" s="40"/>
      <c r="AB181" s="40"/>
      <c r="AC181" s="40"/>
      <c r="AD181" s="40"/>
      <c r="AE181" s="40"/>
      <c r="AR181" s="232" t="s">
        <v>209</v>
      </c>
      <c r="AT181" s="232" t="s">
        <v>222</v>
      </c>
      <c r="AU181" s="232" t="s">
        <v>86</v>
      </c>
      <c r="AY181" s="18" t="s">
        <v>199</v>
      </c>
      <c r="BE181" s="233">
        <f>IF(N181="základní",J181,0)</f>
        <v>0</v>
      </c>
      <c r="BF181" s="233">
        <f>IF(N181="snížená",J181,0)</f>
        <v>0</v>
      </c>
      <c r="BG181" s="233">
        <f>IF(N181="zákl. přenesená",J181,0)</f>
        <v>0</v>
      </c>
      <c r="BH181" s="233">
        <f>IF(N181="sníž. přenesená",J181,0)</f>
        <v>0</v>
      </c>
      <c r="BI181" s="233">
        <f>IF(N181="nulová",J181,0)</f>
        <v>0</v>
      </c>
      <c r="BJ181" s="18" t="s">
        <v>84</v>
      </c>
      <c r="BK181" s="233">
        <f>ROUND(I181*H181,2)</f>
        <v>0</v>
      </c>
      <c r="BL181" s="18" t="s">
        <v>209</v>
      </c>
      <c r="BM181" s="232" t="s">
        <v>358</v>
      </c>
    </row>
    <row r="182" spans="1:47" s="2" customFormat="1" ht="12">
      <c r="A182" s="40"/>
      <c r="B182" s="41"/>
      <c r="C182" s="42"/>
      <c r="D182" s="234" t="s">
        <v>210</v>
      </c>
      <c r="E182" s="42"/>
      <c r="F182" s="235" t="s">
        <v>931</v>
      </c>
      <c r="G182" s="42"/>
      <c r="H182" s="42"/>
      <c r="I182" s="138"/>
      <c r="J182" s="42"/>
      <c r="K182" s="42"/>
      <c r="L182" s="46"/>
      <c r="M182" s="236"/>
      <c r="N182" s="237"/>
      <c r="O182" s="86"/>
      <c r="P182" s="86"/>
      <c r="Q182" s="86"/>
      <c r="R182" s="86"/>
      <c r="S182" s="86"/>
      <c r="T182" s="87"/>
      <c r="U182" s="40"/>
      <c r="V182" s="40"/>
      <c r="W182" s="40"/>
      <c r="X182" s="40"/>
      <c r="Y182" s="40"/>
      <c r="Z182" s="40"/>
      <c r="AA182" s="40"/>
      <c r="AB182" s="40"/>
      <c r="AC182" s="40"/>
      <c r="AD182" s="40"/>
      <c r="AE182" s="40"/>
      <c r="AT182" s="18" t="s">
        <v>210</v>
      </c>
      <c r="AU182" s="18" t="s">
        <v>86</v>
      </c>
    </row>
    <row r="183" spans="1:51" s="13" customFormat="1" ht="12">
      <c r="A183" s="13"/>
      <c r="B183" s="238"/>
      <c r="C183" s="239"/>
      <c r="D183" s="234" t="s">
        <v>213</v>
      </c>
      <c r="E183" s="240" t="s">
        <v>32</v>
      </c>
      <c r="F183" s="241" t="s">
        <v>1092</v>
      </c>
      <c r="G183" s="239"/>
      <c r="H183" s="242">
        <v>5</v>
      </c>
      <c r="I183" s="243"/>
      <c r="J183" s="239"/>
      <c r="K183" s="239"/>
      <c r="L183" s="244"/>
      <c r="M183" s="245"/>
      <c r="N183" s="246"/>
      <c r="O183" s="246"/>
      <c r="P183" s="246"/>
      <c r="Q183" s="246"/>
      <c r="R183" s="246"/>
      <c r="S183" s="246"/>
      <c r="T183" s="247"/>
      <c r="U183" s="13"/>
      <c r="V183" s="13"/>
      <c r="W183" s="13"/>
      <c r="X183" s="13"/>
      <c r="Y183" s="13"/>
      <c r="Z183" s="13"/>
      <c r="AA183" s="13"/>
      <c r="AB183" s="13"/>
      <c r="AC183" s="13"/>
      <c r="AD183" s="13"/>
      <c r="AE183" s="13"/>
      <c r="AT183" s="248" t="s">
        <v>213</v>
      </c>
      <c r="AU183" s="248" t="s">
        <v>86</v>
      </c>
      <c r="AV183" s="13" t="s">
        <v>86</v>
      </c>
      <c r="AW183" s="13" t="s">
        <v>39</v>
      </c>
      <c r="AX183" s="13" t="s">
        <v>6</v>
      </c>
      <c r="AY183" s="248" t="s">
        <v>199</v>
      </c>
    </row>
    <row r="184" spans="1:51" s="14" customFormat="1" ht="12">
      <c r="A184" s="14"/>
      <c r="B184" s="249"/>
      <c r="C184" s="250"/>
      <c r="D184" s="234" t="s">
        <v>213</v>
      </c>
      <c r="E184" s="251" t="s">
        <v>32</v>
      </c>
      <c r="F184" s="252" t="s">
        <v>215</v>
      </c>
      <c r="G184" s="250"/>
      <c r="H184" s="253">
        <v>5</v>
      </c>
      <c r="I184" s="254"/>
      <c r="J184" s="250"/>
      <c r="K184" s="250"/>
      <c r="L184" s="255"/>
      <c r="M184" s="269"/>
      <c r="N184" s="270"/>
      <c r="O184" s="270"/>
      <c r="P184" s="270"/>
      <c r="Q184" s="270"/>
      <c r="R184" s="270"/>
      <c r="S184" s="270"/>
      <c r="T184" s="271"/>
      <c r="U184" s="14"/>
      <c r="V184" s="14"/>
      <c r="W184" s="14"/>
      <c r="X184" s="14"/>
      <c r="Y184" s="14"/>
      <c r="Z184" s="14"/>
      <c r="AA184" s="14"/>
      <c r="AB184" s="14"/>
      <c r="AC184" s="14"/>
      <c r="AD184" s="14"/>
      <c r="AE184" s="14"/>
      <c r="AT184" s="259" t="s">
        <v>213</v>
      </c>
      <c r="AU184" s="259" t="s">
        <v>86</v>
      </c>
      <c r="AV184" s="14" t="s">
        <v>209</v>
      </c>
      <c r="AW184" s="14" t="s">
        <v>39</v>
      </c>
      <c r="AX184" s="14" t="s">
        <v>84</v>
      </c>
      <c r="AY184" s="259" t="s">
        <v>199</v>
      </c>
    </row>
    <row r="185" spans="1:63" s="12" customFormat="1" ht="22.8" customHeight="1">
      <c r="A185" s="12"/>
      <c r="B185" s="204"/>
      <c r="C185" s="205"/>
      <c r="D185" s="206" t="s">
        <v>76</v>
      </c>
      <c r="E185" s="218" t="s">
        <v>230</v>
      </c>
      <c r="F185" s="218" t="s">
        <v>933</v>
      </c>
      <c r="G185" s="205"/>
      <c r="H185" s="205"/>
      <c r="I185" s="208"/>
      <c r="J185" s="219">
        <f>BK185</f>
        <v>0</v>
      </c>
      <c r="K185" s="205"/>
      <c r="L185" s="210"/>
      <c r="M185" s="211"/>
      <c r="N185" s="212"/>
      <c r="O185" s="212"/>
      <c r="P185" s="213">
        <f>SUM(P186:P193)</f>
        <v>0</v>
      </c>
      <c r="Q185" s="212"/>
      <c r="R185" s="213">
        <f>SUM(R186:R193)</f>
        <v>0</v>
      </c>
      <c r="S185" s="212"/>
      <c r="T185" s="214">
        <f>SUM(T186:T193)</f>
        <v>0</v>
      </c>
      <c r="U185" s="12"/>
      <c r="V185" s="12"/>
      <c r="W185" s="12"/>
      <c r="X185" s="12"/>
      <c r="Y185" s="12"/>
      <c r="Z185" s="12"/>
      <c r="AA185" s="12"/>
      <c r="AB185" s="12"/>
      <c r="AC185" s="12"/>
      <c r="AD185" s="12"/>
      <c r="AE185" s="12"/>
      <c r="AR185" s="215" t="s">
        <v>84</v>
      </c>
      <c r="AT185" s="216" t="s">
        <v>76</v>
      </c>
      <c r="AU185" s="216" t="s">
        <v>84</v>
      </c>
      <c r="AY185" s="215" t="s">
        <v>199</v>
      </c>
      <c r="BK185" s="217">
        <f>SUM(BK186:BK193)</f>
        <v>0</v>
      </c>
    </row>
    <row r="186" spans="1:65" s="2" customFormat="1" ht="30" customHeight="1">
      <c r="A186" s="40"/>
      <c r="B186" s="41"/>
      <c r="C186" s="260" t="s">
        <v>264</v>
      </c>
      <c r="D186" s="260" t="s">
        <v>222</v>
      </c>
      <c r="E186" s="261" t="s">
        <v>934</v>
      </c>
      <c r="F186" s="262" t="s">
        <v>935</v>
      </c>
      <c r="G186" s="263" t="s">
        <v>324</v>
      </c>
      <c r="H186" s="264">
        <v>2.6</v>
      </c>
      <c r="I186" s="265"/>
      <c r="J186" s="266">
        <f>ROUND(I186*H186,2)</f>
        <v>0</v>
      </c>
      <c r="K186" s="262" t="s">
        <v>32</v>
      </c>
      <c r="L186" s="46"/>
      <c r="M186" s="267" t="s">
        <v>32</v>
      </c>
      <c r="N186" s="268" t="s">
        <v>48</v>
      </c>
      <c r="O186" s="86"/>
      <c r="P186" s="230">
        <f>O186*H186</f>
        <v>0</v>
      </c>
      <c r="Q186" s="230">
        <v>0</v>
      </c>
      <c r="R186" s="230">
        <f>Q186*H186</f>
        <v>0</v>
      </c>
      <c r="S186" s="230">
        <v>0</v>
      </c>
      <c r="T186" s="231">
        <f>S186*H186</f>
        <v>0</v>
      </c>
      <c r="U186" s="40"/>
      <c r="V186" s="40"/>
      <c r="W186" s="40"/>
      <c r="X186" s="40"/>
      <c r="Y186" s="40"/>
      <c r="Z186" s="40"/>
      <c r="AA186" s="40"/>
      <c r="AB186" s="40"/>
      <c r="AC186" s="40"/>
      <c r="AD186" s="40"/>
      <c r="AE186" s="40"/>
      <c r="AR186" s="232" t="s">
        <v>209</v>
      </c>
      <c r="AT186" s="232" t="s">
        <v>222</v>
      </c>
      <c r="AU186" s="232" t="s">
        <v>86</v>
      </c>
      <c r="AY186" s="18" t="s">
        <v>199</v>
      </c>
      <c r="BE186" s="233">
        <f>IF(N186="základní",J186,0)</f>
        <v>0</v>
      </c>
      <c r="BF186" s="233">
        <f>IF(N186="snížená",J186,0)</f>
        <v>0</v>
      </c>
      <c r="BG186" s="233">
        <f>IF(N186="zákl. přenesená",J186,0)</f>
        <v>0</v>
      </c>
      <c r="BH186" s="233">
        <f>IF(N186="sníž. přenesená",J186,0)</f>
        <v>0</v>
      </c>
      <c r="BI186" s="233">
        <f>IF(N186="nulová",J186,0)</f>
        <v>0</v>
      </c>
      <c r="BJ186" s="18" t="s">
        <v>84</v>
      </c>
      <c r="BK186" s="233">
        <f>ROUND(I186*H186,2)</f>
        <v>0</v>
      </c>
      <c r="BL186" s="18" t="s">
        <v>209</v>
      </c>
      <c r="BM186" s="232" t="s">
        <v>363</v>
      </c>
    </row>
    <row r="187" spans="1:47" s="2" customFormat="1" ht="12">
      <c r="A187" s="40"/>
      <c r="B187" s="41"/>
      <c r="C187" s="42"/>
      <c r="D187" s="234" t="s">
        <v>210</v>
      </c>
      <c r="E187" s="42"/>
      <c r="F187" s="235" t="s">
        <v>935</v>
      </c>
      <c r="G187" s="42"/>
      <c r="H187" s="42"/>
      <c r="I187" s="138"/>
      <c r="J187" s="42"/>
      <c r="K187" s="42"/>
      <c r="L187" s="46"/>
      <c r="M187" s="236"/>
      <c r="N187" s="237"/>
      <c r="O187" s="86"/>
      <c r="P187" s="86"/>
      <c r="Q187" s="86"/>
      <c r="R187" s="86"/>
      <c r="S187" s="86"/>
      <c r="T187" s="87"/>
      <c r="U187" s="40"/>
      <c r="V187" s="40"/>
      <c r="W187" s="40"/>
      <c r="X187" s="40"/>
      <c r="Y187" s="40"/>
      <c r="Z187" s="40"/>
      <c r="AA187" s="40"/>
      <c r="AB187" s="40"/>
      <c r="AC187" s="40"/>
      <c r="AD187" s="40"/>
      <c r="AE187" s="40"/>
      <c r="AT187" s="18" t="s">
        <v>210</v>
      </c>
      <c r="AU187" s="18" t="s">
        <v>86</v>
      </c>
    </row>
    <row r="188" spans="1:51" s="13" customFormat="1" ht="12">
      <c r="A188" s="13"/>
      <c r="B188" s="238"/>
      <c r="C188" s="239"/>
      <c r="D188" s="234" t="s">
        <v>213</v>
      </c>
      <c r="E188" s="240" t="s">
        <v>32</v>
      </c>
      <c r="F188" s="241" t="s">
        <v>937</v>
      </c>
      <c r="G188" s="239"/>
      <c r="H188" s="242">
        <v>2.6</v>
      </c>
      <c r="I188" s="243"/>
      <c r="J188" s="239"/>
      <c r="K188" s="239"/>
      <c r="L188" s="244"/>
      <c r="M188" s="245"/>
      <c r="N188" s="246"/>
      <c r="O188" s="246"/>
      <c r="P188" s="246"/>
      <c r="Q188" s="246"/>
      <c r="R188" s="246"/>
      <c r="S188" s="246"/>
      <c r="T188" s="247"/>
      <c r="U188" s="13"/>
      <c r="V188" s="13"/>
      <c r="W188" s="13"/>
      <c r="X188" s="13"/>
      <c r="Y188" s="13"/>
      <c r="Z188" s="13"/>
      <c r="AA188" s="13"/>
      <c r="AB188" s="13"/>
      <c r="AC188" s="13"/>
      <c r="AD188" s="13"/>
      <c r="AE188" s="13"/>
      <c r="AT188" s="248" t="s">
        <v>213</v>
      </c>
      <c r="AU188" s="248" t="s">
        <v>86</v>
      </c>
      <c r="AV188" s="13" t="s">
        <v>86</v>
      </c>
      <c r="AW188" s="13" t="s">
        <v>39</v>
      </c>
      <c r="AX188" s="13" t="s">
        <v>6</v>
      </c>
      <c r="AY188" s="248" t="s">
        <v>199</v>
      </c>
    </row>
    <row r="189" spans="1:51" s="14" customFormat="1" ht="12">
      <c r="A189" s="14"/>
      <c r="B189" s="249"/>
      <c r="C189" s="250"/>
      <c r="D189" s="234" t="s">
        <v>213</v>
      </c>
      <c r="E189" s="251" t="s">
        <v>32</v>
      </c>
      <c r="F189" s="252" t="s">
        <v>215</v>
      </c>
      <c r="G189" s="250"/>
      <c r="H189" s="253">
        <v>2.6</v>
      </c>
      <c r="I189" s="254"/>
      <c r="J189" s="250"/>
      <c r="K189" s="250"/>
      <c r="L189" s="255"/>
      <c r="M189" s="269"/>
      <c r="N189" s="270"/>
      <c r="O189" s="270"/>
      <c r="P189" s="270"/>
      <c r="Q189" s="270"/>
      <c r="R189" s="270"/>
      <c r="S189" s="270"/>
      <c r="T189" s="271"/>
      <c r="U189" s="14"/>
      <c r="V189" s="14"/>
      <c r="W189" s="14"/>
      <c r="X189" s="14"/>
      <c r="Y189" s="14"/>
      <c r="Z189" s="14"/>
      <c r="AA189" s="14"/>
      <c r="AB189" s="14"/>
      <c r="AC189" s="14"/>
      <c r="AD189" s="14"/>
      <c r="AE189" s="14"/>
      <c r="AT189" s="259" t="s">
        <v>213</v>
      </c>
      <c r="AU189" s="259" t="s">
        <v>86</v>
      </c>
      <c r="AV189" s="14" t="s">
        <v>209</v>
      </c>
      <c r="AW189" s="14" t="s">
        <v>39</v>
      </c>
      <c r="AX189" s="14" t="s">
        <v>84</v>
      </c>
      <c r="AY189" s="259" t="s">
        <v>199</v>
      </c>
    </row>
    <row r="190" spans="1:65" s="2" customFormat="1" ht="30" customHeight="1">
      <c r="A190" s="40"/>
      <c r="B190" s="41"/>
      <c r="C190" s="260" t="s">
        <v>364</v>
      </c>
      <c r="D190" s="260" t="s">
        <v>222</v>
      </c>
      <c r="E190" s="261" t="s">
        <v>938</v>
      </c>
      <c r="F190" s="262" t="s">
        <v>939</v>
      </c>
      <c r="G190" s="263" t="s">
        <v>288</v>
      </c>
      <c r="H190" s="264">
        <v>11.8</v>
      </c>
      <c r="I190" s="265"/>
      <c r="J190" s="266">
        <f>ROUND(I190*H190,2)</f>
        <v>0</v>
      </c>
      <c r="K190" s="262" t="s">
        <v>32</v>
      </c>
      <c r="L190" s="46"/>
      <c r="M190" s="267" t="s">
        <v>32</v>
      </c>
      <c r="N190" s="268" t="s">
        <v>48</v>
      </c>
      <c r="O190" s="86"/>
      <c r="P190" s="230">
        <f>O190*H190</f>
        <v>0</v>
      </c>
      <c r="Q190" s="230">
        <v>0</v>
      </c>
      <c r="R190" s="230">
        <f>Q190*H190</f>
        <v>0</v>
      </c>
      <c r="S190" s="230">
        <v>0</v>
      </c>
      <c r="T190" s="231">
        <f>S190*H190</f>
        <v>0</v>
      </c>
      <c r="U190" s="40"/>
      <c r="V190" s="40"/>
      <c r="W190" s="40"/>
      <c r="X190" s="40"/>
      <c r="Y190" s="40"/>
      <c r="Z190" s="40"/>
      <c r="AA190" s="40"/>
      <c r="AB190" s="40"/>
      <c r="AC190" s="40"/>
      <c r="AD190" s="40"/>
      <c r="AE190" s="40"/>
      <c r="AR190" s="232" t="s">
        <v>209</v>
      </c>
      <c r="AT190" s="232" t="s">
        <v>222</v>
      </c>
      <c r="AU190" s="232" t="s">
        <v>86</v>
      </c>
      <c r="AY190" s="18" t="s">
        <v>199</v>
      </c>
      <c r="BE190" s="233">
        <f>IF(N190="základní",J190,0)</f>
        <v>0</v>
      </c>
      <c r="BF190" s="233">
        <f>IF(N190="snížená",J190,0)</f>
        <v>0</v>
      </c>
      <c r="BG190" s="233">
        <f>IF(N190="zákl. přenesená",J190,0)</f>
        <v>0</v>
      </c>
      <c r="BH190" s="233">
        <f>IF(N190="sníž. přenesená",J190,0)</f>
        <v>0</v>
      </c>
      <c r="BI190" s="233">
        <f>IF(N190="nulová",J190,0)</f>
        <v>0</v>
      </c>
      <c r="BJ190" s="18" t="s">
        <v>84</v>
      </c>
      <c r="BK190" s="233">
        <f>ROUND(I190*H190,2)</f>
        <v>0</v>
      </c>
      <c r="BL190" s="18" t="s">
        <v>209</v>
      </c>
      <c r="BM190" s="232" t="s">
        <v>367</v>
      </c>
    </row>
    <row r="191" spans="1:47" s="2" customFormat="1" ht="12">
      <c r="A191" s="40"/>
      <c r="B191" s="41"/>
      <c r="C191" s="42"/>
      <c r="D191" s="234" t="s">
        <v>210</v>
      </c>
      <c r="E191" s="42"/>
      <c r="F191" s="235" t="s">
        <v>939</v>
      </c>
      <c r="G191" s="42"/>
      <c r="H191" s="42"/>
      <c r="I191" s="138"/>
      <c r="J191" s="42"/>
      <c r="K191" s="42"/>
      <c r="L191" s="46"/>
      <c r="M191" s="236"/>
      <c r="N191" s="237"/>
      <c r="O191" s="86"/>
      <c r="P191" s="86"/>
      <c r="Q191" s="86"/>
      <c r="R191" s="86"/>
      <c r="S191" s="86"/>
      <c r="T191" s="87"/>
      <c r="U191" s="40"/>
      <c r="V191" s="40"/>
      <c r="W191" s="40"/>
      <c r="X191" s="40"/>
      <c r="Y191" s="40"/>
      <c r="Z191" s="40"/>
      <c r="AA191" s="40"/>
      <c r="AB191" s="40"/>
      <c r="AC191" s="40"/>
      <c r="AD191" s="40"/>
      <c r="AE191" s="40"/>
      <c r="AT191" s="18" t="s">
        <v>210</v>
      </c>
      <c r="AU191" s="18" t="s">
        <v>86</v>
      </c>
    </row>
    <row r="192" spans="1:65" s="2" customFormat="1" ht="14.4" customHeight="1">
      <c r="A192" s="40"/>
      <c r="B192" s="41"/>
      <c r="C192" s="220" t="s">
        <v>268</v>
      </c>
      <c r="D192" s="220" t="s">
        <v>203</v>
      </c>
      <c r="E192" s="221" t="s">
        <v>940</v>
      </c>
      <c r="F192" s="222" t="s">
        <v>941</v>
      </c>
      <c r="G192" s="223" t="s">
        <v>604</v>
      </c>
      <c r="H192" s="224">
        <v>17.901</v>
      </c>
      <c r="I192" s="225"/>
      <c r="J192" s="226">
        <f>ROUND(I192*H192,2)</f>
        <v>0</v>
      </c>
      <c r="K192" s="222" t="s">
        <v>32</v>
      </c>
      <c r="L192" s="227"/>
      <c r="M192" s="228" t="s">
        <v>32</v>
      </c>
      <c r="N192" s="229" t="s">
        <v>48</v>
      </c>
      <c r="O192" s="86"/>
      <c r="P192" s="230">
        <f>O192*H192</f>
        <v>0</v>
      </c>
      <c r="Q192" s="230">
        <v>0</v>
      </c>
      <c r="R192" s="230">
        <f>Q192*H192</f>
        <v>0</v>
      </c>
      <c r="S192" s="230">
        <v>0</v>
      </c>
      <c r="T192" s="231">
        <f>S192*H192</f>
        <v>0</v>
      </c>
      <c r="U192" s="40"/>
      <c r="V192" s="40"/>
      <c r="W192" s="40"/>
      <c r="X192" s="40"/>
      <c r="Y192" s="40"/>
      <c r="Z192" s="40"/>
      <c r="AA192" s="40"/>
      <c r="AB192" s="40"/>
      <c r="AC192" s="40"/>
      <c r="AD192" s="40"/>
      <c r="AE192" s="40"/>
      <c r="AR192" s="232" t="s">
        <v>208</v>
      </c>
      <c r="AT192" s="232" t="s">
        <v>203</v>
      </c>
      <c r="AU192" s="232" t="s">
        <v>86</v>
      </c>
      <c r="AY192" s="18" t="s">
        <v>199</v>
      </c>
      <c r="BE192" s="233">
        <f>IF(N192="základní",J192,0)</f>
        <v>0</v>
      </c>
      <c r="BF192" s="233">
        <f>IF(N192="snížená",J192,0)</f>
        <v>0</v>
      </c>
      <c r="BG192" s="233">
        <f>IF(N192="zákl. přenesená",J192,0)</f>
        <v>0</v>
      </c>
      <c r="BH192" s="233">
        <f>IF(N192="sníž. přenesená",J192,0)</f>
        <v>0</v>
      </c>
      <c r="BI192" s="233">
        <f>IF(N192="nulová",J192,0)</f>
        <v>0</v>
      </c>
      <c r="BJ192" s="18" t="s">
        <v>84</v>
      </c>
      <c r="BK192" s="233">
        <f>ROUND(I192*H192,2)</f>
        <v>0</v>
      </c>
      <c r="BL192" s="18" t="s">
        <v>209</v>
      </c>
      <c r="BM192" s="232" t="s">
        <v>371</v>
      </c>
    </row>
    <row r="193" spans="1:47" s="2" customFormat="1" ht="12">
      <c r="A193" s="40"/>
      <c r="B193" s="41"/>
      <c r="C193" s="42"/>
      <c r="D193" s="234" t="s">
        <v>210</v>
      </c>
      <c r="E193" s="42"/>
      <c r="F193" s="235" t="s">
        <v>941</v>
      </c>
      <c r="G193" s="42"/>
      <c r="H193" s="42"/>
      <c r="I193" s="138"/>
      <c r="J193" s="42"/>
      <c r="K193" s="42"/>
      <c r="L193" s="46"/>
      <c r="M193" s="236"/>
      <c r="N193" s="237"/>
      <c r="O193" s="86"/>
      <c r="P193" s="86"/>
      <c r="Q193" s="86"/>
      <c r="R193" s="86"/>
      <c r="S193" s="86"/>
      <c r="T193" s="87"/>
      <c r="U193" s="40"/>
      <c r="V193" s="40"/>
      <c r="W193" s="40"/>
      <c r="X193" s="40"/>
      <c r="Y193" s="40"/>
      <c r="Z193" s="40"/>
      <c r="AA193" s="40"/>
      <c r="AB193" s="40"/>
      <c r="AC193" s="40"/>
      <c r="AD193" s="40"/>
      <c r="AE193" s="40"/>
      <c r="AT193" s="18" t="s">
        <v>210</v>
      </c>
      <c r="AU193" s="18" t="s">
        <v>86</v>
      </c>
    </row>
    <row r="194" spans="1:63" s="12" customFormat="1" ht="22.8" customHeight="1">
      <c r="A194" s="12"/>
      <c r="B194" s="204"/>
      <c r="C194" s="205"/>
      <c r="D194" s="206" t="s">
        <v>76</v>
      </c>
      <c r="E194" s="218" t="s">
        <v>249</v>
      </c>
      <c r="F194" s="218" t="s">
        <v>942</v>
      </c>
      <c r="G194" s="205"/>
      <c r="H194" s="205"/>
      <c r="I194" s="208"/>
      <c r="J194" s="219">
        <f>BK194</f>
        <v>0</v>
      </c>
      <c r="K194" s="205"/>
      <c r="L194" s="210"/>
      <c r="M194" s="211"/>
      <c r="N194" s="212"/>
      <c r="O194" s="212"/>
      <c r="P194" s="213">
        <f>SUM(P195:P251)</f>
        <v>0</v>
      </c>
      <c r="Q194" s="212"/>
      <c r="R194" s="213">
        <f>SUM(R195:R251)</f>
        <v>0</v>
      </c>
      <c r="S194" s="212"/>
      <c r="T194" s="214">
        <f>SUM(T195:T251)</f>
        <v>0</v>
      </c>
      <c r="U194" s="12"/>
      <c r="V194" s="12"/>
      <c r="W194" s="12"/>
      <c r="X194" s="12"/>
      <c r="Y194" s="12"/>
      <c r="Z194" s="12"/>
      <c r="AA194" s="12"/>
      <c r="AB194" s="12"/>
      <c r="AC194" s="12"/>
      <c r="AD194" s="12"/>
      <c r="AE194" s="12"/>
      <c r="AR194" s="215" t="s">
        <v>84</v>
      </c>
      <c r="AT194" s="216" t="s">
        <v>76</v>
      </c>
      <c r="AU194" s="216" t="s">
        <v>84</v>
      </c>
      <c r="AY194" s="215" t="s">
        <v>199</v>
      </c>
      <c r="BK194" s="217">
        <f>SUM(BK195:BK251)</f>
        <v>0</v>
      </c>
    </row>
    <row r="195" spans="1:65" s="2" customFormat="1" ht="19.8" customHeight="1">
      <c r="A195" s="40"/>
      <c r="B195" s="41"/>
      <c r="C195" s="260" t="s">
        <v>372</v>
      </c>
      <c r="D195" s="260" t="s">
        <v>222</v>
      </c>
      <c r="E195" s="261" t="s">
        <v>943</v>
      </c>
      <c r="F195" s="262" t="s">
        <v>944</v>
      </c>
      <c r="G195" s="263" t="s">
        <v>604</v>
      </c>
      <c r="H195" s="264">
        <v>317.5</v>
      </c>
      <c r="I195" s="265"/>
      <c r="J195" s="266">
        <f>ROUND(I195*H195,2)</f>
        <v>0</v>
      </c>
      <c r="K195" s="262" t="s">
        <v>32</v>
      </c>
      <c r="L195" s="46"/>
      <c r="M195" s="267" t="s">
        <v>32</v>
      </c>
      <c r="N195" s="268" t="s">
        <v>48</v>
      </c>
      <c r="O195" s="86"/>
      <c r="P195" s="230">
        <f>O195*H195</f>
        <v>0</v>
      </c>
      <c r="Q195" s="230">
        <v>0</v>
      </c>
      <c r="R195" s="230">
        <f>Q195*H195</f>
        <v>0</v>
      </c>
      <c r="S195" s="230">
        <v>0</v>
      </c>
      <c r="T195" s="231">
        <f>S195*H195</f>
        <v>0</v>
      </c>
      <c r="U195" s="40"/>
      <c r="V195" s="40"/>
      <c r="W195" s="40"/>
      <c r="X195" s="40"/>
      <c r="Y195" s="40"/>
      <c r="Z195" s="40"/>
      <c r="AA195" s="40"/>
      <c r="AB195" s="40"/>
      <c r="AC195" s="40"/>
      <c r="AD195" s="40"/>
      <c r="AE195" s="40"/>
      <c r="AR195" s="232" t="s">
        <v>209</v>
      </c>
      <c r="AT195" s="232" t="s">
        <v>222</v>
      </c>
      <c r="AU195" s="232" t="s">
        <v>86</v>
      </c>
      <c r="AY195" s="18" t="s">
        <v>199</v>
      </c>
      <c r="BE195" s="233">
        <f>IF(N195="základní",J195,0)</f>
        <v>0</v>
      </c>
      <c r="BF195" s="233">
        <f>IF(N195="snížená",J195,0)</f>
        <v>0</v>
      </c>
      <c r="BG195" s="233">
        <f>IF(N195="zákl. přenesená",J195,0)</f>
        <v>0</v>
      </c>
      <c r="BH195" s="233">
        <f>IF(N195="sníž. přenesená",J195,0)</f>
        <v>0</v>
      </c>
      <c r="BI195" s="233">
        <f>IF(N195="nulová",J195,0)</f>
        <v>0</v>
      </c>
      <c r="BJ195" s="18" t="s">
        <v>84</v>
      </c>
      <c r="BK195" s="233">
        <f>ROUND(I195*H195,2)</f>
        <v>0</v>
      </c>
      <c r="BL195" s="18" t="s">
        <v>209</v>
      </c>
      <c r="BM195" s="232" t="s">
        <v>375</v>
      </c>
    </row>
    <row r="196" spans="1:47" s="2" customFormat="1" ht="12">
      <c r="A196" s="40"/>
      <c r="B196" s="41"/>
      <c r="C196" s="42"/>
      <c r="D196" s="234" t="s">
        <v>210</v>
      </c>
      <c r="E196" s="42"/>
      <c r="F196" s="235" t="s">
        <v>944</v>
      </c>
      <c r="G196" s="42"/>
      <c r="H196" s="42"/>
      <c r="I196" s="138"/>
      <c r="J196" s="42"/>
      <c r="K196" s="42"/>
      <c r="L196" s="46"/>
      <c r="M196" s="236"/>
      <c r="N196" s="237"/>
      <c r="O196" s="86"/>
      <c r="P196" s="86"/>
      <c r="Q196" s="86"/>
      <c r="R196" s="86"/>
      <c r="S196" s="86"/>
      <c r="T196" s="87"/>
      <c r="U196" s="40"/>
      <c r="V196" s="40"/>
      <c r="W196" s="40"/>
      <c r="X196" s="40"/>
      <c r="Y196" s="40"/>
      <c r="Z196" s="40"/>
      <c r="AA196" s="40"/>
      <c r="AB196" s="40"/>
      <c r="AC196" s="40"/>
      <c r="AD196" s="40"/>
      <c r="AE196" s="40"/>
      <c r="AT196" s="18" t="s">
        <v>210</v>
      </c>
      <c r="AU196" s="18" t="s">
        <v>86</v>
      </c>
    </row>
    <row r="197" spans="1:65" s="2" customFormat="1" ht="19.8" customHeight="1">
      <c r="A197" s="40"/>
      <c r="B197" s="41"/>
      <c r="C197" s="260" t="s">
        <v>271</v>
      </c>
      <c r="D197" s="260" t="s">
        <v>222</v>
      </c>
      <c r="E197" s="261" t="s">
        <v>945</v>
      </c>
      <c r="F197" s="262" t="s">
        <v>946</v>
      </c>
      <c r="G197" s="263" t="s">
        <v>604</v>
      </c>
      <c r="H197" s="264">
        <v>317.5</v>
      </c>
      <c r="I197" s="265"/>
      <c r="J197" s="266">
        <f>ROUND(I197*H197,2)</f>
        <v>0</v>
      </c>
      <c r="K197" s="262" t="s">
        <v>32</v>
      </c>
      <c r="L197" s="46"/>
      <c r="M197" s="267" t="s">
        <v>32</v>
      </c>
      <c r="N197" s="268" t="s">
        <v>48</v>
      </c>
      <c r="O197" s="86"/>
      <c r="P197" s="230">
        <f>O197*H197</f>
        <v>0</v>
      </c>
      <c r="Q197" s="230">
        <v>0</v>
      </c>
      <c r="R197" s="230">
        <f>Q197*H197</f>
        <v>0</v>
      </c>
      <c r="S197" s="230">
        <v>0</v>
      </c>
      <c r="T197" s="231">
        <f>S197*H197</f>
        <v>0</v>
      </c>
      <c r="U197" s="40"/>
      <c r="V197" s="40"/>
      <c r="W197" s="40"/>
      <c r="X197" s="40"/>
      <c r="Y197" s="40"/>
      <c r="Z197" s="40"/>
      <c r="AA197" s="40"/>
      <c r="AB197" s="40"/>
      <c r="AC197" s="40"/>
      <c r="AD197" s="40"/>
      <c r="AE197" s="40"/>
      <c r="AR197" s="232" t="s">
        <v>209</v>
      </c>
      <c r="AT197" s="232" t="s">
        <v>222</v>
      </c>
      <c r="AU197" s="232" t="s">
        <v>86</v>
      </c>
      <c r="AY197" s="18" t="s">
        <v>199</v>
      </c>
      <c r="BE197" s="233">
        <f>IF(N197="základní",J197,0)</f>
        <v>0</v>
      </c>
      <c r="BF197" s="233">
        <f>IF(N197="snížená",J197,0)</f>
        <v>0</v>
      </c>
      <c r="BG197" s="233">
        <f>IF(N197="zákl. přenesená",J197,0)</f>
        <v>0</v>
      </c>
      <c r="BH197" s="233">
        <f>IF(N197="sníž. přenesená",J197,0)</f>
        <v>0</v>
      </c>
      <c r="BI197" s="233">
        <f>IF(N197="nulová",J197,0)</f>
        <v>0</v>
      </c>
      <c r="BJ197" s="18" t="s">
        <v>84</v>
      </c>
      <c r="BK197" s="233">
        <f>ROUND(I197*H197,2)</f>
        <v>0</v>
      </c>
      <c r="BL197" s="18" t="s">
        <v>209</v>
      </c>
      <c r="BM197" s="232" t="s">
        <v>379</v>
      </c>
    </row>
    <row r="198" spans="1:47" s="2" customFormat="1" ht="12">
      <c r="A198" s="40"/>
      <c r="B198" s="41"/>
      <c r="C198" s="42"/>
      <c r="D198" s="234" t="s">
        <v>210</v>
      </c>
      <c r="E198" s="42"/>
      <c r="F198" s="235" t="s">
        <v>946</v>
      </c>
      <c r="G198" s="42"/>
      <c r="H198" s="42"/>
      <c r="I198" s="138"/>
      <c r="J198" s="42"/>
      <c r="K198" s="42"/>
      <c r="L198" s="46"/>
      <c r="M198" s="236"/>
      <c r="N198" s="237"/>
      <c r="O198" s="86"/>
      <c r="P198" s="86"/>
      <c r="Q198" s="86"/>
      <c r="R198" s="86"/>
      <c r="S198" s="86"/>
      <c r="T198" s="87"/>
      <c r="U198" s="40"/>
      <c r="V198" s="40"/>
      <c r="W198" s="40"/>
      <c r="X198" s="40"/>
      <c r="Y198" s="40"/>
      <c r="Z198" s="40"/>
      <c r="AA198" s="40"/>
      <c r="AB198" s="40"/>
      <c r="AC198" s="40"/>
      <c r="AD198" s="40"/>
      <c r="AE198" s="40"/>
      <c r="AT198" s="18" t="s">
        <v>210</v>
      </c>
      <c r="AU198" s="18" t="s">
        <v>86</v>
      </c>
    </row>
    <row r="199" spans="1:51" s="13" customFormat="1" ht="12">
      <c r="A199" s="13"/>
      <c r="B199" s="238"/>
      <c r="C199" s="239"/>
      <c r="D199" s="234" t="s">
        <v>213</v>
      </c>
      <c r="E199" s="240" t="s">
        <v>32</v>
      </c>
      <c r="F199" s="241" t="s">
        <v>1093</v>
      </c>
      <c r="G199" s="239"/>
      <c r="H199" s="242">
        <v>317.5</v>
      </c>
      <c r="I199" s="243"/>
      <c r="J199" s="239"/>
      <c r="K199" s="239"/>
      <c r="L199" s="244"/>
      <c r="M199" s="245"/>
      <c r="N199" s="246"/>
      <c r="O199" s="246"/>
      <c r="P199" s="246"/>
      <c r="Q199" s="246"/>
      <c r="R199" s="246"/>
      <c r="S199" s="246"/>
      <c r="T199" s="247"/>
      <c r="U199" s="13"/>
      <c r="V199" s="13"/>
      <c r="W199" s="13"/>
      <c r="X199" s="13"/>
      <c r="Y199" s="13"/>
      <c r="Z199" s="13"/>
      <c r="AA199" s="13"/>
      <c r="AB199" s="13"/>
      <c r="AC199" s="13"/>
      <c r="AD199" s="13"/>
      <c r="AE199" s="13"/>
      <c r="AT199" s="248" t="s">
        <v>213</v>
      </c>
      <c r="AU199" s="248" t="s">
        <v>86</v>
      </c>
      <c r="AV199" s="13" t="s">
        <v>86</v>
      </c>
      <c r="AW199" s="13" t="s">
        <v>39</v>
      </c>
      <c r="AX199" s="13" t="s">
        <v>6</v>
      </c>
      <c r="AY199" s="248" t="s">
        <v>199</v>
      </c>
    </row>
    <row r="200" spans="1:51" s="14" customFormat="1" ht="12">
      <c r="A200" s="14"/>
      <c r="B200" s="249"/>
      <c r="C200" s="250"/>
      <c r="D200" s="234" t="s">
        <v>213</v>
      </c>
      <c r="E200" s="251" t="s">
        <v>32</v>
      </c>
      <c r="F200" s="252" t="s">
        <v>215</v>
      </c>
      <c r="G200" s="250"/>
      <c r="H200" s="253">
        <v>317.5</v>
      </c>
      <c r="I200" s="254"/>
      <c r="J200" s="250"/>
      <c r="K200" s="250"/>
      <c r="L200" s="255"/>
      <c r="M200" s="269"/>
      <c r="N200" s="270"/>
      <c r="O200" s="270"/>
      <c r="P200" s="270"/>
      <c r="Q200" s="270"/>
      <c r="R200" s="270"/>
      <c r="S200" s="270"/>
      <c r="T200" s="271"/>
      <c r="U200" s="14"/>
      <c r="V200" s="14"/>
      <c r="W200" s="14"/>
      <c r="X200" s="14"/>
      <c r="Y200" s="14"/>
      <c r="Z200" s="14"/>
      <c r="AA200" s="14"/>
      <c r="AB200" s="14"/>
      <c r="AC200" s="14"/>
      <c r="AD200" s="14"/>
      <c r="AE200" s="14"/>
      <c r="AT200" s="259" t="s">
        <v>213</v>
      </c>
      <c r="AU200" s="259" t="s">
        <v>86</v>
      </c>
      <c r="AV200" s="14" t="s">
        <v>209</v>
      </c>
      <c r="AW200" s="14" t="s">
        <v>39</v>
      </c>
      <c r="AX200" s="14" t="s">
        <v>84</v>
      </c>
      <c r="AY200" s="259" t="s">
        <v>199</v>
      </c>
    </row>
    <row r="201" spans="1:65" s="2" customFormat="1" ht="14.4" customHeight="1">
      <c r="A201" s="40"/>
      <c r="B201" s="41"/>
      <c r="C201" s="220" t="s">
        <v>380</v>
      </c>
      <c r="D201" s="220" t="s">
        <v>203</v>
      </c>
      <c r="E201" s="221" t="s">
        <v>948</v>
      </c>
      <c r="F201" s="222" t="s">
        <v>949</v>
      </c>
      <c r="G201" s="223" t="s">
        <v>296</v>
      </c>
      <c r="H201" s="224">
        <v>0.333</v>
      </c>
      <c r="I201" s="225"/>
      <c r="J201" s="226">
        <f>ROUND(I201*H201,2)</f>
        <v>0</v>
      </c>
      <c r="K201" s="222" t="s">
        <v>32</v>
      </c>
      <c r="L201" s="227"/>
      <c r="M201" s="228" t="s">
        <v>32</v>
      </c>
      <c r="N201" s="229" t="s">
        <v>48</v>
      </c>
      <c r="O201" s="86"/>
      <c r="P201" s="230">
        <f>O201*H201</f>
        <v>0</v>
      </c>
      <c r="Q201" s="230">
        <v>0</v>
      </c>
      <c r="R201" s="230">
        <f>Q201*H201</f>
        <v>0</v>
      </c>
      <c r="S201" s="230">
        <v>0</v>
      </c>
      <c r="T201" s="231">
        <f>S201*H201</f>
        <v>0</v>
      </c>
      <c r="U201" s="40"/>
      <c r="V201" s="40"/>
      <c r="W201" s="40"/>
      <c r="X201" s="40"/>
      <c r="Y201" s="40"/>
      <c r="Z201" s="40"/>
      <c r="AA201" s="40"/>
      <c r="AB201" s="40"/>
      <c r="AC201" s="40"/>
      <c r="AD201" s="40"/>
      <c r="AE201" s="40"/>
      <c r="AR201" s="232" t="s">
        <v>208</v>
      </c>
      <c r="AT201" s="232" t="s">
        <v>203</v>
      </c>
      <c r="AU201" s="232" t="s">
        <v>86</v>
      </c>
      <c r="AY201" s="18" t="s">
        <v>199</v>
      </c>
      <c r="BE201" s="233">
        <f>IF(N201="základní",J201,0)</f>
        <v>0</v>
      </c>
      <c r="BF201" s="233">
        <f>IF(N201="snížená",J201,0)</f>
        <v>0</v>
      </c>
      <c r="BG201" s="233">
        <f>IF(N201="zákl. přenesená",J201,0)</f>
        <v>0</v>
      </c>
      <c r="BH201" s="233">
        <f>IF(N201="sníž. přenesená",J201,0)</f>
        <v>0</v>
      </c>
      <c r="BI201" s="233">
        <f>IF(N201="nulová",J201,0)</f>
        <v>0</v>
      </c>
      <c r="BJ201" s="18" t="s">
        <v>84</v>
      </c>
      <c r="BK201" s="233">
        <f>ROUND(I201*H201,2)</f>
        <v>0</v>
      </c>
      <c r="BL201" s="18" t="s">
        <v>209</v>
      </c>
      <c r="BM201" s="232" t="s">
        <v>383</v>
      </c>
    </row>
    <row r="202" spans="1:47" s="2" customFormat="1" ht="12">
      <c r="A202" s="40"/>
      <c r="B202" s="41"/>
      <c r="C202" s="42"/>
      <c r="D202" s="234" t="s">
        <v>210</v>
      </c>
      <c r="E202" s="42"/>
      <c r="F202" s="235" t="s">
        <v>949</v>
      </c>
      <c r="G202" s="42"/>
      <c r="H202" s="42"/>
      <c r="I202" s="138"/>
      <c r="J202" s="42"/>
      <c r="K202" s="42"/>
      <c r="L202" s="46"/>
      <c r="M202" s="236"/>
      <c r="N202" s="237"/>
      <c r="O202" s="86"/>
      <c r="P202" s="86"/>
      <c r="Q202" s="86"/>
      <c r="R202" s="86"/>
      <c r="S202" s="86"/>
      <c r="T202" s="87"/>
      <c r="U202" s="40"/>
      <c r="V202" s="40"/>
      <c r="W202" s="40"/>
      <c r="X202" s="40"/>
      <c r="Y202" s="40"/>
      <c r="Z202" s="40"/>
      <c r="AA202" s="40"/>
      <c r="AB202" s="40"/>
      <c r="AC202" s="40"/>
      <c r="AD202" s="40"/>
      <c r="AE202" s="40"/>
      <c r="AT202" s="18" t="s">
        <v>210</v>
      </c>
      <c r="AU202" s="18" t="s">
        <v>86</v>
      </c>
    </row>
    <row r="203" spans="1:65" s="2" customFormat="1" ht="19.8" customHeight="1">
      <c r="A203" s="40"/>
      <c r="B203" s="41"/>
      <c r="C203" s="260" t="s">
        <v>274</v>
      </c>
      <c r="D203" s="260" t="s">
        <v>222</v>
      </c>
      <c r="E203" s="261" t="s">
        <v>950</v>
      </c>
      <c r="F203" s="262" t="s">
        <v>951</v>
      </c>
      <c r="G203" s="263" t="s">
        <v>288</v>
      </c>
      <c r="H203" s="264">
        <v>32</v>
      </c>
      <c r="I203" s="265"/>
      <c r="J203" s="266">
        <f>ROUND(I203*H203,2)</f>
        <v>0</v>
      </c>
      <c r="K203" s="262" t="s">
        <v>32</v>
      </c>
      <c r="L203" s="46"/>
      <c r="M203" s="267" t="s">
        <v>32</v>
      </c>
      <c r="N203" s="268" t="s">
        <v>48</v>
      </c>
      <c r="O203" s="86"/>
      <c r="P203" s="230">
        <f>O203*H203</f>
        <v>0</v>
      </c>
      <c r="Q203" s="230">
        <v>0</v>
      </c>
      <c r="R203" s="230">
        <f>Q203*H203</f>
        <v>0</v>
      </c>
      <c r="S203" s="230">
        <v>0</v>
      </c>
      <c r="T203" s="231">
        <f>S203*H203</f>
        <v>0</v>
      </c>
      <c r="U203" s="40"/>
      <c r="V203" s="40"/>
      <c r="W203" s="40"/>
      <c r="X203" s="40"/>
      <c r="Y203" s="40"/>
      <c r="Z203" s="40"/>
      <c r="AA203" s="40"/>
      <c r="AB203" s="40"/>
      <c r="AC203" s="40"/>
      <c r="AD203" s="40"/>
      <c r="AE203" s="40"/>
      <c r="AR203" s="232" t="s">
        <v>209</v>
      </c>
      <c r="AT203" s="232" t="s">
        <v>222</v>
      </c>
      <c r="AU203" s="232" t="s">
        <v>86</v>
      </c>
      <c r="AY203" s="18" t="s">
        <v>199</v>
      </c>
      <c r="BE203" s="233">
        <f>IF(N203="základní",J203,0)</f>
        <v>0</v>
      </c>
      <c r="BF203" s="233">
        <f>IF(N203="snížená",J203,0)</f>
        <v>0</v>
      </c>
      <c r="BG203" s="233">
        <f>IF(N203="zákl. přenesená",J203,0)</f>
        <v>0</v>
      </c>
      <c r="BH203" s="233">
        <f>IF(N203="sníž. přenesená",J203,0)</f>
        <v>0</v>
      </c>
      <c r="BI203" s="233">
        <f>IF(N203="nulová",J203,0)</f>
        <v>0</v>
      </c>
      <c r="BJ203" s="18" t="s">
        <v>84</v>
      </c>
      <c r="BK203" s="233">
        <f>ROUND(I203*H203,2)</f>
        <v>0</v>
      </c>
      <c r="BL203" s="18" t="s">
        <v>209</v>
      </c>
      <c r="BM203" s="232" t="s">
        <v>386</v>
      </c>
    </row>
    <row r="204" spans="1:47" s="2" customFormat="1" ht="12">
      <c r="A204" s="40"/>
      <c r="B204" s="41"/>
      <c r="C204" s="42"/>
      <c r="D204" s="234" t="s">
        <v>210</v>
      </c>
      <c r="E204" s="42"/>
      <c r="F204" s="235" t="s">
        <v>951</v>
      </c>
      <c r="G204" s="42"/>
      <c r="H204" s="42"/>
      <c r="I204" s="138"/>
      <c r="J204" s="42"/>
      <c r="K204" s="42"/>
      <c r="L204" s="46"/>
      <c r="M204" s="236"/>
      <c r="N204" s="237"/>
      <c r="O204" s="86"/>
      <c r="P204" s="86"/>
      <c r="Q204" s="86"/>
      <c r="R204" s="86"/>
      <c r="S204" s="86"/>
      <c r="T204" s="87"/>
      <c r="U204" s="40"/>
      <c r="V204" s="40"/>
      <c r="W204" s="40"/>
      <c r="X204" s="40"/>
      <c r="Y204" s="40"/>
      <c r="Z204" s="40"/>
      <c r="AA204" s="40"/>
      <c r="AB204" s="40"/>
      <c r="AC204" s="40"/>
      <c r="AD204" s="40"/>
      <c r="AE204" s="40"/>
      <c r="AT204" s="18" t="s">
        <v>210</v>
      </c>
      <c r="AU204" s="18" t="s">
        <v>86</v>
      </c>
    </row>
    <row r="205" spans="1:51" s="13" customFormat="1" ht="12">
      <c r="A205" s="13"/>
      <c r="B205" s="238"/>
      <c r="C205" s="239"/>
      <c r="D205" s="234" t="s">
        <v>213</v>
      </c>
      <c r="E205" s="240" t="s">
        <v>32</v>
      </c>
      <c r="F205" s="241" t="s">
        <v>1094</v>
      </c>
      <c r="G205" s="239"/>
      <c r="H205" s="242">
        <v>32</v>
      </c>
      <c r="I205" s="243"/>
      <c r="J205" s="239"/>
      <c r="K205" s="239"/>
      <c r="L205" s="244"/>
      <c r="M205" s="245"/>
      <c r="N205" s="246"/>
      <c r="O205" s="246"/>
      <c r="P205" s="246"/>
      <c r="Q205" s="246"/>
      <c r="R205" s="246"/>
      <c r="S205" s="246"/>
      <c r="T205" s="247"/>
      <c r="U205" s="13"/>
      <c r="V205" s="13"/>
      <c r="W205" s="13"/>
      <c r="X205" s="13"/>
      <c r="Y205" s="13"/>
      <c r="Z205" s="13"/>
      <c r="AA205" s="13"/>
      <c r="AB205" s="13"/>
      <c r="AC205" s="13"/>
      <c r="AD205" s="13"/>
      <c r="AE205" s="13"/>
      <c r="AT205" s="248" t="s">
        <v>213</v>
      </c>
      <c r="AU205" s="248" t="s">
        <v>86</v>
      </c>
      <c r="AV205" s="13" t="s">
        <v>86</v>
      </c>
      <c r="AW205" s="13" t="s">
        <v>39</v>
      </c>
      <c r="AX205" s="13" t="s">
        <v>6</v>
      </c>
      <c r="AY205" s="248" t="s">
        <v>199</v>
      </c>
    </row>
    <row r="206" spans="1:51" s="14" customFormat="1" ht="12">
      <c r="A206" s="14"/>
      <c r="B206" s="249"/>
      <c r="C206" s="250"/>
      <c r="D206" s="234" t="s">
        <v>213</v>
      </c>
      <c r="E206" s="251" t="s">
        <v>32</v>
      </c>
      <c r="F206" s="252" t="s">
        <v>215</v>
      </c>
      <c r="G206" s="250"/>
      <c r="H206" s="253">
        <v>32</v>
      </c>
      <c r="I206" s="254"/>
      <c r="J206" s="250"/>
      <c r="K206" s="250"/>
      <c r="L206" s="255"/>
      <c r="M206" s="269"/>
      <c r="N206" s="270"/>
      <c r="O206" s="270"/>
      <c r="P206" s="270"/>
      <c r="Q206" s="270"/>
      <c r="R206" s="270"/>
      <c r="S206" s="270"/>
      <c r="T206" s="271"/>
      <c r="U206" s="14"/>
      <c r="V206" s="14"/>
      <c r="W206" s="14"/>
      <c r="X206" s="14"/>
      <c r="Y206" s="14"/>
      <c r="Z206" s="14"/>
      <c r="AA206" s="14"/>
      <c r="AB206" s="14"/>
      <c r="AC206" s="14"/>
      <c r="AD206" s="14"/>
      <c r="AE206" s="14"/>
      <c r="AT206" s="259" t="s">
        <v>213</v>
      </c>
      <c r="AU206" s="259" t="s">
        <v>86</v>
      </c>
      <c r="AV206" s="14" t="s">
        <v>209</v>
      </c>
      <c r="AW206" s="14" t="s">
        <v>39</v>
      </c>
      <c r="AX206" s="14" t="s">
        <v>84</v>
      </c>
      <c r="AY206" s="259" t="s">
        <v>199</v>
      </c>
    </row>
    <row r="207" spans="1:65" s="2" customFormat="1" ht="30" customHeight="1">
      <c r="A207" s="40"/>
      <c r="B207" s="41"/>
      <c r="C207" s="260" t="s">
        <v>387</v>
      </c>
      <c r="D207" s="260" t="s">
        <v>222</v>
      </c>
      <c r="E207" s="261" t="s">
        <v>965</v>
      </c>
      <c r="F207" s="262" t="s">
        <v>966</v>
      </c>
      <c r="G207" s="263" t="s">
        <v>206</v>
      </c>
      <c r="H207" s="264">
        <v>32</v>
      </c>
      <c r="I207" s="265"/>
      <c r="J207" s="266">
        <f>ROUND(I207*H207,2)</f>
        <v>0</v>
      </c>
      <c r="K207" s="262" t="s">
        <v>32</v>
      </c>
      <c r="L207" s="46"/>
      <c r="M207" s="267" t="s">
        <v>32</v>
      </c>
      <c r="N207" s="268" t="s">
        <v>48</v>
      </c>
      <c r="O207" s="86"/>
      <c r="P207" s="230">
        <f>O207*H207</f>
        <v>0</v>
      </c>
      <c r="Q207" s="230">
        <v>0</v>
      </c>
      <c r="R207" s="230">
        <f>Q207*H207</f>
        <v>0</v>
      </c>
      <c r="S207" s="230">
        <v>0</v>
      </c>
      <c r="T207" s="231">
        <f>S207*H207</f>
        <v>0</v>
      </c>
      <c r="U207" s="40"/>
      <c r="V207" s="40"/>
      <c r="W207" s="40"/>
      <c r="X207" s="40"/>
      <c r="Y207" s="40"/>
      <c r="Z207" s="40"/>
      <c r="AA207" s="40"/>
      <c r="AB207" s="40"/>
      <c r="AC207" s="40"/>
      <c r="AD207" s="40"/>
      <c r="AE207" s="40"/>
      <c r="AR207" s="232" t="s">
        <v>209</v>
      </c>
      <c r="AT207" s="232" t="s">
        <v>222</v>
      </c>
      <c r="AU207" s="232" t="s">
        <v>86</v>
      </c>
      <c r="AY207" s="18" t="s">
        <v>199</v>
      </c>
      <c r="BE207" s="233">
        <f>IF(N207="základní",J207,0)</f>
        <v>0</v>
      </c>
      <c r="BF207" s="233">
        <f>IF(N207="snížená",J207,0)</f>
        <v>0</v>
      </c>
      <c r="BG207" s="233">
        <f>IF(N207="zákl. přenesená",J207,0)</f>
        <v>0</v>
      </c>
      <c r="BH207" s="233">
        <f>IF(N207="sníž. přenesená",J207,0)</f>
        <v>0</v>
      </c>
      <c r="BI207" s="233">
        <f>IF(N207="nulová",J207,0)</f>
        <v>0</v>
      </c>
      <c r="BJ207" s="18" t="s">
        <v>84</v>
      </c>
      <c r="BK207" s="233">
        <f>ROUND(I207*H207,2)</f>
        <v>0</v>
      </c>
      <c r="BL207" s="18" t="s">
        <v>209</v>
      </c>
      <c r="BM207" s="232" t="s">
        <v>390</v>
      </c>
    </row>
    <row r="208" spans="1:47" s="2" customFormat="1" ht="12">
      <c r="A208" s="40"/>
      <c r="B208" s="41"/>
      <c r="C208" s="42"/>
      <c r="D208" s="234" t="s">
        <v>210</v>
      </c>
      <c r="E208" s="42"/>
      <c r="F208" s="235" t="s">
        <v>966</v>
      </c>
      <c r="G208" s="42"/>
      <c r="H208" s="42"/>
      <c r="I208" s="138"/>
      <c r="J208" s="42"/>
      <c r="K208" s="42"/>
      <c r="L208" s="46"/>
      <c r="M208" s="236"/>
      <c r="N208" s="237"/>
      <c r="O208" s="86"/>
      <c r="P208" s="86"/>
      <c r="Q208" s="86"/>
      <c r="R208" s="86"/>
      <c r="S208" s="86"/>
      <c r="T208" s="87"/>
      <c r="U208" s="40"/>
      <c r="V208" s="40"/>
      <c r="W208" s="40"/>
      <c r="X208" s="40"/>
      <c r="Y208" s="40"/>
      <c r="Z208" s="40"/>
      <c r="AA208" s="40"/>
      <c r="AB208" s="40"/>
      <c r="AC208" s="40"/>
      <c r="AD208" s="40"/>
      <c r="AE208" s="40"/>
      <c r="AT208" s="18" t="s">
        <v>210</v>
      </c>
      <c r="AU208" s="18" t="s">
        <v>86</v>
      </c>
    </row>
    <row r="209" spans="1:51" s="13" customFormat="1" ht="12">
      <c r="A209" s="13"/>
      <c r="B209" s="238"/>
      <c r="C209" s="239"/>
      <c r="D209" s="234" t="s">
        <v>213</v>
      </c>
      <c r="E209" s="240" t="s">
        <v>32</v>
      </c>
      <c r="F209" s="241" t="s">
        <v>1095</v>
      </c>
      <c r="G209" s="239"/>
      <c r="H209" s="242">
        <v>32</v>
      </c>
      <c r="I209" s="243"/>
      <c r="J209" s="239"/>
      <c r="K209" s="239"/>
      <c r="L209" s="244"/>
      <c r="M209" s="245"/>
      <c r="N209" s="246"/>
      <c r="O209" s="246"/>
      <c r="P209" s="246"/>
      <c r="Q209" s="246"/>
      <c r="R209" s="246"/>
      <c r="S209" s="246"/>
      <c r="T209" s="247"/>
      <c r="U209" s="13"/>
      <c r="V209" s="13"/>
      <c r="W209" s="13"/>
      <c r="X209" s="13"/>
      <c r="Y209" s="13"/>
      <c r="Z209" s="13"/>
      <c r="AA209" s="13"/>
      <c r="AB209" s="13"/>
      <c r="AC209" s="13"/>
      <c r="AD209" s="13"/>
      <c r="AE209" s="13"/>
      <c r="AT209" s="248" t="s">
        <v>213</v>
      </c>
      <c r="AU209" s="248" t="s">
        <v>86</v>
      </c>
      <c r="AV209" s="13" t="s">
        <v>86</v>
      </c>
      <c r="AW209" s="13" t="s">
        <v>39</v>
      </c>
      <c r="AX209" s="13" t="s">
        <v>6</v>
      </c>
      <c r="AY209" s="248" t="s">
        <v>199</v>
      </c>
    </row>
    <row r="210" spans="1:51" s="14" customFormat="1" ht="12">
      <c r="A210" s="14"/>
      <c r="B210" s="249"/>
      <c r="C210" s="250"/>
      <c r="D210" s="234" t="s">
        <v>213</v>
      </c>
      <c r="E210" s="251" t="s">
        <v>32</v>
      </c>
      <c r="F210" s="252" t="s">
        <v>215</v>
      </c>
      <c r="G210" s="250"/>
      <c r="H210" s="253">
        <v>32</v>
      </c>
      <c r="I210" s="254"/>
      <c r="J210" s="250"/>
      <c r="K210" s="250"/>
      <c r="L210" s="255"/>
      <c r="M210" s="269"/>
      <c r="N210" s="270"/>
      <c r="O210" s="270"/>
      <c r="P210" s="270"/>
      <c r="Q210" s="270"/>
      <c r="R210" s="270"/>
      <c r="S210" s="270"/>
      <c r="T210" s="271"/>
      <c r="U210" s="14"/>
      <c r="V210" s="14"/>
      <c r="W210" s="14"/>
      <c r="X210" s="14"/>
      <c r="Y210" s="14"/>
      <c r="Z210" s="14"/>
      <c r="AA210" s="14"/>
      <c r="AB210" s="14"/>
      <c r="AC210" s="14"/>
      <c r="AD210" s="14"/>
      <c r="AE210" s="14"/>
      <c r="AT210" s="259" t="s">
        <v>213</v>
      </c>
      <c r="AU210" s="259" t="s">
        <v>86</v>
      </c>
      <c r="AV210" s="14" t="s">
        <v>209</v>
      </c>
      <c r="AW210" s="14" t="s">
        <v>39</v>
      </c>
      <c r="AX210" s="14" t="s">
        <v>84</v>
      </c>
      <c r="AY210" s="259" t="s">
        <v>199</v>
      </c>
    </row>
    <row r="211" spans="1:65" s="2" customFormat="1" ht="19.8" customHeight="1">
      <c r="A211" s="40"/>
      <c r="B211" s="41"/>
      <c r="C211" s="260" t="s">
        <v>278</v>
      </c>
      <c r="D211" s="260" t="s">
        <v>222</v>
      </c>
      <c r="E211" s="261" t="s">
        <v>968</v>
      </c>
      <c r="F211" s="262" t="s">
        <v>969</v>
      </c>
      <c r="G211" s="263" t="s">
        <v>324</v>
      </c>
      <c r="H211" s="264">
        <v>20</v>
      </c>
      <c r="I211" s="265"/>
      <c r="J211" s="266">
        <f>ROUND(I211*H211,2)</f>
        <v>0</v>
      </c>
      <c r="K211" s="262" t="s">
        <v>32</v>
      </c>
      <c r="L211" s="46"/>
      <c r="M211" s="267" t="s">
        <v>32</v>
      </c>
      <c r="N211" s="268" t="s">
        <v>48</v>
      </c>
      <c r="O211" s="86"/>
      <c r="P211" s="230">
        <f>O211*H211</f>
        <v>0</v>
      </c>
      <c r="Q211" s="230">
        <v>0</v>
      </c>
      <c r="R211" s="230">
        <f>Q211*H211</f>
        <v>0</v>
      </c>
      <c r="S211" s="230">
        <v>0</v>
      </c>
      <c r="T211" s="231">
        <f>S211*H211</f>
        <v>0</v>
      </c>
      <c r="U211" s="40"/>
      <c r="V211" s="40"/>
      <c r="W211" s="40"/>
      <c r="X211" s="40"/>
      <c r="Y211" s="40"/>
      <c r="Z211" s="40"/>
      <c r="AA211" s="40"/>
      <c r="AB211" s="40"/>
      <c r="AC211" s="40"/>
      <c r="AD211" s="40"/>
      <c r="AE211" s="40"/>
      <c r="AR211" s="232" t="s">
        <v>209</v>
      </c>
      <c r="AT211" s="232" t="s">
        <v>222</v>
      </c>
      <c r="AU211" s="232" t="s">
        <v>86</v>
      </c>
      <c r="AY211" s="18" t="s">
        <v>199</v>
      </c>
      <c r="BE211" s="233">
        <f>IF(N211="základní",J211,0)</f>
        <v>0</v>
      </c>
      <c r="BF211" s="233">
        <f>IF(N211="snížená",J211,0)</f>
        <v>0</v>
      </c>
      <c r="BG211" s="233">
        <f>IF(N211="zákl. přenesená",J211,0)</f>
        <v>0</v>
      </c>
      <c r="BH211" s="233">
        <f>IF(N211="sníž. přenesená",J211,0)</f>
        <v>0</v>
      </c>
      <c r="BI211" s="233">
        <f>IF(N211="nulová",J211,0)</f>
        <v>0</v>
      </c>
      <c r="BJ211" s="18" t="s">
        <v>84</v>
      </c>
      <c r="BK211" s="233">
        <f>ROUND(I211*H211,2)</f>
        <v>0</v>
      </c>
      <c r="BL211" s="18" t="s">
        <v>209</v>
      </c>
      <c r="BM211" s="232" t="s">
        <v>225</v>
      </c>
    </row>
    <row r="212" spans="1:47" s="2" customFormat="1" ht="12">
      <c r="A212" s="40"/>
      <c r="B212" s="41"/>
      <c r="C212" s="42"/>
      <c r="D212" s="234" t="s">
        <v>210</v>
      </c>
      <c r="E212" s="42"/>
      <c r="F212" s="235" t="s">
        <v>969</v>
      </c>
      <c r="G212" s="42"/>
      <c r="H212" s="42"/>
      <c r="I212" s="138"/>
      <c r="J212" s="42"/>
      <c r="K212" s="42"/>
      <c r="L212" s="46"/>
      <c r="M212" s="236"/>
      <c r="N212" s="237"/>
      <c r="O212" s="86"/>
      <c r="P212" s="86"/>
      <c r="Q212" s="86"/>
      <c r="R212" s="86"/>
      <c r="S212" s="86"/>
      <c r="T212" s="87"/>
      <c r="U212" s="40"/>
      <c r="V212" s="40"/>
      <c r="W212" s="40"/>
      <c r="X212" s="40"/>
      <c r="Y212" s="40"/>
      <c r="Z212" s="40"/>
      <c r="AA212" s="40"/>
      <c r="AB212" s="40"/>
      <c r="AC212" s="40"/>
      <c r="AD212" s="40"/>
      <c r="AE212" s="40"/>
      <c r="AT212" s="18" t="s">
        <v>210</v>
      </c>
      <c r="AU212" s="18" t="s">
        <v>86</v>
      </c>
    </row>
    <row r="213" spans="1:65" s="2" customFormat="1" ht="19.8" customHeight="1">
      <c r="A213" s="40"/>
      <c r="B213" s="41"/>
      <c r="C213" s="260" t="s">
        <v>393</v>
      </c>
      <c r="D213" s="260" t="s">
        <v>222</v>
      </c>
      <c r="E213" s="261" t="s">
        <v>1096</v>
      </c>
      <c r="F213" s="262" t="s">
        <v>1097</v>
      </c>
      <c r="G213" s="263" t="s">
        <v>288</v>
      </c>
      <c r="H213" s="264">
        <v>94</v>
      </c>
      <c r="I213" s="265"/>
      <c r="J213" s="266">
        <f>ROUND(I213*H213,2)</f>
        <v>0</v>
      </c>
      <c r="K213" s="262" t="s">
        <v>32</v>
      </c>
      <c r="L213" s="46"/>
      <c r="M213" s="267" t="s">
        <v>32</v>
      </c>
      <c r="N213" s="268" t="s">
        <v>48</v>
      </c>
      <c r="O213" s="86"/>
      <c r="P213" s="230">
        <f>O213*H213</f>
        <v>0</v>
      </c>
      <c r="Q213" s="230">
        <v>0</v>
      </c>
      <c r="R213" s="230">
        <f>Q213*H213</f>
        <v>0</v>
      </c>
      <c r="S213" s="230">
        <v>0</v>
      </c>
      <c r="T213" s="231">
        <f>S213*H213</f>
        <v>0</v>
      </c>
      <c r="U213" s="40"/>
      <c r="V213" s="40"/>
      <c r="W213" s="40"/>
      <c r="X213" s="40"/>
      <c r="Y213" s="40"/>
      <c r="Z213" s="40"/>
      <c r="AA213" s="40"/>
      <c r="AB213" s="40"/>
      <c r="AC213" s="40"/>
      <c r="AD213" s="40"/>
      <c r="AE213" s="40"/>
      <c r="AR213" s="232" t="s">
        <v>209</v>
      </c>
      <c r="AT213" s="232" t="s">
        <v>222</v>
      </c>
      <c r="AU213" s="232" t="s">
        <v>86</v>
      </c>
      <c r="AY213" s="18" t="s">
        <v>199</v>
      </c>
      <c r="BE213" s="233">
        <f>IF(N213="základní",J213,0)</f>
        <v>0</v>
      </c>
      <c r="BF213" s="233">
        <f>IF(N213="snížená",J213,0)</f>
        <v>0</v>
      </c>
      <c r="BG213" s="233">
        <f>IF(N213="zákl. přenesená",J213,0)</f>
        <v>0</v>
      </c>
      <c r="BH213" s="233">
        <f>IF(N213="sníž. přenesená",J213,0)</f>
        <v>0</v>
      </c>
      <c r="BI213" s="233">
        <f>IF(N213="nulová",J213,0)</f>
        <v>0</v>
      </c>
      <c r="BJ213" s="18" t="s">
        <v>84</v>
      </c>
      <c r="BK213" s="233">
        <f>ROUND(I213*H213,2)</f>
        <v>0</v>
      </c>
      <c r="BL213" s="18" t="s">
        <v>209</v>
      </c>
      <c r="BM213" s="232" t="s">
        <v>396</v>
      </c>
    </row>
    <row r="214" spans="1:47" s="2" customFormat="1" ht="12">
      <c r="A214" s="40"/>
      <c r="B214" s="41"/>
      <c r="C214" s="42"/>
      <c r="D214" s="234" t="s">
        <v>210</v>
      </c>
      <c r="E214" s="42"/>
      <c r="F214" s="235" t="s">
        <v>1097</v>
      </c>
      <c r="G214" s="42"/>
      <c r="H214" s="42"/>
      <c r="I214" s="138"/>
      <c r="J214" s="42"/>
      <c r="K214" s="42"/>
      <c r="L214" s="46"/>
      <c r="M214" s="236"/>
      <c r="N214" s="237"/>
      <c r="O214" s="86"/>
      <c r="P214" s="86"/>
      <c r="Q214" s="86"/>
      <c r="R214" s="86"/>
      <c r="S214" s="86"/>
      <c r="T214" s="87"/>
      <c r="U214" s="40"/>
      <c r="V214" s="40"/>
      <c r="W214" s="40"/>
      <c r="X214" s="40"/>
      <c r="Y214" s="40"/>
      <c r="Z214" s="40"/>
      <c r="AA214" s="40"/>
      <c r="AB214" s="40"/>
      <c r="AC214" s="40"/>
      <c r="AD214" s="40"/>
      <c r="AE214" s="40"/>
      <c r="AT214" s="18" t="s">
        <v>210</v>
      </c>
      <c r="AU214" s="18" t="s">
        <v>86</v>
      </c>
    </row>
    <row r="215" spans="1:51" s="13" customFormat="1" ht="12">
      <c r="A215" s="13"/>
      <c r="B215" s="238"/>
      <c r="C215" s="239"/>
      <c r="D215" s="234" t="s">
        <v>213</v>
      </c>
      <c r="E215" s="240" t="s">
        <v>32</v>
      </c>
      <c r="F215" s="241" t="s">
        <v>1098</v>
      </c>
      <c r="G215" s="239"/>
      <c r="H215" s="242">
        <v>94</v>
      </c>
      <c r="I215" s="243"/>
      <c r="J215" s="239"/>
      <c r="K215" s="239"/>
      <c r="L215" s="244"/>
      <c r="M215" s="245"/>
      <c r="N215" s="246"/>
      <c r="O215" s="246"/>
      <c r="P215" s="246"/>
      <c r="Q215" s="246"/>
      <c r="R215" s="246"/>
      <c r="S215" s="246"/>
      <c r="T215" s="247"/>
      <c r="U215" s="13"/>
      <c r="V215" s="13"/>
      <c r="W215" s="13"/>
      <c r="X215" s="13"/>
      <c r="Y215" s="13"/>
      <c r="Z215" s="13"/>
      <c r="AA215" s="13"/>
      <c r="AB215" s="13"/>
      <c r="AC215" s="13"/>
      <c r="AD215" s="13"/>
      <c r="AE215" s="13"/>
      <c r="AT215" s="248" t="s">
        <v>213</v>
      </c>
      <c r="AU215" s="248" t="s">
        <v>86</v>
      </c>
      <c r="AV215" s="13" t="s">
        <v>86</v>
      </c>
      <c r="AW215" s="13" t="s">
        <v>39</v>
      </c>
      <c r="AX215" s="13" t="s">
        <v>6</v>
      </c>
      <c r="AY215" s="248" t="s">
        <v>199</v>
      </c>
    </row>
    <row r="216" spans="1:51" s="14" customFormat="1" ht="12">
      <c r="A216" s="14"/>
      <c r="B216" s="249"/>
      <c r="C216" s="250"/>
      <c r="D216" s="234" t="s">
        <v>213</v>
      </c>
      <c r="E216" s="251" t="s">
        <v>32</v>
      </c>
      <c r="F216" s="252" t="s">
        <v>215</v>
      </c>
      <c r="G216" s="250"/>
      <c r="H216" s="253">
        <v>94</v>
      </c>
      <c r="I216" s="254"/>
      <c r="J216" s="250"/>
      <c r="K216" s="250"/>
      <c r="L216" s="255"/>
      <c r="M216" s="269"/>
      <c r="N216" s="270"/>
      <c r="O216" s="270"/>
      <c r="P216" s="270"/>
      <c r="Q216" s="270"/>
      <c r="R216" s="270"/>
      <c r="S216" s="270"/>
      <c r="T216" s="271"/>
      <c r="U216" s="14"/>
      <c r="V216" s="14"/>
      <c r="W216" s="14"/>
      <c r="X216" s="14"/>
      <c r="Y216" s="14"/>
      <c r="Z216" s="14"/>
      <c r="AA216" s="14"/>
      <c r="AB216" s="14"/>
      <c r="AC216" s="14"/>
      <c r="AD216" s="14"/>
      <c r="AE216" s="14"/>
      <c r="AT216" s="259" t="s">
        <v>213</v>
      </c>
      <c r="AU216" s="259" t="s">
        <v>86</v>
      </c>
      <c r="AV216" s="14" t="s">
        <v>209</v>
      </c>
      <c r="AW216" s="14" t="s">
        <v>39</v>
      </c>
      <c r="AX216" s="14" t="s">
        <v>84</v>
      </c>
      <c r="AY216" s="259" t="s">
        <v>199</v>
      </c>
    </row>
    <row r="217" spans="1:65" s="2" customFormat="1" ht="19.8" customHeight="1">
      <c r="A217" s="40"/>
      <c r="B217" s="41"/>
      <c r="C217" s="260" t="s">
        <v>282</v>
      </c>
      <c r="D217" s="260" t="s">
        <v>222</v>
      </c>
      <c r="E217" s="261" t="s">
        <v>1099</v>
      </c>
      <c r="F217" s="262" t="s">
        <v>1100</v>
      </c>
      <c r="G217" s="263" t="s">
        <v>288</v>
      </c>
      <c r="H217" s="264">
        <v>79.9</v>
      </c>
      <c r="I217" s="265"/>
      <c r="J217" s="266">
        <f>ROUND(I217*H217,2)</f>
        <v>0</v>
      </c>
      <c r="K217" s="262" t="s">
        <v>32</v>
      </c>
      <c r="L217" s="46"/>
      <c r="M217" s="267" t="s">
        <v>32</v>
      </c>
      <c r="N217" s="268" t="s">
        <v>48</v>
      </c>
      <c r="O217" s="86"/>
      <c r="P217" s="230">
        <f>O217*H217</f>
        <v>0</v>
      </c>
      <c r="Q217" s="230">
        <v>0</v>
      </c>
      <c r="R217" s="230">
        <f>Q217*H217</f>
        <v>0</v>
      </c>
      <c r="S217" s="230">
        <v>0</v>
      </c>
      <c r="T217" s="231">
        <f>S217*H217</f>
        <v>0</v>
      </c>
      <c r="U217" s="40"/>
      <c r="V217" s="40"/>
      <c r="W217" s="40"/>
      <c r="X217" s="40"/>
      <c r="Y217" s="40"/>
      <c r="Z217" s="40"/>
      <c r="AA217" s="40"/>
      <c r="AB217" s="40"/>
      <c r="AC217" s="40"/>
      <c r="AD217" s="40"/>
      <c r="AE217" s="40"/>
      <c r="AR217" s="232" t="s">
        <v>209</v>
      </c>
      <c r="AT217" s="232" t="s">
        <v>222</v>
      </c>
      <c r="AU217" s="232" t="s">
        <v>86</v>
      </c>
      <c r="AY217" s="18" t="s">
        <v>199</v>
      </c>
      <c r="BE217" s="233">
        <f>IF(N217="základní",J217,0)</f>
        <v>0</v>
      </c>
      <c r="BF217" s="233">
        <f>IF(N217="snížená",J217,0)</f>
        <v>0</v>
      </c>
      <c r="BG217" s="233">
        <f>IF(N217="zákl. přenesená",J217,0)</f>
        <v>0</v>
      </c>
      <c r="BH217" s="233">
        <f>IF(N217="sníž. přenesená",J217,0)</f>
        <v>0</v>
      </c>
      <c r="BI217" s="233">
        <f>IF(N217="nulová",J217,0)</f>
        <v>0</v>
      </c>
      <c r="BJ217" s="18" t="s">
        <v>84</v>
      </c>
      <c r="BK217" s="233">
        <f>ROUND(I217*H217,2)</f>
        <v>0</v>
      </c>
      <c r="BL217" s="18" t="s">
        <v>209</v>
      </c>
      <c r="BM217" s="232" t="s">
        <v>399</v>
      </c>
    </row>
    <row r="218" spans="1:47" s="2" customFormat="1" ht="12">
      <c r="A218" s="40"/>
      <c r="B218" s="41"/>
      <c r="C218" s="42"/>
      <c r="D218" s="234" t="s">
        <v>210</v>
      </c>
      <c r="E218" s="42"/>
      <c r="F218" s="235" t="s">
        <v>1100</v>
      </c>
      <c r="G218" s="42"/>
      <c r="H218" s="42"/>
      <c r="I218" s="138"/>
      <c r="J218" s="42"/>
      <c r="K218" s="42"/>
      <c r="L218" s="46"/>
      <c r="M218" s="236"/>
      <c r="N218" s="237"/>
      <c r="O218" s="86"/>
      <c r="P218" s="86"/>
      <c r="Q218" s="86"/>
      <c r="R218" s="86"/>
      <c r="S218" s="86"/>
      <c r="T218" s="87"/>
      <c r="U218" s="40"/>
      <c r="V218" s="40"/>
      <c r="W218" s="40"/>
      <c r="X218" s="40"/>
      <c r="Y218" s="40"/>
      <c r="Z218" s="40"/>
      <c r="AA218" s="40"/>
      <c r="AB218" s="40"/>
      <c r="AC218" s="40"/>
      <c r="AD218" s="40"/>
      <c r="AE218" s="40"/>
      <c r="AT218" s="18" t="s">
        <v>210</v>
      </c>
      <c r="AU218" s="18" t="s">
        <v>86</v>
      </c>
    </row>
    <row r="219" spans="1:51" s="13" customFormat="1" ht="12">
      <c r="A219" s="13"/>
      <c r="B219" s="238"/>
      <c r="C219" s="239"/>
      <c r="D219" s="234" t="s">
        <v>213</v>
      </c>
      <c r="E219" s="240" t="s">
        <v>32</v>
      </c>
      <c r="F219" s="241" t="s">
        <v>1101</v>
      </c>
      <c r="G219" s="239"/>
      <c r="H219" s="242">
        <v>40</v>
      </c>
      <c r="I219" s="243"/>
      <c r="J219" s="239"/>
      <c r="K219" s="239"/>
      <c r="L219" s="244"/>
      <c r="M219" s="245"/>
      <c r="N219" s="246"/>
      <c r="O219" s="246"/>
      <c r="P219" s="246"/>
      <c r="Q219" s="246"/>
      <c r="R219" s="246"/>
      <c r="S219" s="246"/>
      <c r="T219" s="247"/>
      <c r="U219" s="13"/>
      <c r="V219" s="13"/>
      <c r="W219" s="13"/>
      <c r="X219" s="13"/>
      <c r="Y219" s="13"/>
      <c r="Z219" s="13"/>
      <c r="AA219" s="13"/>
      <c r="AB219" s="13"/>
      <c r="AC219" s="13"/>
      <c r="AD219" s="13"/>
      <c r="AE219" s="13"/>
      <c r="AT219" s="248" t="s">
        <v>213</v>
      </c>
      <c r="AU219" s="248" t="s">
        <v>86</v>
      </c>
      <c r="AV219" s="13" t="s">
        <v>86</v>
      </c>
      <c r="AW219" s="13" t="s">
        <v>39</v>
      </c>
      <c r="AX219" s="13" t="s">
        <v>6</v>
      </c>
      <c r="AY219" s="248" t="s">
        <v>199</v>
      </c>
    </row>
    <row r="220" spans="1:51" s="13" customFormat="1" ht="12">
      <c r="A220" s="13"/>
      <c r="B220" s="238"/>
      <c r="C220" s="239"/>
      <c r="D220" s="234" t="s">
        <v>213</v>
      </c>
      <c r="E220" s="240" t="s">
        <v>32</v>
      </c>
      <c r="F220" s="241" t="s">
        <v>1102</v>
      </c>
      <c r="G220" s="239"/>
      <c r="H220" s="242">
        <v>54</v>
      </c>
      <c r="I220" s="243"/>
      <c r="J220" s="239"/>
      <c r="K220" s="239"/>
      <c r="L220" s="244"/>
      <c r="M220" s="245"/>
      <c r="N220" s="246"/>
      <c r="O220" s="246"/>
      <c r="P220" s="246"/>
      <c r="Q220" s="246"/>
      <c r="R220" s="246"/>
      <c r="S220" s="246"/>
      <c r="T220" s="247"/>
      <c r="U220" s="13"/>
      <c r="V220" s="13"/>
      <c r="W220" s="13"/>
      <c r="X220" s="13"/>
      <c r="Y220" s="13"/>
      <c r="Z220" s="13"/>
      <c r="AA220" s="13"/>
      <c r="AB220" s="13"/>
      <c r="AC220" s="13"/>
      <c r="AD220" s="13"/>
      <c r="AE220" s="13"/>
      <c r="AT220" s="248" t="s">
        <v>213</v>
      </c>
      <c r="AU220" s="248" t="s">
        <v>86</v>
      </c>
      <c r="AV220" s="13" t="s">
        <v>86</v>
      </c>
      <c r="AW220" s="13" t="s">
        <v>39</v>
      </c>
      <c r="AX220" s="13" t="s">
        <v>6</v>
      </c>
      <c r="AY220" s="248" t="s">
        <v>199</v>
      </c>
    </row>
    <row r="221" spans="1:51" s="14" customFormat="1" ht="12">
      <c r="A221" s="14"/>
      <c r="B221" s="249"/>
      <c r="C221" s="250"/>
      <c r="D221" s="234" t="s">
        <v>213</v>
      </c>
      <c r="E221" s="251" t="s">
        <v>32</v>
      </c>
      <c r="F221" s="252" t="s">
        <v>215</v>
      </c>
      <c r="G221" s="250"/>
      <c r="H221" s="253">
        <v>94</v>
      </c>
      <c r="I221" s="254"/>
      <c r="J221" s="250"/>
      <c r="K221" s="250"/>
      <c r="L221" s="255"/>
      <c r="M221" s="269"/>
      <c r="N221" s="270"/>
      <c r="O221" s="270"/>
      <c r="P221" s="270"/>
      <c r="Q221" s="270"/>
      <c r="R221" s="270"/>
      <c r="S221" s="270"/>
      <c r="T221" s="271"/>
      <c r="U221" s="14"/>
      <c r="V221" s="14"/>
      <c r="W221" s="14"/>
      <c r="X221" s="14"/>
      <c r="Y221" s="14"/>
      <c r="Z221" s="14"/>
      <c r="AA221" s="14"/>
      <c r="AB221" s="14"/>
      <c r="AC221" s="14"/>
      <c r="AD221" s="14"/>
      <c r="AE221" s="14"/>
      <c r="AT221" s="259" t="s">
        <v>213</v>
      </c>
      <c r="AU221" s="259" t="s">
        <v>86</v>
      </c>
      <c r="AV221" s="14" t="s">
        <v>209</v>
      </c>
      <c r="AW221" s="14" t="s">
        <v>39</v>
      </c>
      <c r="AX221" s="14" t="s">
        <v>6</v>
      </c>
      <c r="AY221" s="259" t="s">
        <v>199</v>
      </c>
    </row>
    <row r="222" spans="1:51" s="13" customFormat="1" ht="12">
      <c r="A222" s="13"/>
      <c r="B222" s="238"/>
      <c r="C222" s="239"/>
      <c r="D222" s="234" t="s">
        <v>213</v>
      </c>
      <c r="E222" s="240" t="s">
        <v>32</v>
      </c>
      <c r="F222" s="241" t="s">
        <v>1103</v>
      </c>
      <c r="G222" s="239"/>
      <c r="H222" s="242">
        <v>79.9</v>
      </c>
      <c r="I222" s="243"/>
      <c r="J222" s="239"/>
      <c r="K222" s="239"/>
      <c r="L222" s="244"/>
      <c r="M222" s="245"/>
      <c r="N222" s="246"/>
      <c r="O222" s="246"/>
      <c r="P222" s="246"/>
      <c r="Q222" s="246"/>
      <c r="R222" s="246"/>
      <c r="S222" s="246"/>
      <c r="T222" s="247"/>
      <c r="U222" s="13"/>
      <c r="V222" s="13"/>
      <c r="W222" s="13"/>
      <c r="X222" s="13"/>
      <c r="Y222" s="13"/>
      <c r="Z222" s="13"/>
      <c r="AA222" s="13"/>
      <c r="AB222" s="13"/>
      <c r="AC222" s="13"/>
      <c r="AD222" s="13"/>
      <c r="AE222" s="13"/>
      <c r="AT222" s="248" t="s">
        <v>213</v>
      </c>
      <c r="AU222" s="248" t="s">
        <v>86</v>
      </c>
      <c r="AV222" s="13" t="s">
        <v>86</v>
      </c>
      <c r="AW222" s="13" t="s">
        <v>39</v>
      </c>
      <c r="AX222" s="13" t="s">
        <v>6</v>
      </c>
      <c r="AY222" s="248" t="s">
        <v>199</v>
      </c>
    </row>
    <row r="223" spans="1:51" s="14" customFormat="1" ht="12">
      <c r="A223" s="14"/>
      <c r="B223" s="249"/>
      <c r="C223" s="250"/>
      <c r="D223" s="234" t="s">
        <v>213</v>
      </c>
      <c r="E223" s="251" t="s">
        <v>32</v>
      </c>
      <c r="F223" s="252" t="s">
        <v>215</v>
      </c>
      <c r="G223" s="250"/>
      <c r="H223" s="253">
        <v>79.9</v>
      </c>
      <c r="I223" s="254"/>
      <c r="J223" s="250"/>
      <c r="K223" s="250"/>
      <c r="L223" s="255"/>
      <c r="M223" s="269"/>
      <c r="N223" s="270"/>
      <c r="O223" s="270"/>
      <c r="P223" s="270"/>
      <c r="Q223" s="270"/>
      <c r="R223" s="270"/>
      <c r="S223" s="270"/>
      <c r="T223" s="271"/>
      <c r="U223" s="14"/>
      <c r="V223" s="14"/>
      <c r="W223" s="14"/>
      <c r="X223" s="14"/>
      <c r="Y223" s="14"/>
      <c r="Z223" s="14"/>
      <c r="AA223" s="14"/>
      <c r="AB223" s="14"/>
      <c r="AC223" s="14"/>
      <c r="AD223" s="14"/>
      <c r="AE223" s="14"/>
      <c r="AT223" s="259" t="s">
        <v>213</v>
      </c>
      <c r="AU223" s="259" t="s">
        <v>86</v>
      </c>
      <c r="AV223" s="14" t="s">
        <v>209</v>
      </c>
      <c r="AW223" s="14" t="s">
        <v>39</v>
      </c>
      <c r="AX223" s="14" t="s">
        <v>84</v>
      </c>
      <c r="AY223" s="259" t="s">
        <v>199</v>
      </c>
    </row>
    <row r="224" spans="1:65" s="2" customFormat="1" ht="19.8" customHeight="1">
      <c r="A224" s="40"/>
      <c r="B224" s="41"/>
      <c r="C224" s="260" t="s">
        <v>400</v>
      </c>
      <c r="D224" s="260" t="s">
        <v>222</v>
      </c>
      <c r="E224" s="261" t="s">
        <v>1104</v>
      </c>
      <c r="F224" s="262" t="s">
        <v>1105</v>
      </c>
      <c r="G224" s="263" t="s">
        <v>288</v>
      </c>
      <c r="H224" s="264">
        <v>14.1</v>
      </c>
      <c r="I224" s="265"/>
      <c r="J224" s="266">
        <f>ROUND(I224*H224,2)</f>
        <v>0</v>
      </c>
      <c r="K224" s="262" t="s">
        <v>32</v>
      </c>
      <c r="L224" s="46"/>
      <c r="M224" s="267" t="s">
        <v>32</v>
      </c>
      <c r="N224" s="268" t="s">
        <v>48</v>
      </c>
      <c r="O224" s="86"/>
      <c r="P224" s="230">
        <f>O224*H224</f>
        <v>0</v>
      </c>
      <c r="Q224" s="230">
        <v>0</v>
      </c>
      <c r="R224" s="230">
        <f>Q224*H224</f>
        <v>0</v>
      </c>
      <c r="S224" s="230">
        <v>0</v>
      </c>
      <c r="T224" s="231">
        <f>S224*H224</f>
        <v>0</v>
      </c>
      <c r="U224" s="40"/>
      <c r="V224" s="40"/>
      <c r="W224" s="40"/>
      <c r="X224" s="40"/>
      <c r="Y224" s="40"/>
      <c r="Z224" s="40"/>
      <c r="AA224" s="40"/>
      <c r="AB224" s="40"/>
      <c r="AC224" s="40"/>
      <c r="AD224" s="40"/>
      <c r="AE224" s="40"/>
      <c r="AR224" s="232" t="s">
        <v>209</v>
      </c>
      <c r="AT224" s="232" t="s">
        <v>222</v>
      </c>
      <c r="AU224" s="232" t="s">
        <v>86</v>
      </c>
      <c r="AY224" s="18" t="s">
        <v>199</v>
      </c>
      <c r="BE224" s="233">
        <f>IF(N224="základní",J224,0)</f>
        <v>0</v>
      </c>
      <c r="BF224" s="233">
        <f>IF(N224="snížená",J224,0)</f>
        <v>0</v>
      </c>
      <c r="BG224" s="233">
        <f>IF(N224="zákl. přenesená",J224,0)</f>
        <v>0</v>
      </c>
      <c r="BH224" s="233">
        <f>IF(N224="sníž. přenesená",J224,0)</f>
        <v>0</v>
      </c>
      <c r="BI224" s="233">
        <f>IF(N224="nulová",J224,0)</f>
        <v>0</v>
      </c>
      <c r="BJ224" s="18" t="s">
        <v>84</v>
      </c>
      <c r="BK224" s="233">
        <f>ROUND(I224*H224,2)</f>
        <v>0</v>
      </c>
      <c r="BL224" s="18" t="s">
        <v>209</v>
      </c>
      <c r="BM224" s="232" t="s">
        <v>403</v>
      </c>
    </row>
    <row r="225" spans="1:47" s="2" customFormat="1" ht="12">
      <c r="A225" s="40"/>
      <c r="B225" s="41"/>
      <c r="C225" s="42"/>
      <c r="D225" s="234" t="s">
        <v>210</v>
      </c>
      <c r="E225" s="42"/>
      <c r="F225" s="235" t="s">
        <v>1105</v>
      </c>
      <c r="G225" s="42"/>
      <c r="H225" s="42"/>
      <c r="I225" s="138"/>
      <c r="J225" s="42"/>
      <c r="K225" s="42"/>
      <c r="L225" s="46"/>
      <c r="M225" s="236"/>
      <c r="N225" s="237"/>
      <c r="O225" s="86"/>
      <c r="P225" s="86"/>
      <c r="Q225" s="86"/>
      <c r="R225" s="86"/>
      <c r="S225" s="86"/>
      <c r="T225" s="87"/>
      <c r="U225" s="40"/>
      <c r="V225" s="40"/>
      <c r="W225" s="40"/>
      <c r="X225" s="40"/>
      <c r="Y225" s="40"/>
      <c r="Z225" s="40"/>
      <c r="AA225" s="40"/>
      <c r="AB225" s="40"/>
      <c r="AC225" s="40"/>
      <c r="AD225" s="40"/>
      <c r="AE225" s="40"/>
      <c r="AT225" s="18" t="s">
        <v>210</v>
      </c>
      <c r="AU225" s="18" t="s">
        <v>86</v>
      </c>
    </row>
    <row r="226" spans="1:51" s="13" customFormat="1" ht="12">
      <c r="A226" s="13"/>
      <c r="B226" s="238"/>
      <c r="C226" s="239"/>
      <c r="D226" s="234" t="s">
        <v>213</v>
      </c>
      <c r="E226" s="240" t="s">
        <v>32</v>
      </c>
      <c r="F226" s="241" t="s">
        <v>1106</v>
      </c>
      <c r="G226" s="239"/>
      <c r="H226" s="242">
        <v>14.1</v>
      </c>
      <c r="I226" s="243"/>
      <c r="J226" s="239"/>
      <c r="K226" s="239"/>
      <c r="L226" s="244"/>
      <c r="M226" s="245"/>
      <c r="N226" s="246"/>
      <c r="O226" s="246"/>
      <c r="P226" s="246"/>
      <c r="Q226" s="246"/>
      <c r="R226" s="246"/>
      <c r="S226" s="246"/>
      <c r="T226" s="247"/>
      <c r="U226" s="13"/>
      <c r="V226" s="13"/>
      <c r="W226" s="13"/>
      <c r="X226" s="13"/>
      <c r="Y226" s="13"/>
      <c r="Z226" s="13"/>
      <c r="AA226" s="13"/>
      <c r="AB226" s="13"/>
      <c r="AC226" s="13"/>
      <c r="AD226" s="13"/>
      <c r="AE226" s="13"/>
      <c r="AT226" s="248" t="s">
        <v>213</v>
      </c>
      <c r="AU226" s="248" t="s">
        <v>86</v>
      </c>
      <c r="AV226" s="13" t="s">
        <v>86</v>
      </c>
      <c r="AW226" s="13" t="s">
        <v>39</v>
      </c>
      <c r="AX226" s="13" t="s">
        <v>6</v>
      </c>
      <c r="AY226" s="248" t="s">
        <v>199</v>
      </c>
    </row>
    <row r="227" spans="1:51" s="14" customFormat="1" ht="12">
      <c r="A227" s="14"/>
      <c r="B227" s="249"/>
      <c r="C227" s="250"/>
      <c r="D227" s="234" t="s">
        <v>213</v>
      </c>
      <c r="E227" s="251" t="s">
        <v>32</v>
      </c>
      <c r="F227" s="252" t="s">
        <v>215</v>
      </c>
      <c r="G227" s="250"/>
      <c r="H227" s="253">
        <v>14.1</v>
      </c>
      <c r="I227" s="254"/>
      <c r="J227" s="250"/>
      <c r="K227" s="250"/>
      <c r="L227" s="255"/>
      <c r="M227" s="269"/>
      <c r="N227" s="270"/>
      <c r="O227" s="270"/>
      <c r="P227" s="270"/>
      <c r="Q227" s="270"/>
      <c r="R227" s="270"/>
      <c r="S227" s="270"/>
      <c r="T227" s="271"/>
      <c r="U227" s="14"/>
      <c r="V227" s="14"/>
      <c r="W227" s="14"/>
      <c r="X227" s="14"/>
      <c r="Y227" s="14"/>
      <c r="Z227" s="14"/>
      <c r="AA227" s="14"/>
      <c r="AB227" s="14"/>
      <c r="AC227" s="14"/>
      <c r="AD227" s="14"/>
      <c r="AE227" s="14"/>
      <c r="AT227" s="259" t="s">
        <v>213</v>
      </c>
      <c r="AU227" s="259" t="s">
        <v>86</v>
      </c>
      <c r="AV227" s="14" t="s">
        <v>209</v>
      </c>
      <c r="AW227" s="14" t="s">
        <v>39</v>
      </c>
      <c r="AX227" s="14" t="s">
        <v>84</v>
      </c>
      <c r="AY227" s="259" t="s">
        <v>199</v>
      </c>
    </row>
    <row r="228" spans="1:65" s="2" customFormat="1" ht="19.8" customHeight="1">
      <c r="A228" s="40"/>
      <c r="B228" s="41"/>
      <c r="C228" s="260" t="s">
        <v>341</v>
      </c>
      <c r="D228" s="260" t="s">
        <v>222</v>
      </c>
      <c r="E228" s="261" t="s">
        <v>1107</v>
      </c>
      <c r="F228" s="262" t="s">
        <v>1108</v>
      </c>
      <c r="G228" s="263" t="s">
        <v>288</v>
      </c>
      <c r="H228" s="264">
        <v>79.9</v>
      </c>
      <c r="I228" s="265"/>
      <c r="J228" s="266">
        <f>ROUND(I228*H228,2)</f>
        <v>0</v>
      </c>
      <c r="K228" s="262" t="s">
        <v>32</v>
      </c>
      <c r="L228" s="46"/>
      <c r="M228" s="267" t="s">
        <v>32</v>
      </c>
      <c r="N228" s="268" t="s">
        <v>48</v>
      </c>
      <c r="O228" s="86"/>
      <c r="P228" s="230">
        <f>O228*H228</f>
        <v>0</v>
      </c>
      <c r="Q228" s="230">
        <v>0</v>
      </c>
      <c r="R228" s="230">
        <f>Q228*H228</f>
        <v>0</v>
      </c>
      <c r="S228" s="230">
        <v>0</v>
      </c>
      <c r="T228" s="231">
        <f>S228*H228</f>
        <v>0</v>
      </c>
      <c r="U228" s="40"/>
      <c r="V228" s="40"/>
      <c r="W228" s="40"/>
      <c r="X228" s="40"/>
      <c r="Y228" s="40"/>
      <c r="Z228" s="40"/>
      <c r="AA228" s="40"/>
      <c r="AB228" s="40"/>
      <c r="AC228" s="40"/>
      <c r="AD228" s="40"/>
      <c r="AE228" s="40"/>
      <c r="AR228" s="232" t="s">
        <v>209</v>
      </c>
      <c r="AT228" s="232" t="s">
        <v>222</v>
      </c>
      <c r="AU228" s="232" t="s">
        <v>86</v>
      </c>
      <c r="AY228" s="18" t="s">
        <v>199</v>
      </c>
      <c r="BE228" s="233">
        <f>IF(N228="základní",J228,0)</f>
        <v>0</v>
      </c>
      <c r="BF228" s="233">
        <f>IF(N228="snížená",J228,0)</f>
        <v>0</v>
      </c>
      <c r="BG228" s="233">
        <f>IF(N228="zákl. přenesená",J228,0)</f>
        <v>0</v>
      </c>
      <c r="BH228" s="233">
        <f>IF(N228="sníž. přenesená",J228,0)</f>
        <v>0</v>
      </c>
      <c r="BI228" s="233">
        <f>IF(N228="nulová",J228,0)</f>
        <v>0</v>
      </c>
      <c r="BJ228" s="18" t="s">
        <v>84</v>
      </c>
      <c r="BK228" s="233">
        <f>ROUND(I228*H228,2)</f>
        <v>0</v>
      </c>
      <c r="BL228" s="18" t="s">
        <v>209</v>
      </c>
      <c r="BM228" s="232" t="s">
        <v>406</v>
      </c>
    </row>
    <row r="229" spans="1:47" s="2" customFormat="1" ht="12">
      <c r="A229" s="40"/>
      <c r="B229" s="41"/>
      <c r="C229" s="42"/>
      <c r="D229" s="234" t="s">
        <v>210</v>
      </c>
      <c r="E229" s="42"/>
      <c r="F229" s="235" t="s">
        <v>1108</v>
      </c>
      <c r="G229" s="42"/>
      <c r="H229" s="42"/>
      <c r="I229" s="138"/>
      <c r="J229" s="42"/>
      <c r="K229" s="42"/>
      <c r="L229" s="46"/>
      <c r="M229" s="236"/>
      <c r="N229" s="237"/>
      <c r="O229" s="86"/>
      <c r="P229" s="86"/>
      <c r="Q229" s="86"/>
      <c r="R229" s="86"/>
      <c r="S229" s="86"/>
      <c r="T229" s="87"/>
      <c r="U229" s="40"/>
      <c r="V229" s="40"/>
      <c r="W229" s="40"/>
      <c r="X229" s="40"/>
      <c r="Y229" s="40"/>
      <c r="Z229" s="40"/>
      <c r="AA229" s="40"/>
      <c r="AB229" s="40"/>
      <c r="AC229" s="40"/>
      <c r="AD229" s="40"/>
      <c r="AE229" s="40"/>
      <c r="AT229" s="18" t="s">
        <v>210</v>
      </c>
      <c r="AU229" s="18" t="s">
        <v>86</v>
      </c>
    </row>
    <row r="230" spans="1:65" s="2" customFormat="1" ht="19.8" customHeight="1">
      <c r="A230" s="40"/>
      <c r="B230" s="41"/>
      <c r="C230" s="260" t="s">
        <v>408</v>
      </c>
      <c r="D230" s="260" t="s">
        <v>222</v>
      </c>
      <c r="E230" s="261" t="s">
        <v>1109</v>
      </c>
      <c r="F230" s="262" t="s">
        <v>1110</v>
      </c>
      <c r="G230" s="263" t="s">
        <v>288</v>
      </c>
      <c r="H230" s="264">
        <v>14.1</v>
      </c>
      <c r="I230" s="265"/>
      <c r="J230" s="266">
        <f>ROUND(I230*H230,2)</f>
        <v>0</v>
      </c>
      <c r="K230" s="262" t="s">
        <v>32</v>
      </c>
      <c r="L230" s="46"/>
      <c r="M230" s="267" t="s">
        <v>32</v>
      </c>
      <c r="N230" s="268" t="s">
        <v>48</v>
      </c>
      <c r="O230" s="86"/>
      <c r="P230" s="230">
        <f>O230*H230</f>
        <v>0</v>
      </c>
      <c r="Q230" s="230">
        <v>0</v>
      </c>
      <c r="R230" s="230">
        <f>Q230*H230</f>
        <v>0</v>
      </c>
      <c r="S230" s="230">
        <v>0</v>
      </c>
      <c r="T230" s="231">
        <f>S230*H230</f>
        <v>0</v>
      </c>
      <c r="U230" s="40"/>
      <c r="V230" s="40"/>
      <c r="W230" s="40"/>
      <c r="X230" s="40"/>
      <c r="Y230" s="40"/>
      <c r="Z230" s="40"/>
      <c r="AA230" s="40"/>
      <c r="AB230" s="40"/>
      <c r="AC230" s="40"/>
      <c r="AD230" s="40"/>
      <c r="AE230" s="40"/>
      <c r="AR230" s="232" t="s">
        <v>209</v>
      </c>
      <c r="AT230" s="232" t="s">
        <v>222</v>
      </c>
      <c r="AU230" s="232" t="s">
        <v>86</v>
      </c>
      <c r="AY230" s="18" t="s">
        <v>199</v>
      </c>
      <c r="BE230" s="233">
        <f>IF(N230="základní",J230,0)</f>
        <v>0</v>
      </c>
      <c r="BF230" s="233">
        <f>IF(N230="snížená",J230,0)</f>
        <v>0</v>
      </c>
      <c r="BG230" s="233">
        <f>IF(N230="zákl. přenesená",J230,0)</f>
        <v>0</v>
      </c>
      <c r="BH230" s="233">
        <f>IF(N230="sníž. přenesená",J230,0)</f>
        <v>0</v>
      </c>
      <c r="BI230" s="233">
        <f>IF(N230="nulová",J230,0)</f>
        <v>0</v>
      </c>
      <c r="BJ230" s="18" t="s">
        <v>84</v>
      </c>
      <c r="BK230" s="233">
        <f>ROUND(I230*H230,2)</f>
        <v>0</v>
      </c>
      <c r="BL230" s="18" t="s">
        <v>209</v>
      </c>
      <c r="BM230" s="232" t="s">
        <v>411</v>
      </c>
    </row>
    <row r="231" spans="1:47" s="2" customFormat="1" ht="12">
      <c r="A231" s="40"/>
      <c r="B231" s="41"/>
      <c r="C231" s="42"/>
      <c r="D231" s="234" t="s">
        <v>210</v>
      </c>
      <c r="E231" s="42"/>
      <c r="F231" s="235" t="s">
        <v>1110</v>
      </c>
      <c r="G231" s="42"/>
      <c r="H231" s="42"/>
      <c r="I231" s="138"/>
      <c r="J231" s="42"/>
      <c r="K231" s="42"/>
      <c r="L231" s="46"/>
      <c r="M231" s="236"/>
      <c r="N231" s="237"/>
      <c r="O231" s="86"/>
      <c r="P231" s="86"/>
      <c r="Q231" s="86"/>
      <c r="R231" s="86"/>
      <c r="S231" s="86"/>
      <c r="T231" s="87"/>
      <c r="U231" s="40"/>
      <c r="V231" s="40"/>
      <c r="W231" s="40"/>
      <c r="X231" s="40"/>
      <c r="Y231" s="40"/>
      <c r="Z231" s="40"/>
      <c r="AA231" s="40"/>
      <c r="AB231" s="40"/>
      <c r="AC231" s="40"/>
      <c r="AD231" s="40"/>
      <c r="AE231" s="40"/>
      <c r="AT231" s="18" t="s">
        <v>210</v>
      </c>
      <c r="AU231" s="18" t="s">
        <v>86</v>
      </c>
    </row>
    <row r="232" spans="1:65" s="2" customFormat="1" ht="19.8" customHeight="1">
      <c r="A232" s="40"/>
      <c r="B232" s="41"/>
      <c r="C232" s="260" t="s">
        <v>345</v>
      </c>
      <c r="D232" s="260" t="s">
        <v>222</v>
      </c>
      <c r="E232" s="261" t="s">
        <v>1111</v>
      </c>
      <c r="F232" s="262" t="s">
        <v>1112</v>
      </c>
      <c r="G232" s="263" t="s">
        <v>288</v>
      </c>
      <c r="H232" s="264">
        <v>94</v>
      </c>
      <c r="I232" s="265"/>
      <c r="J232" s="266">
        <f>ROUND(I232*H232,2)</f>
        <v>0</v>
      </c>
      <c r="K232" s="262" t="s">
        <v>32</v>
      </c>
      <c r="L232" s="46"/>
      <c r="M232" s="267" t="s">
        <v>32</v>
      </c>
      <c r="N232" s="268" t="s">
        <v>48</v>
      </c>
      <c r="O232" s="86"/>
      <c r="P232" s="230">
        <f>O232*H232</f>
        <v>0</v>
      </c>
      <c r="Q232" s="230">
        <v>0</v>
      </c>
      <c r="R232" s="230">
        <f>Q232*H232</f>
        <v>0</v>
      </c>
      <c r="S232" s="230">
        <v>0</v>
      </c>
      <c r="T232" s="231">
        <f>S232*H232</f>
        <v>0</v>
      </c>
      <c r="U232" s="40"/>
      <c r="V232" s="40"/>
      <c r="W232" s="40"/>
      <c r="X232" s="40"/>
      <c r="Y232" s="40"/>
      <c r="Z232" s="40"/>
      <c r="AA232" s="40"/>
      <c r="AB232" s="40"/>
      <c r="AC232" s="40"/>
      <c r="AD232" s="40"/>
      <c r="AE232" s="40"/>
      <c r="AR232" s="232" t="s">
        <v>209</v>
      </c>
      <c r="AT232" s="232" t="s">
        <v>222</v>
      </c>
      <c r="AU232" s="232" t="s">
        <v>86</v>
      </c>
      <c r="AY232" s="18" t="s">
        <v>199</v>
      </c>
      <c r="BE232" s="233">
        <f>IF(N232="základní",J232,0)</f>
        <v>0</v>
      </c>
      <c r="BF232" s="233">
        <f>IF(N232="snížená",J232,0)</f>
        <v>0</v>
      </c>
      <c r="BG232" s="233">
        <f>IF(N232="zákl. přenesená",J232,0)</f>
        <v>0</v>
      </c>
      <c r="BH232" s="233">
        <f>IF(N232="sníž. přenesená",J232,0)</f>
        <v>0</v>
      </c>
      <c r="BI232" s="233">
        <f>IF(N232="nulová",J232,0)</f>
        <v>0</v>
      </c>
      <c r="BJ232" s="18" t="s">
        <v>84</v>
      </c>
      <c r="BK232" s="233">
        <f>ROUND(I232*H232,2)</f>
        <v>0</v>
      </c>
      <c r="BL232" s="18" t="s">
        <v>209</v>
      </c>
      <c r="BM232" s="232" t="s">
        <v>414</v>
      </c>
    </row>
    <row r="233" spans="1:47" s="2" customFormat="1" ht="12">
      <c r="A233" s="40"/>
      <c r="B233" s="41"/>
      <c r="C233" s="42"/>
      <c r="D233" s="234" t="s">
        <v>210</v>
      </c>
      <c r="E233" s="42"/>
      <c r="F233" s="235" t="s">
        <v>1112</v>
      </c>
      <c r="G233" s="42"/>
      <c r="H233" s="42"/>
      <c r="I233" s="138"/>
      <c r="J233" s="42"/>
      <c r="K233" s="42"/>
      <c r="L233" s="46"/>
      <c r="M233" s="236"/>
      <c r="N233" s="237"/>
      <c r="O233" s="86"/>
      <c r="P233" s="86"/>
      <c r="Q233" s="86"/>
      <c r="R233" s="86"/>
      <c r="S233" s="86"/>
      <c r="T233" s="87"/>
      <c r="U233" s="40"/>
      <c r="V233" s="40"/>
      <c r="W233" s="40"/>
      <c r="X233" s="40"/>
      <c r="Y233" s="40"/>
      <c r="Z233" s="40"/>
      <c r="AA233" s="40"/>
      <c r="AB233" s="40"/>
      <c r="AC233" s="40"/>
      <c r="AD233" s="40"/>
      <c r="AE233" s="40"/>
      <c r="AT233" s="18" t="s">
        <v>210</v>
      </c>
      <c r="AU233" s="18" t="s">
        <v>86</v>
      </c>
    </row>
    <row r="234" spans="1:51" s="13" customFormat="1" ht="12">
      <c r="A234" s="13"/>
      <c r="B234" s="238"/>
      <c r="C234" s="239"/>
      <c r="D234" s="234" t="s">
        <v>213</v>
      </c>
      <c r="E234" s="240" t="s">
        <v>32</v>
      </c>
      <c r="F234" s="241" t="s">
        <v>1113</v>
      </c>
      <c r="G234" s="239"/>
      <c r="H234" s="242">
        <v>94</v>
      </c>
      <c r="I234" s="243"/>
      <c r="J234" s="239"/>
      <c r="K234" s="239"/>
      <c r="L234" s="244"/>
      <c r="M234" s="245"/>
      <c r="N234" s="246"/>
      <c r="O234" s="246"/>
      <c r="P234" s="246"/>
      <c r="Q234" s="246"/>
      <c r="R234" s="246"/>
      <c r="S234" s="246"/>
      <c r="T234" s="247"/>
      <c r="U234" s="13"/>
      <c r="V234" s="13"/>
      <c r="W234" s="13"/>
      <c r="X234" s="13"/>
      <c r="Y234" s="13"/>
      <c r="Z234" s="13"/>
      <c r="AA234" s="13"/>
      <c r="AB234" s="13"/>
      <c r="AC234" s="13"/>
      <c r="AD234" s="13"/>
      <c r="AE234" s="13"/>
      <c r="AT234" s="248" t="s">
        <v>213</v>
      </c>
      <c r="AU234" s="248" t="s">
        <v>86</v>
      </c>
      <c r="AV234" s="13" t="s">
        <v>86</v>
      </c>
      <c r="AW234" s="13" t="s">
        <v>39</v>
      </c>
      <c r="AX234" s="13" t="s">
        <v>6</v>
      </c>
      <c r="AY234" s="248" t="s">
        <v>199</v>
      </c>
    </row>
    <row r="235" spans="1:51" s="14" customFormat="1" ht="12">
      <c r="A235" s="14"/>
      <c r="B235" s="249"/>
      <c r="C235" s="250"/>
      <c r="D235" s="234" t="s">
        <v>213</v>
      </c>
      <c r="E235" s="251" t="s">
        <v>32</v>
      </c>
      <c r="F235" s="252" t="s">
        <v>215</v>
      </c>
      <c r="G235" s="250"/>
      <c r="H235" s="253">
        <v>94</v>
      </c>
      <c r="I235" s="254"/>
      <c r="J235" s="250"/>
      <c r="K235" s="250"/>
      <c r="L235" s="255"/>
      <c r="M235" s="269"/>
      <c r="N235" s="270"/>
      <c r="O235" s="270"/>
      <c r="P235" s="270"/>
      <c r="Q235" s="270"/>
      <c r="R235" s="270"/>
      <c r="S235" s="270"/>
      <c r="T235" s="271"/>
      <c r="U235" s="14"/>
      <c r="V235" s="14"/>
      <c r="W235" s="14"/>
      <c r="X235" s="14"/>
      <c r="Y235" s="14"/>
      <c r="Z235" s="14"/>
      <c r="AA235" s="14"/>
      <c r="AB235" s="14"/>
      <c r="AC235" s="14"/>
      <c r="AD235" s="14"/>
      <c r="AE235" s="14"/>
      <c r="AT235" s="259" t="s">
        <v>213</v>
      </c>
      <c r="AU235" s="259" t="s">
        <v>86</v>
      </c>
      <c r="AV235" s="14" t="s">
        <v>209</v>
      </c>
      <c r="AW235" s="14" t="s">
        <v>39</v>
      </c>
      <c r="AX235" s="14" t="s">
        <v>84</v>
      </c>
      <c r="AY235" s="259" t="s">
        <v>199</v>
      </c>
    </row>
    <row r="236" spans="1:65" s="2" customFormat="1" ht="19.8" customHeight="1">
      <c r="A236" s="40"/>
      <c r="B236" s="41"/>
      <c r="C236" s="260" t="s">
        <v>415</v>
      </c>
      <c r="D236" s="260" t="s">
        <v>222</v>
      </c>
      <c r="E236" s="261" t="s">
        <v>970</v>
      </c>
      <c r="F236" s="262" t="s">
        <v>971</v>
      </c>
      <c r="G236" s="263" t="s">
        <v>288</v>
      </c>
      <c r="H236" s="264">
        <v>75.2</v>
      </c>
      <c r="I236" s="265"/>
      <c r="J236" s="266">
        <f>ROUND(I236*H236,2)</f>
        <v>0</v>
      </c>
      <c r="K236" s="262" t="s">
        <v>32</v>
      </c>
      <c r="L236" s="46"/>
      <c r="M236" s="267" t="s">
        <v>32</v>
      </c>
      <c r="N236" s="268" t="s">
        <v>48</v>
      </c>
      <c r="O236" s="86"/>
      <c r="P236" s="230">
        <f>O236*H236</f>
        <v>0</v>
      </c>
      <c r="Q236" s="230">
        <v>0</v>
      </c>
      <c r="R236" s="230">
        <f>Q236*H236</f>
        <v>0</v>
      </c>
      <c r="S236" s="230">
        <v>0</v>
      </c>
      <c r="T236" s="231">
        <f>S236*H236</f>
        <v>0</v>
      </c>
      <c r="U236" s="40"/>
      <c r="V236" s="40"/>
      <c r="W236" s="40"/>
      <c r="X236" s="40"/>
      <c r="Y236" s="40"/>
      <c r="Z236" s="40"/>
      <c r="AA236" s="40"/>
      <c r="AB236" s="40"/>
      <c r="AC236" s="40"/>
      <c r="AD236" s="40"/>
      <c r="AE236" s="40"/>
      <c r="AR236" s="232" t="s">
        <v>209</v>
      </c>
      <c r="AT236" s="232" t="s">
        <v>222</v>
      </c>
      <c r="AU236" s="232" t="s">
        <v>86</v>
      </c>
      <c r="AY236" s="18" t="s">
        <v>199</v>
      </c>
      <c r="BE236" s="233">
        <f>IF(N236="základní",J236,0)</f>
        <v>0</v>
      </c>
      <c r="BF236" s="233">
        <f>IF(N236="snížená",J236,0)</f>
        <v>0</v>
      </c>
      <c r="BG236" s="233">
        <f>IF(N236="zákl. přenesená",J236,0)</f>
        <v>0</v>
      </c>
      <c r="BH236" s="233">
        <f>IF(N236="sníž. přenesená",J236,0)</f>
        <v>0</v>
      </c>
      <c r="BI236" s="233">
        <f>IF(N236="nulová",J236,0)</f>
        <v>0</v>
      </c>
      <c r="BJ236" s="18" t="s">
        <v>84</v>
      </c>
      <c r="BK236" s="233">
        <f>ROUND(I236*H236,2)</f>
        <v>0</v>
      </c>
      <c r="BL236" s="18" t="s">
        <v>209</v>
      </c>
      <c r="BM236" s="232" t="s">
        <v>418</v>
      </c>
    </row>
    <row r="237" spans="1:47" s="2" customFormat="1" ht="12">
      <c r="A237" s="40"/>
      <c r="B237" s="41"/>
      <c r="C237" s="42"/>
      <c r="D237" s="234" t="s">
        <v>210</v>
      </c>
      <c r="E237" s="42"/>
      <c r="F237" s="235" t="s">
        <v>971</v>
      </c>
      <c r="G237" s="42"/>
      <c r="H237" s="42"/>
      <c r="I237" s="138"/>
      <c r="J237" s="42"/>
      <c r="K237" s="42"/>
      <c r="L237" s="46"/>
      <c r="M237" s="236"/>
      <c r="N237" s="237"/>
      <c r="O237" s="86"/>
      <c r="P237" s="86"/>
      <c r="Q237" s="86"/>
      <c r="R237" s="86"/>
      <c r="S237" s="86"/>
      <c r="T237" s="87"/>
      <c r="U237" s="40"/>
      <c r="V237" s="40"/>
      <c r="W237" s="40"/>
      <c r="X237" s="40"/>
      <c r="Y237" s="40"/>
      <c r="Z237" s="40"/>
      <c r="AA237" s="40"/>
      <c r="AB237" s="40"/>
      <c r="AC237" s="40"/>
      <c r="AD237" s="40"/>
      <c r="AE237" s="40"/>
      <c r="AT237" s="18" t="s">
        <v>210</v>
      </c>
      <c r="AU237" s="18" t="s">
        <v>86</v>
      </c>
    </row>
    <row r="238" spans="1:51" s="13" customFormat="1" ht="12">
      <c r="A238" s="13"/>
      <c r="B238" s="238"/>
      <c r="C238" s="239"/>
      <c r="D238" s="234" t="s">
        <v>213</v>
      </c>
      <c r="E238" s="240" t="s">
        <v>32</v>
      </c>
      <c r="F238" s="241" t="s">
        <v>1114</v>
      </c>
      <c r="G238" s="239"/>
      <c r="H238" s="242">
        <v>32</v>
      </c>
      <c r="I238" s="243"/>
      <c r="J238" s="239"/>
      <c r="K238" s="239"/>
      <c r="L238" s="244"/>
      <c r="M238" s="245"/>
      <c r="N238" s="246"/>
      <c r="O238" s="246"/>
      <c r="P238" s="246"/>
      <c r="Q238" s="246"/>
      <c r="R238" s="246"/>
      <c r="S238" s="246"/>
      <c r="T238" s="247"/>
      <c r="U238" s="13"/>
      <c r="V238" s="13"/>
      <c r="W238" s="13"/>
      <c r="X238" s="13"/>
      <c r="Y238" s="13"/>
      <c r="Z238" s="13"/>
      <c r="AA238" s="13"/>
      <c r="AB238" s="13"/>
      <c r="AC238" s="13"/>
      <c r="AD238" s="13"/>
      <c r="AE238" s="13"/>
      <c r="AT238" s="248" t="s">
        <v>213</v>
      </c>
      <c r="AU238" s="248" t="s">
        <v>86</v>
      </c>
      <c r="AV238" s="13" t="s">
        <v>86</v>
      </c>
      <c r="AW238" s="13" t="s">
        <v>39</v>
      </c>
      <c r="AX238" s="13" t="s">
        <v>6</v>
      </c>
      <c r="AY238" s="248" t="s">
        <v>199</v>
      </c>
    </row>
    <row r="239" spans="1:51" s="13" customFormat="1" ht="12">
      <c r="A239" s="13"/>
      <c r="B239" s="238"/>
      <c r="C239" s="239"/>
      <c r="D239" s="234" t="s">
        <v>213</v>
      </c>
      <c r="E239" s="240" t="s">
        <v>32</v>
      </c>
      <c r="F239" s="241" t="s">
        <v>1115</v>
      </c>
      <c r="G239" s="239"/>
      <c r="H239" s="242">
        <v>43.2</v>
      </c>
      <c r="I239" s="243"/>
      <c r="J239" s="239"/>
      <c r="K239" s="239"/>
      <c r="L239" s="244"/>
      <c r="M239" s="245"/>
      <c r="N239" s="246"/>
      <c r="O239" s="246"/>
      <c r="P239" s="246"/>
      <c r="Q239" s="246"/>
      <c r="R239" s="246"/>
      <c r="S239" s="246"/>
      <c r="T239" s="247"/>
      <c r="U239" s="13"/>
      <c r="V239" s="13"/>
      <c r="W239" s="13"/>
      <c r="X239" s="13"/>
      <c r="Y239" s="13"/>
      <c r="Z239" s="13"/>
      <c r="AA239" s="13"/>
      <c r="AB239" s="13"/>
      <c r="AC239" s="13"/>
      <c r="AD239" s="13"/>
      <c r="AE239" s="13"/>
      <c r="AT239" s="248" t="s">
        <v>213</v>
      </c>
      <c r="AU239" s="248" t="s">
        <v>86</v>
      </c>
      <c r="AV239" s="13" t="s">
        <v>86</v>
      </c>
      <c r="AW239" s="13" t="s">
        <v>39</v>
      </c>
      <c r="AX239" s="13" t="s">
        <v>6</v>
      </c>
      <c r="AY239" s="248" t="s">
        <v>199</v>
      </c>
    </row>
    <row r="240" spans="1:51" s="14" customFormat="1" ht="12">
      <c r="A240" s="14"/>
      <c r="B240" s="249"/>
      <c r="C240" s="250"/>
      <c r="D240" s="234" t="s">
        <v>213</v>
      </c>
      <c r="E240" s="251" t="s">
        <v>32</v>
      </c>
      <c r="F240" s="252" t="s">
        <v>215</v>
      </c>
      <c r="G240" s="250"/>
      <c r="H240" s="253">
        <v>75.2</v>
      </c>
      <c r="I240" s="254"/>
      <c r="J240" s="250"/>
      <c r="K240" s="250"/>
      <c r="L240" s="255"/>
      <c r="M240" s="269"/>
      <c r="N240" s="270"/>
      <c r="O240" s="270"/>
      <c r="P240" s="270"/>
      <c r="Q240" s="270"/>
      <c r="R240" s="270"/>
      <c r="S240" s="270"/>
      <c r="T240" s="271"/>
      <c r="U240" s="14"/>
      <c r="V240" s="14"/>
      <c r="W240" s="14"/>
      <c r="X240" s="14"/>
      <c r="Y240" s="14"/>
      <c r="Z240" s="14"/>
      <c r="AA240" s="14"/>
      <c r="AB240" s="14"/>
      <c r="AC240" s="14"/>
      <c r="AD240" s="14"/>
      <c r="AE240" s="14"/>
      <c r="AT240" s="259" t="s">
        <v>213</v>
      </c>
      <c r="AU240" s="259" t="s">
        <v>86</v>
      </c>
      <c r="AV240" s="14" t="s">
        <v>209</v>
      </c>
      <c r="AW240" s="14" t="s">
        <v>39</v>
      </c>
      <c r="AX240" s="14" t="s">
        <v>84</v>
      </c>
      <c r="AY240" s="259" t="s">
        <v>199</v>
      </c>
    </row>
    <row r="241" spans="1:65" s="2" customFormat="1" ht="19.8" customHeight="1">
      <c r="A241" s="40"/>
      <c r="B241" s="41"/>
      <c r="C241" s="260" t="s">
        <v>348</v>
      </c>
      <c r="D241" s="260" t="s">
        <v>222</v>
      </c>
      <c r="E241" s="261" t="s">
        <v>974</v>
      </c>
      <c r="F241" s="262" t="s">
        <v>975</v>
      </c>
      <c r="G241" s="263" t="s">
        <v>288</v>
      </c>
      <c r="H241" s="264">
        <v>18.8</v>
      </c>
      <c r="I241" s="265"/>
      <c r="J241" s="266">
        <f>ROUND(I241*H241,2)</f>
        <v>0</v>
      </c>
      <c r="K241" s="262" t="s">
        <v>32</v>
      </c>
      <c r="L241" s="46"/>
      <c r="M241" s="267" t="s">
        <v>32</v>
      </c>
      <c r="N241" s="268" t="s">
        <v>48</v>
      </c>
      <c r="O241" s="86"/>
      <c r="P241" s="230">
        <f>O241*H241</f>
        <v>0</v>
      </c>
      <c r="Q241" s="230">
        <v>0</v>
      </c>
      <c r="R241" s="230">
        <f>Q241*H241</f>
        <v>0</v>
      </c>
      <c r="S241" s="230">
        <v>0</v>
      </c>
      <c r="T241" s="231">
        <f>S241*H241</f>
        <v>0</v>
      </c>
      <c r="U241" s="40"/>
      <c r="V241" s="40"/>
      <c r="W241" s="40"/>
      <c r="X241" s="40"/>
      <c r="Y241" s="40"/>
      <c r="Z241" s="40"/>
      <c r="AA241" s="40"/>
      <c r="AB241" s="40"/>
      <c r="AC241" s="40"/>
      <c r="AD241" s="40"/>
      <c r="AE241" s="40"/>
      <c r="AR241" s="232" t="s">
        <v>209</v>
      </c>
      <c r="AT241" s="232" t="s">
        <v>222</v>
      </c>
      <c r="AU241" s="232" t="s">
        <v>86</v>
      </c>
      <c r="AY241" s="18" t="s">
        <v>199</v>
      </c>
      <c r="BE241" s="233">
        <f>IF(N241="základní",J241,0)</f>
        <v>0</v>
      </c>
      <c r="BF241" s="233">
        <f>IF(N241="snížená",J241,0)</f>
        <v>0</v>
      </c>
      <c r="BG241" s="233">
        <f>IF(N241="zákl. přenesená",J241,0)</f>
        <v>0</v>
      </c>
      <c r="BH241" s="233">
        <f>IF(N241="sníž. přenesená",J241,0)</f>
        <v>0</v>
      </c>
      <c r="BI241" s="233">
        <f>IF(N241="nulová",J241,0)</f>
        <v>0</v>
      </c>
      <c r="BJ241" s="18" t="s">
        <v>84</v>
      </c>
      <c r="BK241" s="233">
        <f>ROUND(I241*H241,2)</f>
        <v>0</v>
      </c>
      <c r="BL241" s="18" t="s">
        <v>209</v>
      </c>
      <c r="BM241" s="232" t="s">
        <v>423</v>
      </c>
    </row>
    <row r="242" spans="1:47" s="2" customFormat="1" ht="12">
      <c r="A242" s="40"/>
      <c r="B242" s="41"/>
      <c r="C242" s="42"/>
      <c r="D242" s="234" t="s">
        <v>210</v>
      </c>
      <c r="E242" s="42"/>
      <c r="F242" s="235" t="s">
        <v>975</v>
      </c>
      <c r="G242" s="42"/>
      <c r="H242" s="42"/>
      <c r="I242" s="138"/>
      <c r="J242" s="42"/>
      <c r="K242" s="42"/>
      <c r="L242" s="46"/>
      <c r="M242" s="236"/>
      <c r="N242" s="237"/>
      <c r="O242" s="86"/>
      <c r="P242" s="86"/>
      <c r="Q242" s="86"/>
      <c r="R242" s="86"/>
      <c r="S242" s="86"/>
      <c r="T242" s="87"/>
      <c r="U242" s="40"/>
      <c r="V242" s="40"/>
      <c r="W242" s="40"/>
      <c r="X242" s="40"/>
      <c r="Y242" s="40"/>
      <c r="Z242" s="40"/>
      <c r="AA242" s="40"/>
      <c r="AB242" s="40"/>
      <c r="AC242" s="40"/>
      <c r="AD242" s="40"/>
      <c r="AE242" s="40"/>
      <c r="AT242" s="18" t="s">
        <v>210</v>
      </c>
      <c r="AU242" s="18" t="s">
        <v>86</v>
      </c>
    </row>
    <row r="243" spans="1:51" s="13" customFormat="1" ht="12">
      <c r="A243" s="13"/>
      <c r="B243" s="238"/>
      <c r="C243" s="239"/>
      <c r="D243" s="234" t="s">
        <v>213</v>
      </c>
      <c r="E243" s="240" t="s">
        <v>32</v>
      </c>
      <c r="F243" s="241" t="s">
        <v>1116</v>
      </c>
      <c r="G243" s="239"/>
      <c r="H243" s="242">
        <v>8</v>
      </c>
      <c r="I243" s="243"/>
      <c r="J243" s="239"/>
      <c r="K243" s="239"/>
      <c r="L243" s="244"/>
      <c r="M243" s="245"/>
      <c r="N243" s="246"/>
      <c r="O243" s="246"/>
      <c r="P243" s="246"/>
      <c r="Q243" s="246"/>
      <c r="R243" s="246"/>
      <c r="S243" s="246"/>
      <c r="T243" s="247"/>
      <c r="U243" s="13"/>
      <c r="V243" s="13"/>
      <c r="W243" s="13"/>
      <c r="X243" s="13"/>
      <c r="Y243" s="13"/>
      <c r="Z243" s="13"/>
      <c r="AA243" s="13"/>
      <c r="AB243" s="13"/>
      <c r="AC243" s="13"/>
      <c r="AD243" s="13"/>
      <c r="AE243" s="13"/>
      <c r="AT243" s="248" t="s">
        <v>213</v>
      </c>
      <c r="AU243" s="248" t="s">
        <v>86</v>
      </c>
      <c r="AV243" s="13" t="s">
        <v>86</v>
      </c>
      <c r="AW243" s="13" t="s">
        <v>39</v>
      </c>
      <c r="AX243" s="13" t="s">
        <v>6</v>
      </c>
      <c r="AY243" s="248" t="s">
        <v>199</v>
      </c>
    </row>
    <row r="244" spans="1:51" s="13" customFormat="1" ht="12">
      <c r="A244" s="13"/>
      <c r="B244" s="238"/>
      <c r="C244" s="239"/>
      <c r="D244" s="234" t="s">
        <v>213</v>
      </c>
      <c r="E244" s="240" t="s">
        <v>32</v>
      </c>
      <c r="F244" s="241" t="s">
        <v>1117</v>
      </c>
      <c r="G244" s="239"/>
      <c r="H244" s="242">
        <v>10.8</v>
      </c>
      <c r="I244" s="243"/>
      <c r="J244" s="239"/>
      <c r="K244" s="239"/>
      <c r="L244" s="244"/>
      <c r="M244" s="245"/>
      <c r="N244" s="246"/>
      <c r="O244" s="246"/>
      <c r="P244" s="246"/>
      <c r="Q244" s="246"/>
      <c r="R244" s="246"/>
      <c r="S244" s="246"/>
      <c r="T244" s="247"/>
      <c r="U244" s="13"/>
      <c r="V244" s="13"/>
      <c r="W244" s="13"/>
      <c r="X244" s="13"/>
      <c r="Y244" s="13"/>
      <c r="Z244" s="13"/>
      <c r="AA244" s="13"/>
      <c r="AB244" s="13"/>
      <c r="AC244" s="13"/>
      <c r="AD244" s="13"/>
      <c r="AE244" s="13"/>
      <c r="AT244" s="248" t="s">
        <v>213</v>
      </c>
      <c r="AU244" s="248" t="s">
        <v>86</v>
      </c>
      <c r="AV244" s="13" t="s">
        <v>86</v>
      </c>
      <c r="AW244" s="13" t="s">
        <v>39</v>
      </c>
      <c r="AX244" s="13" t="s">
        <v>6</v>
      </c>
      <c r="AY244" s="248" t="s">
        <v>199</v>
      </c>
    </row>
    <row r="245" spans="1:51" s="14" customFormat="1" ht="12">
      <c r="A245" s="14"/>
      <c r="B245" s="249"/>
      <c r="C245" s="250"/>
      <c r="D245" s="234" t="s">
        <v>213</v>
      </c>
      <c r="E245" s="251" t="s">
        <v>32</v>
      </c>
      <c r="F245" s="252" t="s">
        <v>215</v>
      </c>
      <c r="G245" s="250"/>
      <c r="H245" s="253">
        <v>18.8</v>
      </c>
      <c r="I245" s="254"/>
      <c r="J245" s="250"/>
      <c r="K245" s="250"/>
      <c r="L245" s="255"/>
      <c r="M245" s="269"/>
      <c r="N245" s="270"/>
      <c r="O245" s="270"/>
      <c r="P245" s="270"/>
      <c r="Q245" s="270"/>
      <c r="R245" s="270"/>
      <c r="S245" s="270"/>
      <c r="T245" s="271"/>
      <c r="U245" s="14"/>
      <c r="V245" s="14"/>
      <c r="W245" s="14"/>
      <c r="X245" s="14"/>
      <c r="Y245" s="14"/>
      <c r="Z245" s="14"/>
      <c r="AA245" s="14"/>
      <c r="AB245" s="14"/>
      <c r="AC245" s="14"/>
      <c r="AD245" s="14"/>
      <c r="AE245" s="14"/>
      <c r="AT245" s="259" t="s">
        <v>213</v>
      </c>
      <c r="AU245" s="259" t="s">
        <v>86</v>
      </c>
      <c r="AV245" s="14" t="s">
        <v>209</v>
      </c>
      <c r="AW245" s="14" t="s">
        <v>39</v>
      </c>
      <c r="AX245" s="14" t="s">
        <v>84</v>
      </c>
      <c r="AY245" s="259" t="s">
        <v>199</v>
      </c>
    </row>
    <row r="246" spans="1:65" s="2" customFormat="1" ht="19.8" customHeight="1">
      <c r="A246" s="40"/>
      <c r="B246" s="41"/>
      <c r="C246" s="260" t="s">
        <v>425</v>
      </c>
      <c r="D246" s="260" t="s">
        <v>222</v>
      </c>
      <c r="E246" s="261" t="s">
        <v>978</v>
      </c>
      <c r="F246" s="262" t="s">
        <v>979</v>
      </c>
      <c r="G246" s="263" t="s">
        <v>288</v>
      </c>
      <c r="H246" s="264">
        <v>45</v>
      </c>
      <c r="I246" s="265"/>
      <c r="J246" s="266">
        <f>ROUND(I246*H246,2)</f>
        <v>0</v>
      </c>
      <c r="K246" s="262" t="s">
        <v>32</v>
      </c>
      <c r="L246" s="46"/>
      <c r="M246" s="267" t="s">
        <v>32</v>
      </c>
      <c r="N246" s="268" t="s">
        <v>48</v>
      </c>
      <c r="O246" s="86"/>
      <c r="P246" s="230">
        <f>O246*H246</f>
        <v>0</v>
      </c>
      <c r="Q246" s="230">
        <v>0</v>
      </c>
      <c r="R246" s="230">
        <f>Q246*H246</f>
        <v>0</v>
      </c>
      <c r="S246" s="230">
        <v>0</v>
      </c>
      <c r="T246" s="231">
        <f>S246*H246</f>
        <v>0</v>
      </c>
      <c r="U246" s="40"/>
      <c r="V246" s="40"/>
      <c r="W246" s="40"/>
      <c r="X246" s="40"/>
      <c r="Y246" s="40"/>
      <c r="Z246" s="40"/>
      <c r="AA246" s="40"/>
      <c r="AB246" s="40"/>
      <c r="AC246" s="40"/>
      <c r="AD246" s="40"/>
      <c r="AE246" s="40"/>
      <c r="AR246" s="232" t="s">
        <v>209</v>
      </c>
      <c r="AT246" s="232" t="s">
        <v>222</v>
      </c>
      <c r="AU246" s="232" t="s">
        <v>86</v>
      </c>
      <c r="AY246" s="18" t="s">
        <v>199</v>
      </c>
      <c r="BE246" s="233">
        <f>IF(N246="základní",J246,0)</f>
        <v>0</v>
      </c>
      <c r="BF246" s="233">
        <f>IF(N246="snížená",J246,0)</f>
        <v>0</v>
      </c>
      <c r="BG246" s="233">
        <f>IF(N246="zákl. přenesená",J246,0)</f>
        <v>0</v>
      </c>
      <c r="BH246" s="233">
        <f>IF(N246="sníž. přenesená",J246,0)</f>
        <v>0</v>
      </c>
      <c r="BI246" s="233">
        <f>IF(N246="nulová",J246,0)</f>
        <v>0</v>
      </c>
      <c r="BJ246" s="18" t="s">
        <v>84</v>
      </c>
      <c r="BK246" s="233">
        <f>ROUND(I246*H246,2)</f>
        <v>0</v>
      </c>
      <c r="BL246" s="18" t="s">
        <v>209</v>
      </c>
      <c r="BM246" s="232" t="s">
        <v>428</v>
      </c>
    </row>
    <row r="247" spans="1:47" s="2" customFormat="1" ht="12">
      <c r="A247" s="40"/>
      <c r="B247" s="41"/>
      <c r="C247" s="42"/>
      <c r="D247" s="234" t="s">
        <v>210</v>
      </c>
      <c r="E247" s="42"/>
      <c r="F247" s="235" t="s">
        <v>979</v>
      </c>
      <c r="G247" s="42"/>
      <c r="H247" s="42"/>
      <c r="I247" s="138"/>
      <c r="J247" s="42"/>
      <c r="K247" s="42"/>
      <c r="L247" s="46"/>
      <c r="M247" s="236"/>
      <c r="N247" s="237"/>
      <c r="O247" s="86"/>
      <c r="P247" s="86"/>
      <c r="Q247" s="86"/>
      <c r="R247" s="86"/>
      <c r="S247" s="86"/>
      <c r="T247" s="87"/>
      <c r="U247" s="40"/>
      <c r="V247" s="40"/>
      <c r="W247" s="40"/>
      <c r="X247" s="40"/>
      <c r="Y247" s="40"/>
      <c r="Z247" s="40"/>
      <c r="AA247" s="40"/>
      <c r="AB247" s="40"/>
      <c r="AC247" s="40"/>
      <c r="AD247" s="40"/>
      <c r="AE247" s="40"/>
      <c r="AT247" s="18" t="s">
        <v>210</v>
      </c>
      <c r="AU247" s="18" t="s">
        <v>86</v>
      </c>
    </row>
    <row r="248" spans="1:51" s="13" customFormat="1" ht="12">
      <c r="A248" s="13"/>
      <c r="B248" s="238"/>
      <c r="C248" s="239"/>
      <c r="D248" s="234" t="s">
        <v>213</v>
      </c>
      <c r="E248" s="240" t="s">
        <v>32</v>
      </c>
      <c r="F248" s="241" t="s">
        <v>1118</v>
      </c>
      <c r="G248" s="239"/>
      <c r="H248" s="242">
        <v>45</v>
      </c>
      <c r="I248" s="243"/>
      <c r="J248" s="239"/>
      <c r="K248" s="239"/>
      <c r="L248" s="244"/>
      <c r="M248" s="245"/>
      <c r="N248" s="246"/>
      <c r="O248" s="246"/>
      <c r="P248" s="246"/>
      <c r="Q248" s="246"/>
      <c r="R248" s="246"/>
      <c r="S248" s="246"/>
      <c r="T248" s="247"/>
      <c r="U248" s="13"/>
      <c r="V248" s="13"/>
      <c r="W248" s="13"/>
      <c r="X248" s="13"/>
      <c r="Y248" s="13"/>
      <c r="Z248" s="13"/>
      <c r="AA248" s="13"/>
      <c r="AB248" s="13"/>
      <c r="AC248" s="13"/>
      <c r="AD248" s="13"/>
      <c r="AE248" s="13"/>
      <c r="AT248" s="248" t="s">
        <v>213</v>
      </c>
      <c r="AU248" s="248" t="s">
        <v>86</v>
      </c>
      <c r="AV248" s="13" t="s">
        <v>86</v>
      </c>
      <c r="AW248" s="13" t="s">
        <v>39</v>
      </c>
      <c r="AX248" s="13" t="s">
        <v>6</v>
      </c>
      <c r="AY248" s="248" t="s">
        <v>199</v>
      </c>
    </row>
    <row r="249" spans="1:51" s="14" customFormat="1" ht="12">
      <c r="A249" s="14"/>
      <c r="B249" s="249"/>
      <c r="C249" s="250"/>
      <c r="D249" s="234" t="s">
        <v>213</v>
      </c>
      <c r="E249" s="251" t="s">
        <v>32</v>
      </c>
      <c r="F249" s="252" t="s">
        <v>215</v>
      </c>
      <c r="G249" s="250"/>
      <c r="H249" s="253">
        <v>45</v>
      </c>
      <c r="I249" s="254"/>
      <c r="J249" s="250"/>
      <c r="K249" s="250"/>
      <c r="L249" s="255"/>
      <c r="M249" s="269"/>
      <c r="N249" s="270"/>
      <c r="O249" s="270"/>
      <c r="P249" s="270"/>
      <c r="Q249" s="270"/>
      <c r="R249" s="270"/>
      <c r="S249" s="270"/>
      <c r="T249" s="271"/>
      <c r="U249" s="14"/>
      <c r="V249" s="14"/>
      <c r="W249" s="14"/>
      <c r="X249" s="14"/>
      <c r="Y249" s="14"/>
      <c r="Z249" s="14"/>
      <c r="AA249" s="14"/>
      <c r="AB249" s="14"/>
      <c r="AC249" s="14"/>
      <c r="AD249" s="14"/>
      <c r="AE249" s="14"/>
      <c r="AT249" s="259" t="s">
        <v>213</v>
      </c>
      <c r="AU249" s="259" t="s">
        <v>86</v>
      </c>
      <c r="AV249" s="14" t="s">
        <v>209</v>
      </c>
      <c r="AW249" s="14" t="s">
        <v>39</v>
      </c>
      <c r="AX249" s="14" t="s">
        <v>84</v>
      </c>
      <c r="AY249" s="259" t="s">
        <v>199</v>
      </c>
    </row>
    <row r="250" spans="1:65" s="2" customFormat="1" ht="19.8" customHeight="1">
      <c r="A250" s="40"/>
      <c r="B250" s="41"/>
      <c r="C250" s="260" t="s">
        <v>351</v>
      </c>
      <c r="D250" s="260" t="s">
        <v>222</v>
      </c>
      <c r="E250" s="261" t="s">
        <v>981</v>
      </c>
      <c r="F250" s="262" t="s">
        <v>982</v>
      </c>
      <c r="G250" s="263" t="s">
        <v>288</v>
      </c>
      <c r="H250" s="264">
        <v>45</v>
      </c>
      <c r="I250" s="265"/>
      <c r="J250" s="266">
        <f>ROUND(I250*H250,2)</f>
        <v>0</v>
      </c>
      <c r="K250" s="262" t="s">
        <v>32</v>
      </c>
      <c r="L250" s="46"/>
      <c r="M250" s="267" t="s">
        <v>32</v>
      </c>
      <c r="N250" s="268" t="s">
        <v>48</v>
      </c>
      <c r="O250" s="86"/>
      <c r="P250" s="230">
        <f>O250*H250</f>
        <v>0</v>
      </c>
      <c r="Q250" s="230">
        <v>0</v>
      </c>
      <c r="R250" s="230">
        <f>Q250*H250</f>
        <v>0</v>
      </c>
      <c r="S250" s="230">
        <v>0</v>
      </c>
      <c r="T250" s="231">
        <f>S250*H250</f>
        <v>0</v>
      </c>
      <c r="U250" s="40"/>
      <c r="V250" s="40"/>
      <c r="W250" s="40"/>
      <c r="X250" s="40"/>
      <c r="Y250" s="40"/>
      <c r="Z250" s="40"/>
      <c r="AA250" s="40"/>
      <c r="AB250" s="40"/>
      <c r="AC250" s="40"/>
      <c r="AD250" s="40"/>
      <c r="AE250" s="40"/>
      <c r="AR250" s="232" t="s">
        <v>209</v>
      </c>
      <c r="AT250" s="232" t="s">
        <v>222</v>
      </c>
      <c r="AU250" s="232" t="s">
        <v>86</v>
      </c>
      <c r="AY250" s="18" t="s">
        <v>199</v>
      </c>
      <c r="BE250" s="233">
        <f>IF(N250="základní",J250,0)</f>
        <v>0</v>
      </c>
      <c r="BF250" s="233">
        <f>IF(N250="snížená",J250,0)</f>
        <v>0</v>
      </c>
      <c r="BG250" s="233">
        <f>IF(N250="zákl. přenesená",J250,0)</f>
        <v>0</v>
      </c>
      <c r="BH250" s="233">
        <f>IF(N250="sníž. přenesená",J250,0)</f>
        <v>0</v>
      </c>
      <c r="BI250" s="233">
        <f>IF(N250="nulová",J250,0)</f>
        <v>0</v>
      </c>
      <c r="BJ250" s="18" t="s">
        <v>84</v>
      </c>
      <c r="BK250" s="233">
        <f>ROUND(I250*H250,2)</f>
        <v>0</v>
      </c>
      <c r="BL250" s="18" t="s">
        <v>209</v>
      </c>
      <c r="BM250" s="232" t="s">
        <v>431</v>
      </c>
    </row>
    <row r="251" spans="1:47" s="2" customFormat="1" ht="12">
      <c r="A251" s="40"/>
      <c r="B251" s="41"/>
      <c r="C251" s="42"/>
      <c r="D251" s="234" t="s">
        <v>210</v>
      </c>
      <c r="E251" s="42"/>
      <c r="F251" s="235" t="s">
        <v>982</v>
      </c>
      <c r="G251" s="42"/>
      <c r="H251" s="42"/>
      <c r="I251" s="138"/>
      <c r="J251" s="42"/>
      <c r="K251" s="42"/>
      <c r="L251" s="46"/>
      <c r="M251" s="236"/>
      <c r="N251" s="237"/>
      <c r="O251" s="86"/>
      <c r="P251" s="86"/>
      <c r="Q251" s="86"/>
      <c r="R251" s="86"/>
      <c r="S251" s="86"/>
      <c r="T251" s="87"/>
      <c r="U251" s="40"/>
      <c r="V251" s="40"/>
      <c r="W251" s="40"/>
      <c r="X251" s="40"/>
      <c r="Y251" s="40"/>
      <c r="Z251" s="40"/>
      <c r="AA251" s="40"/>
      <c r="AB251" s="40"/>
      <c r="AC251" s="40"/>
      <c r="AD251" s="40"/>
      <c r="AE251" s="40"/>
      <c r="AT251" s="18" t="s">
        <v>210</v>
      </c>
      <c r="AU251" s="18" t="s">
        <v>86</v>
      </c>
    </row>
    <row r="252" spans="1:63" s="12" customFormat="1" ht="22.8" customHeight="1">
      <c r="A252" s="12"/>
      <c r="B252" s="204"/>
      <c r="C252" s="205"/>
      <c r="D252" s="206" t="s">
        <v>76</v>
      </c>
      <c r="E252" s="218" t="s">
        <v>983</v>
      </c>
      <c r="F252" s="218" t="s">
        <v>984</v>
      </c>
      <c r="G252" s="205"/>
      <c r="H252" s="205"/>
      <c r="I252" s="208"/>
      <c r="J252" s="219">
        <f>BK252</f>
        <v>0</v>
      </c>
      <c r="K252" s="205"/>
      <c r="L252" s="210"/>
      <c r="M252" s="211"/>
      <c r="N252" s="212"/>
      <c r="O252" s="212"/>
      <c r="P252" s="213">
        <f>SUM(P253:P262)</f>
        <v>0</v>
      </c>
      <c r="Q252" s="212"/>
      <c r="R252" s="213">
        <f>SUM(R253:R262)</f>
        <v>0</v>
      </c>
      <c r="S252" s="212"/>
      <c r="T252" s="214">
        <f>SUM(T253:T262)</f>
        <v>0</v>
      </c>
      <c r="U252" s="12"/>
      <c r="V252" s="12"/>
      <c r="W252" s="12"/>
      <c r="X252" s="12"/>
      <c r="Y252" s="12"/>
      <c r="Z252" s="12"/>
      <c r="AA252" s="12"/>
      <c r="AB252" s="12"/>
      <c r="AC252" s="12"/>
      <c r="AD252" s="12"/>
      <c r="AE252" s="12"/>
      <c r="AR252" s="215" t="s">
        <v>84</v>
      </c>
      <c r="AT252" s="216" t="s">
        <v>76</v>
      </c>
      <c r="AU252" s="216" t="s">
        <v>84</v>
      </c>
      <c r="AY252" s="215" t="s">
        <v>199</v>
      </c>
      <c r="BK252" s="217">
        <f>SUM(BK253:BK262)</f>
        <v>0</v>
      </c>
    </row>
    <row r="253" spans="1:65" s="2" customFormat="1" ht="19.8" customHeight="1">
      <c r="A253" s="40"/>
      <c r="B253" s="41"/>
      <c r="C253" s="260" t="s">
        <v>432</v>
      </c>
      <c r="D253" s="260" t="s">
        <v>222</v>
      </c>
      <c r="E253" s="261" t="s">
        <v>985</v>
      </c>
      <c r="F253" s="262" t="s">
        <v>986</v>
      </c>
      <c r="G253" s="263" t="s">
        <v>296</v>
      </c>
      <c r="H253" s="264">
        <v>4.7</v>
      </c>
      <c r="I253" s="265"/>
      <c r="J253" s="266">
        <f>ROUND(I253*H253,2)</f>
        <v>0</v>
      </c>
      <c r="K253" s="262" t="s">
        <v>32</v>
      </c>
      <c r="L253" s="46"/>
      <c r="M253" s="267" t="s">
        <v>32</v>
      </c>
      <c r="N253" s="268" t="s">
        <v>48</v>
      </c>
      <c r="O253" s="86"/>
      <c r="P253" s="230">
        <f>O253*H253</f>
        <v>0</v>
      </c>
      <c r="Q253" s="230">
        <v>0</v>
      </c>
      <c r="R253" s="230">
        <f>Q253*H253</f>
        <v>0</v>
      </c>
      <c r="S253" s="230">
        <v>0</v>
      </c>
      <c r="T253" s="231">
        <f>S253*H253</f>
        <v>0</v>
      </c>
      <c r="U253" s="40"/>
      <c r="V253" s="40"/>
      <c r="W253" s="40"/>
      <c r="X253" s="40"/>
      <c r="Y253" s="40"/>
      <c r="Z253" s="40"/>
      <c r="AA253" s="40"/>
      <c r="AB253" s="40"/>
      <c r="AC253" s="40"/>
      <c r="AD253" s="40"/>
      <c r="AE253" s="40"/>
      <c r="AR253" s="232" t="s">
        <v>209</v>
      </c>
      <c r="AT253" s="232" t="s">
        <v>222</v>
      </c>
      <c r="AU253" s="232" t="s">
        <v>86</v>
      </c>
      <c r="AY253" s="18" t="s">
        <v>199</v>
      </c>
      <c r="BE253" s="233">
        <f>IF(N253="základní",J253,0)</f>
        <v>0</v>
      </c>
      <c r="BF253" s="233">
        <f>IF(N253="snížená",J253,0)</f>
        <v>0</v>
      </c>
      <c r="BG253" s="233">
        <f>IF(N253="zákl. přenesená",J253,0)</f>
        <v>0</v>
      </c>
      <c r="BH253" s="233">
        <f>IF(N253="sníž. přenesená",J253,0)</f>
        <v>0</v>
      </c>
      <c r="BI253" s="233">
        <f>IF(N253="nulová",J253,0)</f>
        <v>0</v>
      </c>
      <c r="BJ253" s="18" t="s">
        <v>84</v>
      </c>
      <c r="BK253" s="233">
        <f>ROUND(I253*H253,2)</f>
        <v>0</v>
      </c>
      <c r="BL253" s="18" t="s">
        <v>209</v>
      </c>
      <c r="BM253" s="232" t="s">
        <v>435</v>
      </c>
    </row>
    <row r="254" spans="1:47" s="2" customFormat="1" ht="12">
      <c r="A254" s="40"/>
      <c r="B254" s="41"/>
      <c r="C254" s="42"/>
      <c r="D254" s="234" t="s">
        <v>210</v>
      </c>
      <c r="E254" s="42"/>
      <c r="F254" s="235" t="s">
        <v>986</v>
      </c>
      <c r="G254" s="42"/>
      <c r="H254" s="42"/>
      <c r="I254" s="138"/>
      <c r="J254" s="42"/>
      <c r="K254" s="42"/>
      <c r="L254" s="46"/>
      <c r="M254" s="236"/>
      <c r="N254" s="237"/>
      <c r="O254" s="86"/>
      <c r="P254" s="86"/>
      <c r="Q254" s="86"/>
      <c r="R254" s="86"/>
      <c r="S254" s="86"/>
      <c r="T254" s="87"/>
      <c r="U254" s="40"/>
      <c r="V254" s="40"/>
      <c r="W254" s="40"/>
      <c r="X254" s="40"/>
      <c r="Y254" s="40"/>
      <c r="Z254" s="40"/>
      <c r="AA254" s="40"/>
      <c r="AB254" s="40"/>
      <c r="AC254" s="40"/>
      <c r="AD254" s="40"/>
      <c r="AE254" s="40"/>
      <c r="AT254" s="18" t="s">
        <v>210</v>
      </c>
      <c r="AU254" s="18" t="s">
        <v>86</v>
      </c>
    </row>
    <row r="255" spans="1:65" s="2" customFormat="1" ht="14.4" customHeight="1">
      <c r="A255" s="40"/>
      <c r="B255" s="41"/>
      <c r="C255" s="260" t="s">
        <v>354</v>
      </c>
      <c r="D255" s="260" t="s">
        <v>222</v>
      </c>
      <c r="E255" s="261" t="s">
        <v>987</v>
      </c>
      <c r="F255" s="262" t="s">
        <v>988</v>
      </c>
      <c r="G255" s="263" t="s">
        <v>296</v>
      </c>
      <c r="H255" s="264">
        <v>136.3</v>
      </c>
      <c r="I255" s="265"/>
      <c r="J255" s="266">
        <f>ROUND(I255*H255,2)</f>
        <v>0</v>
      </c>
      <c r="K255" s="262" t="s">
        <v>32</v>
      </c>
      <c r="L255" s="46"/>
      <c r="M255" s="267" t="s">
        <v>32</v>
      </c>
      <c r="N255" s="268" t="s">
        <v>48</v>
      </c>
      <c r="O255" s="86"/>
      <c r="P255" s="230">
        <f>O255*H255</f>
        <v>0</v>
      </c>
      <c r="Q255" s="230">
        <v>0</v>
      </c>
      <c r="R255" s="230">
        <f>Q255*H255</f>
        <v>0</v>
      </c>
      <c r="S255" s="230">
        <v>0</v>
      </c>
      <c r="T255" s="231">
        <f>S255*H255</f>
        <v>0</v>
      </c>
      <c r="U255" s="40"/>
      <c r="V255" s="40"/>
      <c r="W255" s="40"/>
      <c r="X255" s="40"/>
      <c r="Y255" s="40"/>
      <c r="Z255" s="40"/>
      <c r="AA255" s="40"/>
      <c r="AB255" s="40"/>
      <c r="AC255" s="40"/>
      <c r="AD255" s="40"/>
      <c r="AE255" s="40"/>
      <c r="AR255" s="232" t="s">
        <v>209</v>
      </c>
      <c r="AT255" s="232" t="s">
        <v>222</v>
      </c>
      <c r="AU255" s="232" t="s">
        <v>86</v>
      </c>
      <c r="AY255" s="18" t="s">
        <v>199</v>
      </c>
      <c r="BE255" s="233">
        <f>IF(N255="základní",J255,0)</f>
        <v>0</v>
      </c>
      <c r="BF255" s="233">
        <f>IF(N255="snížená",J255,0)</f>
        <v>0</v>
      </c>
      <c r="BG255" s="233">
        <f>IF(N255="zákl. přenesená",J255,0)</f>
        <v>0</v>
      </c>
      <c r="BH255" s="233">
        <f>IF(N255="sníž. přenesená",J255,0)</f>
        <v>0</v>
      </c>
      <c r="BI255" s="233">
        <f>IF(N255="nulová",J255,0)</f>
        <v>0</v>
      </c>
      <c r="BJ255" s="18" t="s">
        <v>84</v>
      </c>
      <c r="BK255" s="233">
        <f>ROUND(I255*H255,2)</f>
        <v>0</v>
      </c>
      <c r="BL255" s="18" t="s">
        <v>209</v>
      </c>
      <c r="BM255" s="232" t="s">
        <v>443</v>
      </c>
    </row>
    <row r="256" spans="1:47" s="2" customFormat="1" ht="12">
      <c r="A256" s="40"/>
      <c r="B256" s="41"/>
      <c r="C256" s="42"/>
      <c r="D256" s="234" t="s">
        <v>210</v>
      </c>
      <c r="E256" s="42"/>
      <c r="F256" s="235" t="s">
        <v>988</v>
      </c>
      <c r="G256" s="42"/>
      <c r="H256" s="42"/>
      <c r="I256" s="138"/>
      <c r="J256" s="42"/>
      <c r="K256" s="42"/>
      <c r="L256" s="46"/>
      <c r="M256" s="236"/>
      <c r="N256" s="237"/>
      <c r="O256" s="86"/>
      <c r="P256" s="86"/>
      <c r="Q256" s="86"/>
      <c r="R256" s="86"/>
      <c r="S256" s="86"/>
      <c r="T256" s="87"/>
      <c r="U256" s="40"/>
      <c r="V256" s="40"/>
      <c r="W256" s="40"/>
      <c r="X256" s="40"/>
      <c r="Y256" s="40"/>
      <c r="Z256" s="40"/>
      <c r="AA256" s="40"/>
      <c r="AB256" s="40"/>
      <c r="AC256" s="40"/>
      <c r="AD256" s="40"/>
      <c r="AE256" s="40"/>
      <c r="AT256" s="18" t="s">
        <v>210</v>
      </c>
      <c r="AU256" s="18" t="s">
        <v>86</v>
      </c>
    </row>
    <row r="257" spans="1:51" s="13" customFormat="1" ht="12">
      <c r="A257" s="13"/>
      <c r="B257" s="238"/>
      <c r="C257" s="239"/>
      <c r="D257" s="234" t="s">
        <v>213</v>
      </c>
      <c r="E257" s="240" t="s">
        <v>32</v>
      </c>
      <c r="F257" s="241" t="s">
        <v>1119</v>
      </c>
      <c r="G257" s="239"/>
      <c r="H257" s="242">
        <v>136.3</v>
      </c>
      <c r="I257" s="243"/>
      <c r="J257" s="239"/>
      <c r="K257" s="239"/>
      <c r="L257" s="244"/>
      <c r="M257" s="245"/>
      <c r="N257" s="246"/>
      <c r="O257" s="246"/>
      <c r="P257" s="246"/>
      <c r="Q257" s="246"/>
      <c r="R257" s="246"/>
      <c r="S257" s="246"/>
      <c r="T257" s="247"/>
      <c r="U257" s="13"/>
      <c r="V257" s="13"/>
      <c r="W257" s="13"/>
      <c r="X257" s="13"/>
      <c r="Y257" s="13"/>
      <c r="Z257" s="13"/>
      <c r="AA257" s="13"/>
      <c r="AB257" s="13"/>
      <c r="AC257" s="13"/>
      <c r="AD257" s="13"/>
      <c r="AE257" s="13"/>
      <c r="AT257" s="248" t="s">
        <v>213</v>
      </c>
      <c r="AU257" s="248" t="s">
        <v>86</v>
      </c>
      <c r="AV257" s="13" t="s">
        <v>86</v>
      </c>
      <c r="AW257" s="13" t="s">
        <v>39</v>
      </c>
      <c r="AX257" s="13" t="s">
        <v>6</v>
      </c>
      <c r="AY257" s="248" t="s">
        <v>199</v>
      </c>
    </row>
    <row r="258" spans="1:51" s="14" customFormat="1" ht="12">
      <c r="A258" s="14"/>
      <c r="B258" s="249"/>
      <c r="C258" s="250"/>
      <c r="D258" s="234" t="s">
        <v>213</v>
      </c>
      <c r="E258" s="251" t="s">
        <v>32</v>
      </c>
      <c r="F258" s="252" t="s">
        <v>215</v>
      </c>
      <c r="G258" s="250"/>
      <c r="H258" s="253">
        <v>136.3</v>
      </c>
      <c r="I258" s="254"/>
      <c r="J258" s="250"/>
      <c r="K258" s="250"/>
      <c r="L258" s="255"/>
      <c r="M258" s="269"/>
      <c r="N258" s="270"/>
      <c r="O258" s="270"/>
      <c r="P258" s="270"/>
      <c r="Q258" s="270"/>
      <c r="R258" s="270"/>
      <c r="S258" s="270"/>
      <c r="T258" s="271"/>
      <c r="U258" s="14"/>
      <c r="V258" s="14"/>
      <c r="W258" s="14"/>
      <c r="X258" s="14"/>
      <c r="Y258" s="14"/>
      <c r="Z258" s="14"/>
      <c r="AA258" s="14"/>
      <c r="AB258" s="14"/>
      <c r="AC258" s="14"/>
      <c r="AD258" s="14"/>
      <c r="AE258" s="14"/>
      <c r="AT258" s="259" t="s">
        <v>213</v>
      </c>
      <c r="AU258" s="259" t="s">
        <v>86</v>
      </c>
      <c r="AV258" s="14" t="s">
        <v>209</v>
      </c>
      <c r="AW258" s="14" t="s">
        <v>39</v>
      </c>
      <c r="AX258" s="14" t="s">
        <v>84</v>
      </c>
      <c r="AY258" s="259" t="s">
        <v>199</v>
      </c>
    </row>
    <row r="259" spans="1:65" s="2" customFormat="1" ht="19.8" customHeight="1">
      <c r="A259" s="40"/>
      <c r="B259" s="41"/>
      <c r="C259" s="260" t="s">
        <v>444</v>
      </c>
      <c r="D259" s="260" t="s">
        <v>222</v>
      </c>
      <c r="E259" s="261" t="s">
        <v>990</v>
      </c>
      <c r="F259" s="262" t="s">
        <v>991</v>
      </c>
      <c r="G259" s="263" t="s">
        <v>296</v>
      </c>
      <c r="H259" s="264">
        <v>4.7</v>
      </c>
      <c r="I259" s="265"/>
      <c r="J259" s="266">
        <f>ROUND(I259*H259,2)</f>
        <v>0</v>
      </c>
      <c r="K259" s="262" t="s">
        <v>32</v>
      </c>
      <c r="L259" s="46"/>
      <c r="M259" s="267" t="s">
        <v>32</v>
      </c>
      <c r="N259" s="268" t="s">
        <v>48</v>
      </c>
      <c r="O259" s="86"/>
      <c r="P259" s="230">
        <f>O259*H259</f>
        <v>0</v>
      </c>
      <c r="Q259" s="230">
        <v>0</v>
      </c>
      <c r="R259" s="230">
        <f>Q259*H259</f>
        <v>0</v>
      </c>
      <c r="S259" s="230">
        <v>0</v>
      </c>
      <c r="T259" s="231">
        <f>S259*H259</f>
        <v>0</v>
      </c>
      <c r="U259" s="40"/>
      <c r="V259" s="40"/>
      <c r="W259" s="40"/>
      <c r="X259" s="40"/>
      <c r="Y259" s="40"/>
      <c r="Z259" s="40"/>
      <c r="AA259" s="40"/>
      <c r="AB259" s="40"/>
      <c r="AC259" s="40"/>
      <c r="AD259" s="40"/>
      <c r="AE259" s="40"/>
      <c r="AR259" s="232" t="s">
        <v>209</v>
      </c>
      <c r="AT259" s="232" t="s">
        <v>222</v>
      </c>
      <c r="AU259" s="232" t="s">
        <v>86</v>
      </c>
      <c r="AY259" s="18" t="s">
        <v>199</v>
      </c>
      <c r="BE259" s="233">
        <f>IF(N259="základní",J259,0)</f>
        <v>0</v>
      </c>
      <c r="BF259" s="233">
        <f>IF(N259="snížená",J259,0)</f>
        <v>0</v>
      </c>
      <c r="BG259" s="233">
        <f>IF(N259="zákl. přenesená",J259,0)</f>
        <v>0</v>
      </c>
      <c r="BH259" s="233">
        <f>IF(N259="sníž. přenesená",J259,0)</f>
        <v>0</v>
      </c>
      <c r="BI259" s="233">
        <f>IF(N259="nulová",J259,0)</f>
        <v>0</v>
      </c>
      <c r="BJ259" s="18" t="s">
        <v>84</v>
      </c>
      <c r="BK259" s="233">
        <f>ROUND(I259*H259,2)</f>
        <v>0</v>
      </c>
      <c r="BL259" s="18" t="s">
        <v>209</v>
      </c>
      <c r="BM259" s="232" t="s">
        <v>447</v>
      </c>
    </row>
    <row r="260" spans="1:47" s="2" customFormat="1" ht="12">
      <c r="A260" s="40"/>
      <c r="B260" s="41"/>
      <c r="C260" s="42"/>
      <c r="D260" s="234" t="s">
        <v>210</v>
      </c>
      <c r="E260" s="42"/>
      <c r="F260" s="235" t="s">
        <v>991</v>
      </c>
      <c r="G260" s="42"/>
      <c r="H260" s="42"/>
      <c r="I260" s="138"/>
      <c r="J260" s="42"/>
      <c r="K260" s="42"/>
      <c r="L260" s="46"/>
      <c r="M260" s="236"/>
      <c r="N260" s="237"/>
      <c r="O260" s="86"/>
      <c r="P260" s="86"/>
      <c r="Q260" s="86"/>
      <c r="R260" s="86"/>
      <c r="S260" s="86"/>
      <c r="T260" s="87"/>
      <c r="U260" s="40"/>
      <c r="V260" s="40"/>
      <c r="W260" s="40"/>
      <c r="X260" s="40"/>
      <c r="Y260" s="40"/>
      <c r="Z260" s="40"/>
      <c r="AA260" s="40"/>
      <c r="AB260" s="40"/>
      <c r="AC260" s="40"/>
      <c r="AD260" s="40"/>
      <c r="AE260" s="40"/>
      <c r="AT260" s="18" t="s">
        <v>210</v>
      </c>
      <c r="AU260" s="18" t="s">
        <v>86</v>
      </c>
    </row>
    <row r="261" spans="1:51" s="13" customFormat="1" ht="12">
      <c r="A261" s="13"/>
      <c r="B261" s="238"/>
      <c r="C261" s="239"/>
      <c r="D261" s="234" t="s">
        <v>213</v>
      </c>
      <c r="E261" s="240" t="s">
        <v>32</v>
      </c>
      <c r="F261" s="241" t="s">
        <v>1120</v>
      </c>
      <c r="G261" s="239"/>
      <c r="H261" s="242">
        <v>4.7</v>
      </c>
      <c r="I261" s="243"/>
      <c r="J261" s="239"/>
      <c r="K261" s="239"/>
      <c r="L261" s="244"/>
      <c r="M261" s="245"/>
      <c r="N261" s="246"/>
      <c r="O261" s="246"/>
      <c r="P261" s="246"/>
      <c r="Q261" s="246"/>
      <c r="R261" s="246"/>
      <c r="S261" s="246"/>
      <c r="T261" s="247"/>
      <c r="U261" s="13"/>
      <c r="V261" s="13"/>
      <c r="W261" s="13"/>
      <c r="X261" s="13"/>
      <c r="Y261" s="13"/>
      <c r="Z261" s="13"/>
      <c r="AA261" s="13"/>
      <c r="AB261" s="13"/>
      <c r="AC261" s="13"/>
      <c r="AD261" s="13"/>
      <c r="AE261" s="13"/>
      <c r="AT261" s="248" t="s">
        <v>213</v>
      </c>
      <c r="AU261" s="248" t="s">
        <v>86</v>
      </c>
      <c r="AV261" s="13" t="s">
        <v>86</v>
      </c>
      <c r="AW261" s="13" t="s">
        <v>39</v>
      </c>
      <c r="AX261" s="13" t="s">
        <v>6</v>
      </c>
      <c r="AY261" s="248" t="s">
        <v>199</v>
      </c>
    </row>
    <row r="262" spans="1:51" s="14" customFormat="1" ht="12">
      <c r="A262" s="14"/>
      <c r="B262" s="249"/>
      <c r="C262" s="250"/>
      <c r="D262" s="234" t="s">
        <v>213</v>
      </c>
      <c r="E262" s="251" t="s">
        <v>32</v>
      </c>
      <c r="F262" s="252" t="s">
        <v>215</v>
      </c>
      <c r="G262" s="250"/>
      <c r="H262" s="253">
        <v>4.7</v>
      </c>
      <c r="I262" s="254"/>
      <c r="J262" s="250"/>
      <c r="K262" s="250"/>
      <c r="L262" s="255"/>
      <c r="M262" s="269"/>
      <c r="N262" s="270"/>
      <c r="O262" s="270"/>
      <c r="P262" s="270"/>
      <c r="Q262" s="270"/>
      <c r="R262" s="270"/>
      <c r="S262" s="270"/>
      <c r="T262" s="271"/>
      <c r="U262" s="14"/>
      <c r="V262" s="14"/>
      <c r="W262" s="14"/>
      <c r="X262" s="14"/>
      <c r="Y262" s="14"/>
      <c r="Z262" s="14"/>
      <c r="AA262" s="14"/>
      <c r="AB262" s="14"/>
      <c r="AC262" s="14"/>
      <c r="AD262" s="14"/>
      <c r="AE262" s="14"/>
      <c r="AT262" s="259" t="s">
        <v>213</v>
      </c>
      <c r="AU262" s="259" t="s">
        <v>86</v>
      </c>
      <c r="AV262" s="14" t="s">
        <v>209</v>
      </c>
      <c r="AW262" s="14" t="s">
        <v>39</v>
      </c>
      <c r="AX262" s="14" t="s">
        <v>84</v>
      </c>
      <c r="AY262" s="259" t="s">
        <v>199</v>
      </c>
    </row>
    <row r="263" spans="1:63" s="12" customFormat="1" ht="22.8" customHeight="1">
      <c r="A263" s="12"/>
      <c r="B263" s="204"/>
      <c r="C263" s="205"/>
      <c r="D263" s="206" t="s">
        <v>76</v>
      </c>
      <c r="E263" s="218" t="s">
        <v>993</v>
      </c>
      <c r="F263" s="218" t="s">
        <v>994</v>
      </c>
      <c r="G263" s="205"/>
      <c r="H263" s="205"/>
      <c r="I263" s="208"/>
      <c r="J263" s="219">
        <f>BK263</f>
        <v>0</v>
      </c>
      <c r="K263" s="205"/>
      <c r="L263" s="210"/>
      <c r="M263" s="211"/>
      <c r="N263" s="212"/>
      <c r="O263" s="212"/>
      <c r="P263" s="213">
        <f>SUM(P264:P269)</f>
        <v>0</v>
      </c>
      <c r="Q263" s="212"/>
      <c r="R263" s="213">
        <f>SUM(R264:R269)</f>
        <v>0</v>
      </c>
      <c r="S263" s="212"/>
      <c r="T263" s="214">
        <f>SUM(T264:T269)</f>
        <v>0</v>
      </c>
      <c r="U263" s="12"/>
      <c r="V263" s="12"/>
      <c r="W263" s="12"/>
      <c r="X263" s="12"/>
      <c r="Y263" s="12"/>
      <c r="Z263" s="12"/>
      <c r="AA263" s="12"/>
      <c r="AB263" s="12"/>
      <c r="AC263" s="12"/>
      <c r="AD263" s="12"/>
      <c r="AE263" s="12"/>
      <c r="AR263" s="215" t="s">
        <v>84</v>
      </c>
      <c r="AT263" s="216" t="s">
        <v>76</v>
      </c>
      <c r="AU263" s="216" t="s">
        <v>84</v>
      </c>
      <c r="AY263" s="215" t="s">
        <v>199</v>
      </c>
      <c r="BK263" s="217">
        <f>SUM(BK264:BK269)</f>
        <v>0</v>
      </c>
    </row>
    <row r="264" spans="1:65" s="2" customFormat="1" ht="30" customHeight="1">
      <c r="A264" s="40"/>
      <c r="B264" s="41"/>
      <c r="C264" s="260" t="s">
        <v>358</v>
      </c>
      <c r="D264" s="260" t="s">
        <v>222</v>
      </c>
      <c r="E264" s="261" t="s">
        <v>995</v>
      </c>
      <c r="F264" s="262" t="s">
        <v>996</v>
      </c>
      <c r="G264" s="263" t="s">
        <v>296</v>
      </c>
      <c r="H264" s="264">
        <v>0.43</v>
      </c>
      <c r="I264" s="265"/>
      <c r="J264" s="266">
        <f>ROUND(I264*H264,2)</f>
        <v>0</v>
      </c>
      <c r="K264" s="262" t="s">
        <v>32</v>
      </c>
      <c r="L264" s="46"/>
      <c r="M264" s="267" t="s">
        <v>32</v>
      </c>
      <c r="N264" s="268" t="s">
        <v>48</v>
      </c>
      <c r="O264" s="86"/>
      <c r="P264" s="230">
        <f>O264*H264</f>
        <v>0</v>
      </c>
      <c r="Q264" s="230">
        <v>0</v>
      </c>
      <c r="R264" s="230">
        <f>Q264*H264</f>
        <v>0</v>
      </c>
      <c r="S264" s="230">
        <v>0</v>
      </c>
      <c r="T264" s="231">
        <f>S264*H264</f>
        <v>0</v>
      </c>
      <c r="U264" s="40"/>
      <c r="V264" s="40"/>
      <c r="W264" s="40"/>
      <c r="X264" s="40"/>
      <c r="Y264" s="40"/>
      <c r="Z264" s="40"/>
      <c r="AA264" s="40"/>
      <c r="AB264" s="40"/>
      <c r="AC264" s="40"/>
      <c r="AD264" s="40"/>
      <c r="AE264" s="40"/>
      <c r="AR264" s="232" t="s">
        <v>209</v>
      </c>
      <c r="AT264" s="232" t="s">
        <v>222</v>
      </c>
      <c r="AU264" s="232" t="s">
        <v>86</v>
      </c>
      <c r="AY264" s="18" t="s">
        <v>199</v>
      </c>
      <c r="BE264" s="233">
        <f>IF(N264="základní",J264,0)</f>
        <v>0</v>
      </c>
      <c r="BF264" s="233">
        <f>IF(N264="snížená",J264,0)</f>
        <v>0</v>
      </c>
      <c r="BG264" s="233">
        <f>IF(N264="zákl. přenesená",J264,0)</f>
        <v>0</v>
      </c>
      <c r="BH264" s="233">
        <f>IF(N264="sníž. přenesená",J264,0)</f>
        <v>0</v>
      </c>
      <c r="BI264" s="233">
        <f>IF(N264="nulová",J264,0)</f>
        <v>0</v>
      </c>
      <c r="BJ264" s="18" t="s">
        <v>84</v>
      </c>
      <c r="BK264" s="233">
        <f>ROUND(I264*H264,2)</f>
        <v>0</v>
      </c>
      <c r="BL264" s="18" t="s">
        <v>209</v>
      </c>
      <c r="BM264" s="232" t="s">
        <v>454</v>
      </c>
    </row>
    <row r="265" spans="1:47" s="2" customFormat="1" ht="12">
      <c r="A265" s="40"/>
      <c r="B265" s="41"/>
      <c r="C265" s="42"/>
      <c r="D265" s="234" t="s">
        <v>210</v>
      </c>
      <c r="E265" s="42"/>
      <c r="F265" s="235" t="s">
        <v>996</v>
      </c>
      <c r="G265" s="42"/>
      <c r="H265" s="42"/>
      <c r="I265" s="138"/>
      <c r="J265" s="42"/>
      <c r="K265" s="42"/>
      <c r="L265" s="46"/>
      <c r="M265" s="236"/>
      <c r="N265" s="237"/>
      <c r="O265" s="86"/>
      <c r="P265" s="86"/>
      <c r="Q265" s="86"/>
      <c r="R265" s="86"/>
      <c r="S265" s="86"/>
      <c r="T265" s="87"/>
      <c r="U265" s="40"/>
      <c r="V265" s="40"/>
      <c r="W265" s="40"/>
      <c r="X265" s="40"/>
      <c r="Y265" s="40"/>
      <c r="Z265" s="40"/>
      <c r="AA265" s="40"/>
      <c r="AB265" s="40"/>
      <c r="AC265" s="40"/>
      <c r="AD265" s="40"/>
      <c r="AE265" s="40"/>
      <c r="AT265" s="18" t="s">
        <v>210</v>
      </c>
      <c r="AU265" s="18" t="s">
        <v>86</v>
      </c>
    </row>
    <row r="266" spans="1:51" s="13" customFormat="1" ht="12">
      <c r="A266" s="13"/>
      <c r="B266" s="238"/>
      <c r="C266" s="239"/>
      <c r="D266" s="234" t="s">
        <v>213</v>
      </c>
      <c r="E266" s="240" t="s">
        <v>32</v>
      </c>
      <c r="F266" s="241" t="s">
        <v>1121</v>
      </c>
      <c r="G266" s="239"/>
      <c r="H266" s="242">
        <v>0.43</v>
      </c>
      <c r="I266" s="243"/>
      <c r="J266" s="239"/>
      <c r="K266" s="239"/>
      <c r="L266" s="244"/>
      <c r="M266" s="245"/>
      <c r="N266" s="246"/>
      <c r="O266" s="246"/>
      <c r="P266" s="246"/>
      <c r="Q266" s="246"/>
      <c r="R266" s="246"/>
      <c r="S266" s="246"/>
      <c r="T266" s="247"/>
      <c r="U266" s="13"/>
      <c r="V266" s="13"/>
      <c r="W266" s="13"/>
      <c r="X266" s="13"/>
      <c r="Y266" s="13"/>
      <c r="Z266" s="13"/>
      <c r="AA266" s="13"/>
      <c r="AB266" s="13"/>
      <c r="AC266" s="13"/>
      <c r="AD266" s="13"/>
      <c r="AE266" s="13"/>
      <c r="AT266" s="248" t="s">
        <v>213</v>
      </c>
      <c r="AU266" s="248" t="s">
        <v>86</v>
      </c>
      <c r="AV266" s="13" t="s">
        <v>86</v>
      </c>
      <c r="AW266" s="13" t="s">
        <v>39</v>
      </c>
      <c r="AX266" s="13" t="s">
        <v>6</v>
      </c>
      <c r="AY266" s="248" t="s">
        <v>199</v>
      </c>
    </row>
    <row r="267" spans="1:51" s="14" customFormat="1" ht="12">
      <c r="A267" s="14"/>
      <c r="B267" s="249"/>
      <c r="C267" s="250"/>
      <c r="D267" s="234" t="s">
        <v>213</v>
      </c>
      <c r="E267" s="251" t="s">
        <v>32</v>
      </c>
      <c r="F267" s="252" t="s">
        <v>215</v>
      </c>
      <c r="G267" s="250"/>
      <c r="H267" s="253">
        <v>0.43</v>
      </c>
      <c r="I267" s="254"/>
      <c r="J267" s="250"/>
      <c r="K267" s="250"/>
      <c r="L267" s="255"/>
      <c r="M267" s="269"/>
      <c r="N267" s="270"/>
      <c r="O267" s="270"/>
      <c r="P267" s="270"/>
      <c r="Q267" s="270"/>
      <c r="R267" s="270"/>
      <c r="S267" s="270"/>
      <c r="T267" s="271"/>
      <c r="U267" s="14"/>
      <c r="V267" s="14"/>
      <c r="W267" s="14"/>
      <c r="X267" s="14"/>
      <c r="Y267" s="14"/>
      <c r="Z267" s="14"/>
      <c r="AA267" s="14"/>
      <c r="AB267" s="14"/>
      <c r="AC267" s="14"/>
      <c r="AD267" s="14"/>
      <c r="AE267" s="14"/>
      <c r="AT267" s="259" t="s">
        <v>213</v>
      </c>
      <c r="AU267" s="259" t="s">
        <v>86</v>
      </c>
      <c r="AV267" s="14" t="s">
        <v>209</v>
      </c>
      <c r="AW267" s="14" t="s">
        <v>39</v>
      </c>
      <c r="AX267" s="14" t="s">
        <v>84</v>
      </c>
      <c r="AY267" s="259" t="s">
        <v>199</v>
      </c>
    </row>
    <row r="268" spans="1:65" s="2" customFormat="1" ht="14.4" customHeight="1">
      <c r="A268" s="40"/>
      <c r="B268" s="41"/>
      <c r="C268" s="260" t="s">
        <v>456</v>
      </c>
      <c r="D268" s="260" t="s">
        <v>222</v>
      </c>
      <c r="E268" s="261" t="s">
        <v>998</v>
      </c>
      <c r="F268" s="262" t="s">
        <v>999</v>
      </c>
      <c r="G268" s="263" t="s">
        <v>1000</v>
      </c>
      <c r="H268" s="264">
        <v>12</v>
      </c>
      <c r="I268" s="265"/>
      <c r="J268" s="266">
        <f>ROUND(I268*H268,2)</f>
        <v>0</v>
      </c>
      <c r="K268" s="262" t="s">
        <v>32</v>
      </c>
      <c r="L268" s="46"/>
      <c r="M268" s="267" t="s">
        <v>32</v>
      </c>
      <c r="N268" s="268" t="s">
        <v>48</v>
      </c>
      <c r="O268" s="86"/>
      <c r="P268" s="230">
        <f>O268*H268</f>
        <v>0</v>
      </c>
      <c r="Q268" s="230">
        <v>0</v>
      </c>
      <c r="R268" s="230">
        <f>Q268*H268</f>
        <v>0</v>
      </c>
      <c r="S268" s="230">
        <v>0</v>
      </c>
      <c r="T268" s="231">
        <f>S268*H268</f>
        <v>0</v>
      </c>
      <c r="U268" s="40"/>
      <c r="V268" s="40"/>
      <c r="W268" s="40"/>
      <c r="X268" s="40"/>
      <c r="Y268" s="40"/>
      <c r="Z268" s="40"/>
      <c r="AA268" s="40"/>
      <c r="AB268" s="40"/>
      <c r="AC268" s="40"/>
      <c r="AD268" s="40"/>
      <c r="AE268" s="40"/>
      <c r="AR268" s="232" t="s">
        <v>209</v>
      </c>
      <c r="AT268" s="232" t="s">
        <v>222</v>
      </c>
      <c r="AU268" s="232" t="s">
        <v>86</v>
      </c>
      <c r="AY268" s="18" t="s">
        <v>199</v>
      </c>
      <c r="BE268" s="233">
        <f>IF(N268="základní",J268,0)</f>
        <v>0</v>
      </c>
      <c r="BF268" s="233">
        <f>IF(N268="snížená",J268,0)</f>
        <v>0</v>
      </c>
      <c r="BG268" s="233">
        <f>IF(N268="zákl. přenesená",J268,0)</f>
        <v>0</v>
      </c>
      <c r="BH268" s="233">
        <f>IF(N268="sníž. přenesená",J268,0)</f>
        <v>0</v>
      </c>
      <c r="BI268" s="233">
        <f>IF(N268="nulová",J268,0)</f>
        <v>0</v>
      </c>
      <c r="BJ268" s="18" t="s">
        <v>84</v>
      </c>
      <c r="BK268" s="233">
        <f>ROUND(I268*H268,2)</f>
        <v>0</v>
      </c>
      <c r="BL268" s="18" t="s">
        <v>209</v>
      </c>
      <c r="BM268" s="232" t="s">
        <v>459</v>
      </c>
    </row>
    <row r="269" spans="1:47" s="2" customFormat="1" ht="12">
      <c r="A269" s="40"/>
      <c r="B269" s="41"/>
      <c r="C269" s="42"/>
      <c r="D269" s="234" t="s">
        <v>210</v>
      </c>
      <c r="E269" s="42"/>
      <c r="F269" s="235" t="s">
        <v>999</v>
      </c>
      <c r="G269" s="42"/>
      <c r="H269" s="42"/>
      <c r="I269" s="138"/>
      <c r="J269" s="42"/>
      <c r="K269" s="42"/>
      <c r="L269" s="46"/>
      <c r="M269" s="236"/>
      <c r="N269" s="237"/>
      <c r="O269" s="86"/>
      <c r="P269" s="86"/>
      <c r="Q269" s="86"/>
      <c r="R269" s="86"/>
      <c r="S269" s="86"/>
      <c r="T269" s="87"/>
      <c r="U269" s="40"/>
      <c r="V269" s="40"/>
      <c r="W269" s="40"/>
      <c r="X269" s="40"/>
      <c r="Y269" s="40"/>
      <c r="Z269" s="40"/>
      <c r="AA269" s="40"/>
      <c r="AB269" s="40"/>
      <c r="AC269" s="40"/>
      <c r="AD269" s="40"/>
      <c r="AE269" s="40"/>
      <c r="AT269" s="18" t="s">
        <v>210</v>
      </c>
      <c r="AU269" s="18" t="s">
        <v>86</v>
      </c>
    </row>
    <row r="270" spans="1:63" s="12" customFormat="1" ht="22.8" customHeight="1">
      <c r="A270" s="12"/>
      <c r="B270" s="204"/>
      <c r="C270" s="205"/>
      <c r="D270" s="206" t="s">
        <v>76</v>
      </c>
      <c r="E270" s="218" t="s">
        <v>1001</v>
      </c>
      <c r="F270" s="218" t="s">
        <v>1002</v>
      </c>
      <c r="G270" s="205"/>
      <c r="H270" s="205"/>
      <c r="I270" s="208"/>
      <c r="J270" s="219">
        <f>BK270</f>
        <v>0</v>
      </c>
      <c r="K270" s="205"/>
      <c r="L270" s="210"/>
      <c r="M270" s="211"/>
      <c r="N270" s="212"/>
      <c r="O270" s="212"/>
      <c r="P270" s="213">
        <f>SUM(P271:P272)</f>
        <v>0</v>
      </c>
      <c r="Q270" s="212"/>
      <c r="R270" s="213">
        <f>SUM(R271:R272)</f>
        <v>0</v>
      </c>
      <c r="S270" s="212"/>
      <c r="T270" s="214">
        <f>SUM(T271:T272)</f>
        <v>0</v>
      </c>
      <c r="U270" s="12"/>
      <c r="V270" s="12"/>
      <c r="W270" s="12"/>
      <c r="X270" s="12"/>
      <c r="Y270" s="12"/>
      <c r="Z270" s="12"/>
      <c r="AA270" s="12"/>
      <c r="AB270" s="12"/>
      <c r="AC270" s="12"/>
      <c r="AD270" s="12"/>
      <c r="AE270" s="12"/>
      <c r="AR270" s="215" t="s">
        <v>84</v>
      </c>
      <c r="AT270" s="216" t="s">
        <v>76</v>
      </c>
      <c r="AU270" s="216" t="s">
        <v>84</v>
      </c>
      <c r="AY270" s="215" t="s">
        <v>199</v>
      </c>
      <c r="BK270" s="217">
        <f>SUM(BK271:BK272)</f>
        <v>0</v>
      </c>
    </row>
    <row r="271" spans="1:65" s="2" customFormat="1" ht="19.8" customHeight="1">
      <c r="A271" s="40"/>
      <c r="B271" s="41"/>
      <c r="C271" s="260" t="s">
        <v>363</v>
      </c>
      <c r="D271" s="260" t="s">
        <v>222</v>
      </c>
      <c r="E271" s="261" t="s">
        <v>1003</v>
      </c>
      <c r="F271" s="262" t="s">
        <v>1004</v>
      </c>
      <c r="G271" s="263" t="s">
        <v>296</v>
      </c>
      <c r="H271" s="264">
        <v>1142.001</v>
      </c>
      <c r="I271" s="265"/>
      <c r="J271" s="266">
        <f>ROUND(I271*H271,2)</f>
        <v>0</v>
      </c>
      <c r="K271" s="262" t="s">
        <v>32</v>
      </c>
      <c r="L271" s="46"/>
      <c r="M271" s="267" t="s">
        <v>32</v>
      </c>
      <c r="N271" s="268" t="s">
        <v>48</v>
      </c>
      <c r="O271" s="86"/>
      <c r="P271" s="230">
        <f>O271*H271</f>
        <v>0</v>
      </c>
      <c r="Q271" s="230">
        <v>0</v>
      </c>
      <c r="R271" s="230">
        <f>Q271*H271</f>
        <v>0</v>
      </c>
      <c r="S271" s="230">
        <v>0</v>
      </c>
      <c r="T271" s="231">
        <f>S271*H271</f>
        <v>0</v>
      </c>
      <c r="U271" s="40"/>
      <c r="V271" s="40"/>
      <c r="W271" s="40"/>
      <c r="X271" s="40"/>
      <c r="Y271" s="40"/>
      <c r="Z271" s="40"/>
      <c r="AA271" s="40"/>
      <c r="AB271" s="40"/>
      <c r="AC271" s="40"/>
      <c r="AD271" s="40"/>
      <c r="AE271" s="40"/>
      <c r="AR271" s="232" t="s">
        <v>209</v>
      </c>
      <c r="AT271" s="232" t="s">
        <v>222</v>
      </c>
      <c r="AU271" s="232" t="s">
        <v>86</v>
      </c>
      <c r="AY271" s="18" t="s">
        <v>199</v>
      </c>
      <c r="BE271" s="233">
        <f>IF(N271="základní",J271,0)</f>
        <v>0</v>
      </c>
      <c r="BF271" s="233">
        <f>IF(N271="snížená",J271,0)</f>
        <v>0</v>
      </c>
      <c r="BG271" s="233">
        <f>IF(N271="zákl. přenesená",J271,0)</f>
        <v>0</v>
      </c>
      <c r="BH271" s="233">
        <f>IF(N271="sníž. přenesená",J271,0)</f>
        <v>0</v>
      </c>
      <c r="BI271" s="233">
        <f>IF(N271="nulová",J271,0)</f>
        <v>0</v>
      </c>
      <c r="BJ271" s="18" t="s">
        <v>84</v>
      </c>
      <c r="BK271" s="233">
        <f>ROUND(I271*H271,2)</f>
        <v>0</v>
      </c>
      <c r="BL271" s="18" t="s">
        <v>209</v>
      </c>
      <c r="BM271" s="232" t="s">
        <v>463</v>
      </c>
    </row>
    <row r="272" spans="1:47" s="2" customFormat="1" ht="12">
      <c r="A272" s="40"/>
      <c r="B272" s="41"/>
      <c r="C272" s="42"/>
      <c r="D272" s="234" t="s">
        <v>210</v>
      </c>
      <c r="E272" s="42"/>
      <c r="F272" s="235" t="s">
        <v>1004</v>
      </c>
      <c r="G272" s="42"/>
      <c r="H272" s="42"/>
      <c r="I272" s="138"/>
      <c r="J272" s="42"/>
      <c r="K272" s="42"/>
      <c r="L272" s="46"/>
      <c r="M272" s="236"/>
      <c r="N272" s="237"/>
      <c r="O272" s="86"/>
      <c r="P272" s="86"/>
      <c r="Q272" s="86"/>
      <c r="R272" s="86"/>
      <c r="S272" s="86"/>
      <c r="T272" s="87"/>
      <c r="U272" s="40"/>
      <c r="V272" s="40"/>
      <c r="W272" s="40"/>
      <c r="X272" s="40"/>
      <c r="Y272" s="40"/>
      <c r="Z272" s="40"/>
      <c r="AA272" s="40"/>
      <c r="AB272" s="40"/>
      <c r="AC272" s="40"/>
      <c r="AD272" s="40"/>
      <c r="AE272" s="40"/>
      <c r="AT272" s="18" t="s">
        <v>210</v>
      </c>
      <c r="AU272" s="18" t="s">
        <v>86</v>
      </c>
    </row>
    <row r="273" spans="1:63" s="12" customFormat="1" ht="25.9" customHeight="1">
      <c r="A273" s="12"/>
      <c r="B273" s="204"/>
      <c r="C273" s="205"/>
      <c r="D273" s="206" t="s">
        <v>76</v>
      </c>
      <c r="E273" s="207" t="s">
        <v>1005</v>
      </c>
      <c r="F273" s="207" t="s">
        <v>1006</v>
      </c>
      <c r="G273" s="205"/>
      <c r="H273" s="205"/>
      <c r="I273" s="208"/>
      <c r="J273" s="209">
        <f>BK273</f>
        <v>0</v>
      </c>
      <c r="K273" s="205"/>
      <c r="L273" s="210"/>
      <c r="M273" s="211"/>
      <c r="N273" s="212"/>
      <c r="O273" s="212"/>
      <c r="P273" s="213">
        <f>SUM(P274:P322)</f>
        <v>0</v>
      </c>
      <c r="Q273" s="212"/>
      <c r="R273" s="213">
        <f>SUM(R274:R322)</f>
        <v>0</v>
      </c>
      <c r="S273" s="212"/>
      <c r="T273" s="214">
        <f>SUM(T274:T322)</f>
        <v>0</v>
      </c>
      <c r="U273" s="12"/>
      <c r="V273" s="12"/>
      <c r="W273" s="12"/>
      <c r="X273" s="12"/>
      <c r="Y273" s="12"/>
      <c r="Z273" s="12"/>
      <c r="AA273" s="12"/>
      <c r="AB273" s="12"/>
      <c r="AC273" s="12"/>
      <c r="AD273" s="12"/>
      <c r="AE273" s="12"/>
      <c r="AR273" s="215" t="s">
        <v>86</v>
      </c>
      <c r="AT273" s="216" t="s">
        <v>76</v>
      </c>
      <c r="AU273" s="216" t="s">
        <v>6</v>
      </c>
      <c r="AY273" s="215" t="s">
        <v>199</v>
      </c>
      <c r="BK273" s="217">
        <f>SUM(BK274:BK322)</f>
        <v>0</v>
      </c>
    </row>
    <row r="274" spans="1:65" s="2" customFormat="1" ht="19.8" customHeight="1">
      <c r="A274" s="40"/>
      <c r="B274" s="41"/>
      <c r="C274" s="260" t="s">
        <v>465</v>
      </c>
      <c r="D274" s="260" t="s">
        <v>222</v>
      </c>
      <c r="E274" s="261" t="s">
        <v>1007</v>
      </c>
      <c r="F274" s="262" t="s">
        <v>1008</v>
      </c>
      <c r="G274" s="263" t="s">
        <v>288</v>
      </c>
      <c r="H274" s="264">
        <v>36</v>
      </c>
      <c r="I274" s="265"/>
      <c r="J274" s="266">
        <f>ROUND(I274*H274,2)</f>
        <v>0</v>
      </c>
      <c r="K274" s="262" t="s">
        <v>32</v>
      </c>
      <c r="L274" s="46"/>
      <c r="M274" s="267" t="s">
        <v>32</v>
      </c>
      <c r="N274" s="268" t="s">
        <v>48</v>
      </c>
      <c r="O274" s="86"/>
      <c r="P274" s="230">
        <f>O274*H274</f>
        <v>0</v>
      </c>
      <c r="Q274" s="230">
        <v>0</v>
      </c>
      <c r="R274" s="230">
        <f>Q274*H274</f>
        <v>0</v>
      </c>
      <c r="S274" s="230">
        <v>0</v>
      </c>
      <c r="T274" s="231">
        <f>S274*H274</f>
        <v>0</v>
      </c>
      <c r="U274" s="40"/>
      <c r="V274" s="40"/>
      <c r="W274" s="40"/>
      <c r="X274" s="40"/>
      <c r="Y274" s="40"/>
      <c r="Z274" s="40"/>
      <c r="AA274" s="40"/>
      <c r="AB274" s="40"/>
      <c r="AC274" s="40"/>
      <c r="AD274" s="40"/>
      <c r="AE274" s="40"/>
      <c r="AR274" s="232" t="s">
        <v>245</v>
      </c>
      <c r="AT274" s="232" t="s">
        <v>222</v>
      </c>
      <c r="AU274" s="232" t="s">
        <v>84</v>
      </c>
      <c r="AY274" s="18" t="s">
        <v>199</v>
      </c>
      <c r="BE274" s="233">
        <f>IF(N274="základní",J274,0)</f>
        <v>0</v>
      </c>
      <c r="BF274" s="233">
        <f>IF(N274="snížená",J274,0)</f>
        <v>0</v>
      </c>
      <c r="BG274" s="233">
        <f>IF(N274="zákl. přenesená",J274,0)</f>
        <v>0</v>
      </c>
      <c r="BH274" s="233">
        <f>IF(N274="sníž. přenesená",J274,0)</f>
        <v>0</v>
      </c>
      <c r="BI274" s="233">
        <f>IF(N274="nulová",J274,0)</f>
        <v>0</v>
      </c>
      <c r="BJ274" s="18" t="s">
        <v>84</v>
      </c>
      <c r="BK274" s="233">
        <f>ROUND(I274*H274,2)</f>
        <v>0</v>
      </c>
      <c r="BL274" s="18" t="s">
        <v>245</v>
      </c>
      <c r="BM274" s="232" t="s">
        <v>468</v>
      </c>
    </row>
    <row r="275" spans="1:47" s="2" customFormat="1" ht="12">
      <c r="A275" s="40"/>
      <c r="B275" s="41"/>
      <c r="C275" s="42"/>
      <c r="D275" s="234" t="s">
        <v>210</v>
      </c>
      <c r="E275" s="42"/>
      <c r="F275" s="235" t="s">
        <v>1008</v>
      </c>
      <c r="G275" s="42"/>
      <c r="H275" s="42"/>
      <c r="I275" s="138"/>
      <c r="J275" s="42"/>
      <c r="K275" s="42"/>
      <c r="L275" s="46"/>
      <c r="M275" s="236"/>
      <c r="N275" s="237"/>
      <c r="O275" s="86"/>
      <c r="P275" s="86"/>
      <c r="Q275" s="86"/>
      <c r="R275" s="86"/>
      <c r="S275" s="86"/>
      <c r="T275" s="87"/>
      <c r="U275" s="40"/>
      <c r="V275" s="40"/>
      <c r="W275" s="40"/>
      <c r="X275" s="40"/>
      <c r="Y275" s="40"/>
      <c r="Z275" s="40"/>
      <c r="AA275" s="40"/>
      <c r="AB275" s="40"/>
      <c r="AC275" s="40"/>
      <c r="AD275" s="40"/>
      <c r="AE275" s="40"/>
      <c r="AT275" s="18" t="s">
        <v>210</v>
      </c>
      <c r="AU275" s="18" t="s">
        <v>84</v>
      </c>
    </row>
    <row r="276" spans="1:51" s="13" customFormat="1" ht="12">
      <c r="A276" s="13"/>
      <c r="B276" s="238"/>
      <c r="C276" s="239"/>
      <c r="D276" s="234" t="s">
        <v>213</v>
      </c>
      <c r="E276" s="240" t="s">
        <v>32</v>
      </c>
      <c r="F276" s="241" t="s">
        <v>1122</v>
      </c>
      <c r="G276" s="239"/>
      <c r="H276" s="242">
        <v>36</v>
      </c>
      <c r="I276" s="243"/>
      <c r="J276" s="239"/>
      <c r="K276" s="239"/>
      <c r="L276" s="244"/>
      <c r="M276" s="245"/>
      <c r="N276" s="246"/>
      <c r="O276" s="246"/>
      <c r="P276" s="246"/>
      <c r="Q276" s="246"/>
      <c r="R276" s="246"/>
      <c r="S276" s="246"/>
      <c r="T276" s="247"/>
      <c r="U276" s="13"/>
      <c r="V276" s="13"/>
      <c r="W276" s="13"/>
      <c r="X276" s="13"/>
      <c r="Y276" s="13"/>
      <c r="Z276" s="13"/>
      <c r="AA276" s="13"/>
      <c r="AB276" s="13"/>
      <c r="AC276" s="13"/>
      <c r="AD276" s="13"/>
      <c r="AE276" s="13"/>
      <c r="AT276" s="248" t="s">
        <v>213</v>
      </c>
      <c r="AU276" s="248" t="s">
        <v>84</v>
      </c>
      <c r="AV276" s="13" t="s">
        <v>86</v>
      </c>
      <c r="AW276" s="13" t="s">
        <v>39</v>
      </c>
      <c r="AX276" s="13" t="s">
        <v>6</v>
      </c>
      <c r="AY276" s="248" t="s">
        <v>199</v>
      </c>
    </row>
    <row r="277" spans="1:51" s="14" customFormat="1" ht="12">
      <c r="A277" s="14"/>
      <c r="B277" s="249"/>
      <c r="C277" s="250"/>
      <c r="D277" s="234" t="s">
        <v>213</v>
      </c>
      <c r="E277" s="251" t="s">
        <v>32</v>
      </c>
      <c r="F277" s="252" t="s">
        <v>215</v>
      </c>
      <c r="G277" s="250"/>
      <c r="H277" s="253">
        <v>36</v>
      </c>
      <c r="I277" s="254"/>
      <c r="J277" s="250"/>
      <c r="K277" s="250"/>
      <c r="L277" s="255"/>
      <c r="M277" s="269"/>
      <c r="N277" s="270"/>
      <c r="O277" s="270"/>
      <c r="P277" s="270"/>
      <c r="Q277" s="270"/>
      <c r="R277" s="270"/>
      <c r="S277" s="270"/>
      <c r="T277" s="271"/>
      <c r="U277" s="14"/>
      <c r="V277" s="14"/>
      <c r="W277" s="14"/>
      <c r="X277" s="14"/>
      <c r="Y277" s="14"/>
      <c r="Z277" s="14"/>
      <c r="AA277" s="14"/>
      <c r="AB277" s="14"/>
      <c r="AC277" s="14"/>
      <c r="AD277" s="14"/>
      <c r="AE277" s="14"/>
      <c r="AT277" s="259" t="s">
        <v>213</v>
      </c>
      <c r="AU277" s="259" t="s">
        <v>84</v>
      </c>
      <c r="AV277" s="14" t="s">
        <v>209</v>
      </c>
      <c r="AW277" s="14" t="s">
        <v>39</v>
      </c>
      <c r="AX277" s="14" t="s">
        <v>84</v>
      </c>
      <c r="AY277" s="259" t="s">
        <v>199</v>
      </c>
    </row>
    <row r="278" spans="1:65" s="2" customFormat="1" ht="14.4" customHeight="1">
      <c r="A278" s="40"/>
      <c r="B278" s="41"/>
      <c r="C278" s="220" t="s">
        <v>367</v>
      </c>
      <c r="D278" s="220" t="s">
        <v>203</v>
      </c>
      <c r="E278" s="221" t="s">
        <v>1010</v>
      </c>
      <c r="F278" s="222" t="s">
        <v>1011</v>
      </c>
      <c r="G278" s="223" t="s">
        <v>296</v>
      </c>
      <c r="H278" s="224">
        <v>0.013</v>
      </c>
      <c r="I278" s="225"/>
      <c r="J278" s="226">
        <f>ROUND(I278*H278,2)</f>
        <v>0</v>
      </c>
      <c r="K278" s="222" t="s">
        <v>32</v>
      </c>
      <c r="L278" s="227"/>
      <c r="M278" s="228" t="s">
        <v>32</v>
      </c>
      <c r="N278" s="229" t="s">
        <v>48</v>
      </c>
      <c r="O278" s="86"/>
      <c r="P278" s="230">
        <f>O278*H278</f>
        <v>0</v>
      </c>
      <c r="Q278" s="230">
        <v>0</v>
      </c>
      <c r="R278" s="230">
        <f>Q278*H278</f>
        <v>0</v>
      </c>
      <c r="S278" s="230">
        <v>0</v>
      </c>
      <c r="T278" s="231">
        <f>S278*H278</f>
        <v>0</v>
      </c>
      <c r="U278" s="40"/>
      <c r="V278" s="40"/>
      <c r="W278" s="40"/>
      <c r="X278" s="40"/>
      <c r="Y278" s="40"/>
      <c r="Z278" s="40"/>
      <c r="AA278" s="40"/>
      <c r="AB278" s="40"/>
      <c r="AC278" s="40"/>
      <c r="AD278" s="40"/>
      <c r="AE278" s="40"/>
      <c r="AR278" s="232" t="s">
        <v>278</v>
      </c>
      <c r="AT278" s="232" t="s">
        <v>203</v>
      </c>
      <c r="AU278" s="232" t="s">
        <v>84</v>
      </c>
      <c r="AY278" s="18" t="s">
        <v>199</v>
      </c>
      <c r="BE278" s="233">
        <f>IF(N278="základní",J278,0)</f>
        <v>0</v>
      </c>
      <c r="BF278" s="233">
        <f>IF(N278="snížená",J278,0)</f>
        <v>0</v>
      </c>
      <c r="BG278" s="233">
        <f>IF(N278="zákl. přenesená",J278,0)</f>
        <v>0</v>
      </c>
      <c r="BH278" s="233">
        <f>IF(N278="sníž. přenesená",J278,0)</f>
        <v>0</v>
      </c>
      <c r="BI278" s="233">
        <f>IF(N278="nulová",J278,0)</f>
        <v>0</v>
      </c>
      <c r="BJ278" s="18" t="s">
        <v>84</v>
      </c>
      <c r="BK278" s="233">
        <f>ROUND(I278*H278,2)</f>
        <v>0</v>
      </c>
      <c r="BL278" s="18" t="s">
        <v>245</v>
      </c>
      <c r="BM278" s="232" t="s">
        <v>471</v>
      </c>
    </row>
    <row r="279" spans="1:47" s="2" customFormat="1" ht="12">
      <c r="A279" s="40"/>
      <c r="B279" s="41"/>
      <c r="C279" s="42"/>
      <c r="D279" s="234" t="s">
        <v>210</v>
      </c>
      <c r="E279" s="42"/>
      <c r="F279" s="235" t="s">
        <v>1011</v>
      </c>
      <c r="G279" s="42"/>
      <c r="H279" s="42"/>
      <c r="I279" s="138"/>
      <c r="J279" s="42"/>
      <c r="K279" s="42"/>
      <c r="L279" s="46"/>
      <c r="M279" s="236"/>
      <c r="N279" s="237"/>
      <c r="O279" s="86"/>
      <c r="P279" s="86"/>
      <c r="Q279" s="86"/>
      <c r="R279" s="86"/>
      <c r="S279" s="86"/>
      <c r="T279" s="87"/>
      <c r="U279" s="40"/>
      <c r="V279" s="40"/>
      <c r="W279" s="40"/>
      <c r="X279" s="40"/>
      <c r="Y279" s="40"/>
      <c r="Z279" s="40"/>
      <c r="AA279" s="40"/>
      <c r="AB279" s="40"/>
      <c r="AC279" s="40"/>
      <c r="AD279" s="40"/>
      <c r="AE279" s="40"/>
      <c r="AT279" s="18" t="s">
        <v>210</v>
      </c>
      <c r="AU279" s="18" t="s">
        <v>84</v>
      </c>
    </row>
    <row r="280" spans="1:65" s="2" customFormat="1" ht="19.8" customHeight="1">
      <c r="A280" s="40"/>
      <c r="B280" s="41"/>
      <c r="C280" s="260" t="s">
        <v>472</v>
      </c>
      <c r="D280" s="260" t="s">
        <v>222</v>
      </c>
      <c r="E280" s="261" t="s">
        <v>1012</v>
      </c>
      <c r="F280" s="262" t="s">
        <v>1013</v>
      </c>
      <c r="G280" s="263" t="s">
        <v>288</v>
      </c>
      <c r="H280" s="264">
        <v>72</v>
      </c>
      <c r="I280" s="265"/>
      <c r="J280" s="266">
        <f>ROUND(I280*H280,2)</f>
        <v>0</v>
      </c>
      <c r="K280" s="262" t="s">
        <v>32</v>
      </c>
      <c r="L280" s="46"/>
      <c r="M280" s="267" t="s">
        <v>32</v>
      </c>
      <c r="N280" s="268" t="s">
        <v>48</v>
      </c>
      <c r="O280" s="86"/>
      <c r="P280" s="230">
        <f>O280*H280</f>
        <v>0</v>
      </c>
      <c r="Q280" s="230">
        <v>0</v>
      </c>
      <c r="R280" s="230">
        <f>Q280*H280</f>
        <v>0</v>
      </c>
      <c r="S280" s="230">
        <v>0</v>
      </c>
      <c r="T280" s="231">
        <f>S280*H280</f>
        <v>0</v>
      </c>
      <c r="U280" s="40"/>
      <c r="V280" s="40"/>
      <c r="W280" s="40"/>
      <c r="X280" s="40"/>
      <c r="Y280" s="40"/>
      <c r="Z280" s="40"/>
      <c r="AA280" s="40"/>
      <c r="AB280" s="40"/>
      <c r="AC280" s="40"/>
      <c r="AD280" s="40"/>
      <c r="AE280" s="40"/>
      <c r="AR280" s="232" t="s">
        <v>245</v>
      </c>
      <c r="AT280" s="232" t="s">
        <v>222</v>
      </c>
      <c r="AU280" s="232" t="s">
        <v>84</v>
      </c>
      <c r="AY280" s="18" t="s">
        <v>199</v>
      </c>
      <c r="BE280" s="233">
        <f>IF(N280="základní",J280,0)</f>
        <v>0</v>
      </c>
      <c r="BF280" s="233">
        <f>IF(N280="snížená",J280,0)</f>
        <v>0</v>
      </c>
      <c r="BG280" s="233">
        <f>IF(N280="zákl. přenesená",J280,0)</f>
        <v>0</v>
      </c>
      <c r="BH280" s="233">
        <f>IF(N280="sníž. přenesená",J280,0)</f>
        <v>0</v>
      </c>
      <c r="BI280" s="233">
        <f>IF(N280="nulová",J280,0)</f>
        <v>0</v>
      </c>
      <c r="BJ280" s="18" t="s">
        <v>84</v>
      </c>
      <c r="BK280" s="233">
        <f>ROUND(I280*H280,2)</f>
        <v>0</v>
      </c>
      <c r="BL280" s="18" t="s">
        <v>245</v>
      </c>
      <c r="BM280" s="232" t="s">
        <v>475</v>
      </c>
    </row>
    <row r="281" spans="1:47" s="2" customFormat="1" ht="12">
      <c r="A281" s="40"/>
      <c r="B281" s="41"/>
      <c r="C281" s="42"/>
      <c r="D281" s="234" t="s">
        <v>210</v>
      </c>
      <c r="E281" s="42"/>
      <c r="F281" s="235" t="s">
        <v>1013</v>
      </c>
      <c r="G281" s="42"/>
      <c r="H281" s="42"/>
      <c r="I281" s="138"/>
      <c r="J281" s="42"/>
      <c r="K281" s="42"/>
      <c r="L281" s="46"/>
      <c r="M281" s="236"/>
      <c r="N281" s="237"/>
      <c r="O281" s="86"/>
      <c r="P281" s="86"/>
      <c r="Q281" s="86"/>
      <c r="R281" s="86"/>
      <c r="S281" s="86"/>
      <c r="T281" s="87"/>
      <c r="U281" s="40"/>
      <c r="V281" s="40"/>
      <c r="W281" s="40"/>
      <c r="X281" s="40"/>
      <c r="Y281" s="40"/>
      <c r="Z281" s="40"/>
      <c r="AA281" s="40"/>
      <c r="AB281" s="40"/>
      <c r="AC281" s="40"/>
      <c r="AD281" s="40"/>
      <c r="AE281" s="40"/>
      <c r="AT281" s="18" t="s">
        <v>210</v>
      </c>
      <c r="AU281" s="18" t="s">
        <v>84</v>
      </c>
    </row>
    <row r="282" spans="1:51" s="13" customFormat="1" ht="12">
      <c r="A282" s="13"/>
      <c r="B282" s="238"/>
      <c r="C282" s="239"/>
      <c r="D282" s="234" t="s">
        <v>213</v>
      </c>
      <c r="E282" s="240" t="s">
        <v>32</v>
      </c>
      <c r="F282" s="241" t="s">
        <v>1123</v>
      </c>
      <c r="G282" s="239"/>
      <c r="H282" s="242">
        <v>72</v>
      </c>
      <c r="I282" s="243"/>
      <c r="J282" s="239"/>
      <c r="K282" s="239"/>
      <c r="L282" s="244"/>
      <c r="M282" s="245"/>
      <c r="N282" s="246"/>
      <c r="O282" s="246"/>
      <c r="P282" s="246"/>
      <c r="Q282" s="246"/>
      <c r="R282" s="246"/>
      <c r="S282" s="246"/>
      <c r="T282" s="247"/>
      <c r="U282" s="13"/>
      <c r="V282" s="13"/>
      <c r="W282" s="13"/>
      <c r="X282" s="13"/>
      <c r="Y282" s="13"/>
      <c r="Z282" s="13"/>
      <c r="AA282" s="13"/>
      <c r="AB282" s="13"/>
      <c r="AC282" s="13"/>
      <c r="AD282" s="13"/>
      <c r="AE282" s="13"/>
      <c r="AT282" s="248" t="s">
        <v>213</v>
      </c>
      <c r="AU282" s="248" t="s">
        <v>84</v>
      </c>
      <c r="AV282" s="13" t="s">
        <v>86</v>
      </c>
      <c r="AW282" s="13" t="s">
        <v>39</v>
      </c>
      <c r="AX282" s="13" t="s">
        <v>6</v>
      </c>
      <c r="AY282" s="248" t="s">
        <v>199</v>
      </c>
    </row>
    <row r="283" spans="1:51" s="14" customFormat="1" ht="12">
      <c r="A283" s="14"/>
      <c r="B283" s="249"/>
      <c r="C283" s="250"/>
      <c r="D283" s="234" t="s">
        <v>213</v>
      </c>
      <c r="E283" s="251" t="s">
        <v>32</v>
      </c>
      <c r="F283" s="252" t="s">
        <v>215</v>
      </c>
      <c r="G283" s="250"/>
      <c r="H283" s="253">
        <v>72</v>
      </c>
      <c r="I283" s="254"/>
      <c r="J283" s="250"/>
      <c r="K283" s="250"/>
      <c r="L283" s="255"/>
      <c r="M283" s="269"/>
      <c r="N283" s="270"/>
      <c r="O283" s="270"/>
      <c r="P283" s="270"/>
      <c r="Q283" s="270"/>
      <c r="R283" s="270"/>
      <c r="S283" s="270"/>
      <c r="T283" s="271"/>
      <c r="U283" s="14"/>
      <c r="V283" s="14"/>
      <c r="W283" s="14"/>
      <c r="X283" s="14"/>
      <c r="Y283" s="14"/>
      <c r="Z283" s="14"/>
      <c r="AA283" s="14"/>
      <c r="AB283" s="14"/>
      <c r="AC283" s="14"/>
      <c r="AD283" s="14"/>
      <c r="AE283" s="14"/>
      <c r="AT283" s="259" t="s">
        <v>213</v>
      </c>
      <c r="AU283" s="259" t="s">
        <v>84</v>
      </c>
      <c r="AV283" s="14" t="s">
        <v>209</v>
      </c>
      <c r="AW283" s="14" t="s">
        <v>39</v>
      </c>
      <c r="AX283" s="14" t="s">
        <v>84</v>
      </c>
      <c r="AY283" s="259" t="s">
        <v>199</v>
      </c>
    </row>
    <row r="284" spans="1:65" s="2" customFormat="1" ht="14.4" customHeight="1">
      <c r="A284" s="40"/>
      <c r="B284" s="41"/>
      <c r="C284" s="220" t="s">
        <v>371</v>
      </c>
      <c r="D284" s="220" t="s">
        <v>203</v>
      </c>
      <c r="E284" s="221" t="s">
        <v>1015</v>
      </c>
      <c r="F284" s="222" t="s">
        <v>1016</v>
      </c>
      <c r="G284" s="223" t="s">
        <v>296</v>
      </c>
      <c r="H284" s="224">
        <v>0.032</v>
      </c>
      <c r="I284" s="225"/>
      <c r="J284" s="226">
        <f>ROUND(I284*H284,2)</f>
        <v>0</v>
      </c>
      <c r="K284" s="222" t="s">
        <v>32</v>
      </c>
      <c r="L284" s="227"/>
      <c r="M284" s="228" t="s">
        <v>32</v>
      </c>
      <c r="N284" s="229" t="s">
        <v>48</v>
      </c>
      <c r="O284" s="86"/>
      <c r="P284" s="230">
        <f>O284*H284</f>
        <v>0</v>
      </c>
      <c r="Q284" s="230">
        <v>0</v>
      </c>
      <c r="R284" s="230">
        <f>Q284*H284</f>
        <v>0</v>
      </c>
      <c r="S284" s="230">
        <v>0</v>
      </c>
      <c r="T284" s="231">
        <f>S284*H284</f>
        <v>0</v>
      </c>
      <c r="U284" s="40"/>
      <c r="V284" s="40"/>
      <c r="W284" s="40"/>
      <c r="X284" s="40"/>
      <c r="Y284" s="40"/>
      <c r="Z284" s="40"/>
      <c r="AA284" s="40"/>
      <c r="AB284" s="40"/>
      <c r="AC284" s="40"/>
      <c r="AD284" s="40"/>
      <c r="AE284" s="40"/>
      <c r="AR284" s="232" t="s">
        <v>278</v>
      </c>
      <c r="AT284" s="232" t="s">
        <v>203</v>
      </c>
      <c r="AU284" s="232" t="s">
        <v>84</v>
      </c>
      <c r="AY284" s="18" t="s">
        <v>199</v>
      </c>
      <c r="BE284" s="233">
        <f>IF(N284="základní",J284,0)</f>
        <v>0</v>
      </c>
      <c r="BF284" s="233">
        <f>IF(N284="snížená",J284,0)</f>
        <v>0</v>
      </c>
      <c r="BG284" s="233">
        <f>IF(N284="zákl. přenesená",J284,0)</f>
        <v>0</v>
      </c>
      <c r="BH284" s="233">
        <f>IF(N284="sníž. přenesená",J284,0)</f>
        <v>0</v>
      </c>
      <c r="BI284" s="233">
        <f>IF(N284="nulová",J284,0)</f>
        <v>0</v>
      </c>
      <c r="BJ284" s="18" t="s">
        <v>84</v>
      </c>
      <c r="BK284" s="233">
        <f>ROUND(I284*H284,2)</f>
        <v>0</v>
      </c>
      <c r="BL284" s="18" t="s">
        <v>245</v>
      </c>
      <c r="BM284" s="232" t="s">
        <v>478</v>
      </c>
    </row>
    <row r="285" spans="1:47" s="2" customFormat="1" ht="12">
      <c r="A285" s="40"/>
      <c r="B285" s="41"/>
      <c r="C285" s="42"/>
      <c r="D285" s="234" t="s">
        <v>210</v>
      </c>
      <c r="E285" s="42"/>
      <c r="F285" s="235" t="s">
        <v>1016</v>
      </c>
      <c r="G285" s="42"/>
      <c r="H285" s="42"/>
      <c r="I285" s="138"/>
      <c r="J285" s="42"/>
      <c r="K285" s="42"/>
      <c r="L285" s="46"/>
      <c r="M285" s="236"/>
      <c r="N285" s="237"/>
      <c r="O285" s="86"/>
      <c r="P285" s="86"/>
      <c r="Q285" s="86"/>
      <c r="R285" s="86"/>
      <c r="S285" s="86"/>
      <c r="T285" s="87"/>
      <c r="U285" s="40"/>
      <c r="V285" s="40"/>
      <c r="W285" s="40"/>
      <c r="X285" s="40"/>
      <c r="Y285" s="40"/>
      <c r="Z285" s="40"/>
      <c r="AA285" s="40"/>
      <c r="AB285" s="40"/>
      <c r="AC285" s="40"/>
      <c r="AD285" s="40"/>
      <c r="AE285" s="40"/>
      <c r="AT285" s="18" t="s">
        <v>210</v>
      </c>
      <c r="AU285" s="18" t="s">
        <v>84</v>
      </c>
    </row>
    <row r="286" spans="1:65" s="2" customFormat="1" ht="19.8" customHeight="1">
      <c r="A286" s="40"/>
      <c r="B286" s="41"/>
      <c r="C286" s="260" t="s">
        <v>480</v>
      </c>
      <c r="D286" s="260" t="s">
        <v>222</v>
      </c>
      <c r="E286" s="261" t="s">
        <v>1017</v>
      </c>
      <c r="F286" s="262" t="s">
        <v>1018</v>
      </c>
      <c r="G286" s="263" t="s">
        <v>288</v>
      </c>
      <c r="H286" s="264">
        <v>54</v>
      </c>
      <c r="I286" s="265"/>
      <c r="J286" s="266">
        <f>ROUND(I286*H286,2)</f>
        <v>0</v>
      </c>
      <c r="K286" s="262" t="s">
        <v>32</v>
      </c>
      <c r="L286" s="46"/>
      <c r="M286" s="267" t="s">
        <v>32</v>
      </c>
      <c r="N286" s="268" t="s">
        <v>48</v>
      </c>
      <c r="O286" s="86"/>
      <c r="P286" s="230">
        <f>O286*H286</f>
        <v>0</v>
      </c>
      <c r="Q286" s="230">
        <v>0</v>
      </c>
      <c r="R286" s="230">
        <f>Q286*H286</f>
        <v>0</v>
      </c>
      <c r="S286" s="230">
        <v>0</v>
      </c>
      <c r="T286" s="231">
        <f>S286*H286</f>
        <v>0</v>
      </c>
      <c r="U286" s="40"/>
      <c r="V286" s="40"/>
      <c r="W286" s="40"/>
      <c r="X286" s="40"/>
      <c r="Y286" s="40"/>
      <c r="Z286" s="40"/>
      <c r="AA286" s="40"/>
      <c r="AB286" s="40"/>
      <c r="AC286" s="40"/>
      <c r="AD286" s="40"/>
      <c r="AE286" s="40"/>
      <c r="AR286" s="232" t="s">
        <v>245</v>
      </c>
      <c r="AT286" s="232" t="s">
        <v>222</v>
      </c>
      <c r="AU286" s="232" t="s">
        <v>84</v>
      </c>
      <c r="AY286" s="18" t="s">
        <v>199</v>
      </c>
      <c r="BE286" s="233">
        <f>IF(N286="základní",J286,0)</f>
        <v>0</v>
      </c>
      <c r="BF286" s="233">
        <f>IF(N286="snížená",J286,0)</f>
        <v>0</v>
      </c>
      <c r="BG286" s="233">
        <f>IF(N286="zákl. přenesená",J286,0)</f>
        <v>0</v>
      </c>
      <c r="BH286" s="233">
        <f>IF(N286="sníž. přenesená",J286,0)</f>
        <v>0</v>
      </c>
      <c r="BI286" s="233">
        <f>IF(N286="nulová",J286,0)</f>
        <v>0</v>
      </c>
      <c r="BJ286" s="18" t="s">
        <v>84</v>
      </c>
      <c r="BK286" s="233">
        <f>ROUND(I286*H286,2)</f>
        <v>0</v>
      </c>
      <c r="BL286" s="18" t="s">
        <v>245</v>
      </c>
      <c r="BM286" s="232" t="s">
        <v>483</v>
      </c>
    </row>
    <row r="287" spans="1:47" s="2" customFormat="1" ht="12">
      <c r="A287" s="40"/>
      <c r="B287" s="41"/>
      <c r="C287" s="42"/>
      <c r="D287" s="234" t="s">
        <v>210</v>
      </c>
      <c r="E287" s="42"/>
      <c r="F287" s="235" t="s">
        <v>1018</v>
      </c>
      <c r="G287" s="42"/>
      <c r="H287" s="42"/>
      <c r="I287" s="138"/>
      <c r="J287" s="42"/>
      <c r="K287" s="42"/>
      <c r="L287" s="46"/>
      <c r="M287" s="236"/>
      <c r="N287" s="237"/>
      <c r="O287" s="86"/>
      <c r="P287" s="86"/>
      <c r="Q287" s="86"/>
      <c r="R287" s="86"/>
      <c r="S287" s="86"/>
      <c r="T287" s="87"/>
      <c r="U287" s="40"/>
      <c r="V287" s="40"/>
      <c r="W287" s="40"/>
      <c r="X287" s="40"/>
      <c r="Y287" s="40"/>
      <c r="Z287" s="40"/>
      <c r="AA287" s="40"/>
      <c r="AB287" s="40"/>
      <c r="AC287" s="40"/>
      <c r="AD287" s="40"/>
      <c r="AE287" s="40"/>
      <c r="AT287" s="18" t="s">
        <v>210</v>
      </c>
      <c r="AU287" s="18" t="s">
        <v>84</v>
      </c>
    </row>
    <row r="288" spans="1:51" s="13" customFormat="1" ht="12">
      <c r="A288" s="13"/>
      <c r="B288" s="238"/>
      <c r="C288" s="239"/>
      <c r="D288" s="234" t="s">
        <v>213</v>
      </c>
      <c r="E288" s="240" t="s">
        <v>32</v>
      </c>
      <c r="F288" s="241" t="s">
        <v>1124</v>
      </c>
      <c r="G288" s="239"/>
      <c r="H288" s="242">
        <v>54</v>
      </c>
      <c r="I288" s="243"/>
      <c r="J288" s="239"/>
      <c r="K288" s="239"/>
      <c r="L288" s="244"/>
      <c r="M288" s="245"/>
      <c r="N288" s="246"/>
      <c r="O288" s="246"/>
      <c r="P288" s="246"/>
      <c r="Q288" s="246"/>
      <c r="R288" s="246"/>
      <c r="S288" s="246"/>
      <c r="T288" s="247"/>
      <c r="U288" s="13"/>
      <c r="V288" s="13"/>
      <c r="W288" s="13"/>
      <c r="X288" s="13"/>
      <c r="Y288" s="13"/>
      <c r="Z288" s="13"/>
      <c r="AA288" s="13"/>
      <c r="AB288" s="13"/>
      <c r="AC288" s="13"/>
      <c r="AD288" s="13"/>
      <c r="AE288" s="13"/>
      <c r="AT288" s="248" t="s">
        <v>213</v>
      </c>
      <c r="AU288" s="248" t="s">
        <v>84</v>
      </c>
      <c r="AV288" s="13" t="s">
        <v>86</v>
      </c>
      <c r="AW288" s="13" t="s">
        <v>39</v>
      </c>
      <c r="AX288" s="13" t="s">
        <v>6</v>
      </c>
      <c r="AY288" s="248" t="s">
        <v>199</v>
      </c>
    </row>
    <row r="289" spans="1:51" s="14" customFormat="1" ht="12">
      <c r="A289" s="14"/>
      <c r="B289" s="249"/>
      <c r="C289" s="250"/>
      <c r="D289" s="234" t="s">
        <v>213</v>
      </c>
      <c r="E289" s="251" t="s">
        <v>32</v>
      </c>
      <c r="F289" s="252" t="s">
        <v>215</v>
      </c>
      <c r="G289" s="250"/>
      <c r="H289" s="253">
        <v>54</v>
      </c>
      <c r="I289" s="254"/>
      <c r="J289" s="250"/>
      <c r="K289" s="250"/>
      <c r="L289" s="255"/>
      <c r="M289" s="269"/>
      <c r="N289" s="270"/>
      <c r="O289" s="270"/>
      <c r="P289" s="270"/>
      <c r="Q289" s="270"/>
      <c r="R289" s="270"/>
      <c r="S289" s="270"/>
      <c r="T289" s="271"/>
      <c r="U289" s="14"/>
      <c r="V289" s="14"/>
      <c r="W289" s="14"/>
      <c r="X289" s="14"/>
      <c r="Y289" s="14"/>
      <c r="Z289" s="14"/>
      <c r="AA289" s="14"/>
      <c r="AB289" s="14"/>
      <c r="AC289" s="14"/>
      <c r="AD289" s="14"/>
      <c r="AE289" s="14"/>
      <c r="AT289" s="259" t="s">
        <v>213</v>
      </c>
      <c r="AU289" s="259" t="s">
        <v>84</v>
      </c>
      <c r="AV289" s="14" t="s">
        <v>209</v>
      </c>
      <c r="AW289" s="14" t="s">
        <v>39</v>
      </c>
      <c r="AX289" s="14" t="s">
        <v>84</v>
      </c>
      <c r="AY289" s="259" t="s">
        <v>199</v>
      </c>
    </row>
    <row r="290" spans="1:65" s="2" customFormat="1" ht="14.4" customHeight="1">
      <c r="A290" s="40"/>
      <c r="B290" s="41"/>
      <c r="C290" s="260" t="s">
        <v>375</v>
      </c>
      <c r="D290" s="260" t="s">
        <v>222</v>
      </c>
      <c r="E290" s="261" t="s">
        <v>1020</v>
      </c>
      <c r="F290" s="262" t="s">
        <v>1021</v>
      </c>
      <c r="G290" s="263" t="s">
        <v>288</v>
      </c>
      <c r="H290" s="264">
        <v>40</v>
      </c>
      <c r="I290" s="265"/>
      <c r="J290" s="266">
        <f>ROUND(I290*H290,2)</f>
        <v>0</v>
      </c>
      <c r="K290" s="262" t="s">
        <v>32</v>
      </c>
      <c r="L290" s="46"/>
      <c r="M290" s="267" t="s">
        <v>32</v>
      </c>
      <c r="N290" s="268" t="s">
        <v>48</v>
      </c>
      <c r="O290" s="86"/>
      <c r="P290" s="230">
        <f>O290*H290</f>
        <v>0</v>
      </c>
      <c r="Q290" s="230">
        <v>0</v>
      </c>
      <c r="R290" s="230">
        <f>Q290*H290</f>
        <v>0</v>
      </c>
      <c r="S290" s="230">
        <v>0</v>
      </c>
      <c r="T290" s="231">
        <f>S290*H290</f>
        <v>0</v>
      </c>
      <c r="U290" s="40"/>
      <c r="V290" s="40"/>
      <c r="W290" s="40"/>
      <c r="X290" s="40"/>
      <c r="Y290" s="40"/>
      <c r="Z290" s="40"/>
      <c r="AA290" s="40"/>
      <c r="AB290" s="40"/>
      <c r="AC290" s="40"/>
      <c r="AD290" s="40"/>
      <c r="AE290" s="40"/>
      <c r="AR290" s="232" t="s">
        <v>245</v>
      </c>
      <c r="AT290" s="232" t="s">
        <v>222</v>
      </c>
      <c r="AU290" s="232" t="s">
        <v>84</v>
      </c>
      <c r="AY290" s="18" t="s">
        <v>199</v>
      </c>
      <c r="BE290" s="233">
        <f>IF(N290="základní",J290,0)</f>
        <v>0</v>
      </c>
      <c r="BF290" s="233">
        <f>IF(N290="snížená",J290,0)</f>
        <v>0</v>
      </c>
      <c r="BG290" s="233">
        <f>IF(N290="zákl. přenesená",J290,0)</f>
        <v>0</v>
      </c>
      <c r="BH290" s="233">
        <f>IF(N290="sníž. přenesená",J290,0)</f>
        <v>0</v>
      </c>
      <c r="BI290" s="233">
        <f>IF(N290="nulová",J290,0)</f>
        <v>0</v>
      </c>
      <c r="BJ290" s="18" t="s">
        <v>84</v>
      </c>
      <c r="BK290" s="233">
        <f>ROUND(I290*H290,2)</f>
        <v>0</v>
      </c>
      <c r="BL290" s="18" t="s">
        <v>245</v>
      </c>
      <c r="BM290" s="232" t="s">
        <v>486</v>
      </c>
    </row>
    <row r="291" spans="1:47" s="2" customFormat="1" ht="12">
      <c r="A291" s="40"/>
      <c r="B291" s="41"/>
      <c r="C291" s="42"/>
      <c r="D291" s="234" t="s">
        <v>210</v>
      </c>
      <c r="E291" s="42"/>
      <c r="F291" s="235" t="s">
        <v>1021</v>
      </c>
      <c r="G291" s="42"/>
      <c r="H291" s="42"/>
      <c r="I291" s="138"/>
      <c r="J291" s="42"/>
      <c r="K291" s="42"/>
      <c r="L291" s="46"/>
      <c r="M291" s="236"/>
      <c r="N291" s="237"/>
      <c r="O291" s="86"/>
      <c r="P291" s="86"/>
      <c r="Q291" s="86"/>
      <c r="R291" s="86"/>
      <c r="S291" s="86"/>
      <c r="T291" s="87"/>
      <c r="U291" s="40"/>
      <c r="V291" s="40"/>
      <c r="W291" s="40"/>
      <c r="X291" s="40"/>
      <c r="Y291" s="40"/>
      <c r="Z291" s="40"/>
      <c r="AA291" s="40"/>
      <c r="AB291" s="40"/>
      <c r="AC291" s="40"/>
      <c r="AD291" s="40"/>
      <c r="AE291" s="40"/>
      <c r="AT291" s="18" t="s">
        <v>210</v>
      </c>
      <c r="AU291" s="18" t="s">
        <v>84</v>
      </c>
    </row>
    <row r="292" spans="1:51" s="13" customFormat="1" ht="12">
      <c r="A292" s="13"/>
      <c r="B292" s="238"/>
      <c r="C292" s="239"/>
      <c r="D292" s="234" t="s">
        <v>213</v>
      </c>
      <c r="E292" s="240" t="s">
        <v>32</v>
      </c>
      <c r="F292" s="241" t="s">
        <v>1125</v>
      </c>
      <c r="G292" s="239"/>
      <c r="H292" s="242">
        <v>40</v>
      </c>
      <c r="I292" s="243"/>
      <c r="J292" s="239"/>
      <c r="K292" s="239"/>
      <c r="L292" s="244"/>
      <c r="M292" s="245"/>
      <c r="N292" s="246"/>
      <c r="O292" s="246"/>
      <c r="P292" s="246"/>
      <c r="Q292" s="246"/>
      <c r="R292" s="246"/>
      <c r="S292" s="246"/>
      <c r="T292" s="247"/>
      <c r="U292" s="13"/>
      <c r="V292" s="13"/>
      <c r="W292" s="13"/>
      <c r="X292" s="13"/>
      <c r="Y292" s="13"/>
      <c r="Z292" s="13"/>
      <c r="AA292" s="13"/>
      <c r="AB292" s="13"/>
      <c r="AC292" s="13"/>
      <c r="AD292" s="13"/>
      <c r="AE292" s="13"/>
      <c r="AT292" s="248" t="s">
        <v>213</v>
      </c>
      <c r="AU292" s="248" t="s">
        <v>84</v>
      </c>
      <c r="AV292" s="13" t="s">
        <v>86</v>
      </c>
      <c r="AW292" s="13" t="s">
        <v>39</v>
      </c>
      <c r="AX292" s="13" t="s">
        <v>6</v>
      </c>
      <c r="AY292" s="248" t="s">
        <v>199</v>
      </c>
    </row>
    <row r="293" spans="1:51" s="14" customFormat="1" ht="12">
      <c r="A293" s="14"/>
      <c r="B293" s="249"/>
      <c r="C293" s="250"/>
      <c r="D293" s="234" t="s">
        <v>213</v>
      </c>
      <c r="E293" s="251" t="s">
        <v>32</v>
      </c>
      <c r="F293" s="252" t="s">
        <v>215</v>
      </c>
      <c r="G293" s="250"/>
      <c r="H293" s="253">
        <v>40</v>
      </c>
      <c r="I293" s="254"/>
      <c r="J293" s="250"/>
      <c r="K293" s="250"/>
      <c r="L293" s="255"/>
      <c r="M293" s="269"/>
      <c r="N293" s="270"/>
      <c r="O293" s="270"/>
      <c r="P293" s="270"/>
      <c r="Q293" s="270"/>
      <c r="R293" s="270"/>
      <c r="S293" s="270"/>
      <c r="T293" s="271"/>
      <c r="U293" s="14"/>
      <c r="V293" s="14"/>
      <c r="W293" s="14"/>
      <c r="X293" s="14"/>
      <c r="Y293" s="14"/>
      <c r="Z293" s="14"/>
      <c r="AA293" s="14"/>
      <c r="AB293" s="14"/>
      <c r="AC293" s="14"/>
      <c r="AD293" s="14"/>
      <c r="AE293" s="14"/>
      <c r="AT293" s="259" t="s">
        <v>213</v>
      </c>
      <c r="AU293" s="259" t="s">
        <v>84</v>
      </c>
      <c r="AV293" s="14" t="s">
        <v>209</v>
      </c>
      <c r="AW293" s="14" t="s">
        <v>39</v>
      </c>
      <c r="AX293" s="14" t="s">
        <v>84</v>
      </c>
      <c r="AY293" s="259" t="s">
        <v>199</v>
      </c>
    </row>
    <row r="294" spans="1:65" s="2" customFormat="1" ht="19.8" customHeight="1">
      <c r="A294" s="40"/>
      <c r="B294" s="41"/>
      <c r="C294" s="260" t="s">
        <v>488</v>
      </c>
      <c r="D294" s="260" t="s">
        <v>222</v>
      </c>
      <c r="E294" s="261" t="s">
        <v>1025</v>
      </c>
      <c r="F294" s="262" t="s">
        <v>1026</v>
      </c>
      <c r="G294" s="263" t="s">
        <v>288</v>
      </c>
      <c r="H294" s="264">
        <v>45</v>
      </c>
      <c r="I294" s="265"/>
      <c r="J294" s="266">
        <f>ROUND(I294*H294,2)</f>
        <v>0</v>
      </c>
      <c r="K294" s="262" t="s">
        <v>32</v>
      </c>
      <c r="L294" s="46"/>
      <c r="M294" s="267" t="s">
        <v>32</v>
      </c>
      <c r="N294" s="268" t="s">
        <v>48</v>
      </c>
      <c r="O294" s="86"/>
      <c r="P294" s="230">
        <f>O294*H294</f>
        <v>0</v>
      </c>
      <c r="Q294" s="230">
        <v>0</v>
      </c>
      <c r="R294" s="230">
        <f>Q294*H294</f>
        <v>0</v>
      </c>
      <c r="S294" s="230">
        <v>0</v>
      </c>
      <c r="T294" s="231">
        <f>S294*H294</f>
        <v>0</v>
      </c>
      <c r="U294" s="40"/>
      <c r="V294" s="40"/>
      <c r="W294" s="40"/>
      <c r="X294" s="40"/>
      <c r="Y294" s="40"/>
      <c r="Z294" s="40"/>
      <c r="AA294" s="40"/>
      <c r="AB294" s="40"/>
      <c r="AC294" s="40"/>
      <c r="AD294" s="40"/>
      <c r="AE294" s="40"/>
      <c r="AR294" s="232" t="s">
        <v>245</v>
      </c>
      <c r="AT294" s="232" t="s">
        <v>222</v>
      </c>
      <c r="AU294" s="232" t="s">
        <v>84</v>
      </c>
      <c r="AY294" s="18" t="s">
        <v>199</v>
      </c>
      <c r="BE294" s="233">
        <f>IF(N294="základní",J294,0)</f>
        <v>0</v>
      </c>
      <c r="BF294" s="233">
        <f>IF(N294="snížená",J294,0)</f>
        <v>0</v>
      </c>
      <c r="BG294" s="233">
        <f>IF(N294="zákl. přenesená",J294,0)</f>
        <v>0</v>
      </c>
      <c r="BH294" s="233">
        <f>IF(N294="sníž. přenesená",J294,0)</f>
        <v>0</v>
      </c>
      <c r="BI294" s="233">
        <f>IF(N294="nulová",J294,0)</f>
        <v>0</v>
      </c>
      <c r="BJ294" s="18" t="s">
        <v>84</v>
      </c>
      <c r="BK294" s="233">
        <f>ROUND(I294*H294,2)</f>
        <v>0</v>
      </c>
      <c r="BL294" s="18" t="s">
        <v>245</v>
      </c>
      <c r="BM294" s="232" t="s">
        <v>489</v>
      </c>
    </row>
    <row r="295" spans="1:47" s="2" customFormat="1" ht="12">
      <c r="A295" s="40"/>
      <c r="B295" s="41"/>
      <c r="C295" s="42"/>
      <c r="D295" s="234" t="s">
        <v>210</v>
      </c>
      <c r="E295" s="42"/>
      <c r="F295" s="235" t="s">
        <v>1026</v>
      </c>
      <c r="G295" s="42"/>
      <c r="H295" s="42"/>
      <c r="I295" s="138"/>
      <c r="J295" s="42"/>
      <c r="K295" s="42"/>
      <c r="L295" s="46"/>
      <c r="M295" s="236"/>
      <c r="N295" s="237"/>
      <c r="O295" s="86"/>
      <c r="P295" s="86"/>
      <c r="Q295" s="86"/>
      <c r="R295" s="86"/>
      <c r="S295" s="86"/>
      <c r="T295" s="87"/>
      <c r="U295" s="40"/>
      <c r="V295" s="40"/>
      <c r="W295" s="40"/>
      <c r="X295" s="40"/>
      <c r="Y295" s="40"/>
      <c r="Z295" s="40"/>
      <c r="AA295" s="40"/>
      <c r="AB295" s="40"/>
      <c r="AC295" s="40"/>
      <c r="AD295" s="40"/>
      <c r="AE295" s="40"/>
      <c r="AT295" s="18" t="s">
        <v>210</v>
      </c>
      <c r="AU295" s="18" t="s">
        <v>84</v>
      </c>
    </row>
    <row r="296" spans="1:51" s="13" customFormat="1" ht="12">
      <c r="A296" s="13"/>
      <c r="B296" s="238"/>
      <c r="C296" s="239"/>
      <c r="D296" s="234" t="s">
        <v>213</v>
      </c>
      <c r="E296" s="240" t="s">
        <v>32</v>
      </c>
      <c r="F296" s="241" t="s">
        <v>1126</v>
      </c>
      <c r="G296" s="239"/>
      <c r="H296" s="242">
        <v>45</v>
      </c>
      <c r="I296" s="243"/>
      <c r="J296" s="239"/>
      <c r="K296" s="239"/>
      <c r="L296" s="244"/>
      <c r="M296" s="245"/>
      <c r="N296" s="246"/>
      <c r="O296" s="246"/>
      <c r="P296" s="246"/>
      <c r="Q296" s="246"/>
      <c r="R296" s="246"/>
      <c r="S296" s="246"/>
      <c r="T296" s="247"/>
      <c r="U296" s="13"/>
      <c r="V296" s="13"/>
      <c r="W296" s="13"/>
      <c r="X296" s="13"/>
      <c r="Y296" s="13"/>
      <c r="Z296" s="13"/>
      <c r="AA296" s="13"/>
      <c r="AB296" s="13"/>
      <c r="AC296" s="13"/>
      <c r="AD296" s="13"/>
      <c r="AE296" s="13"/>
      <c r="AT296" s="248" t="s">
        <v>213</v>
      </c>
      <c r="AU296" s="248" t="s">
        <v>84</v>
      </c>
      <c r="AV296" s="13" t="s">
        <v>86</v>
      </c>
      <c r="AW296" s="13" t="s">
        <v>39</v>
      </c>
      <c r="AX296" s="13" t="s">
        <v>6</v>
      </c>
      <c r="AY296" s="248" t="s">
        <v>199</v>
      </c>
    </row>
    <row r="297" spans="1:51" s="14" customFormat="1" ht="12">
      <c r="A297" s="14"/>
      <c r="B297" s="249"/>
      <c r="C297" s="250"/>
      <c r="D297" s="234" t="s">
        <v>213</v>
      </c>
      <c r="E297" s="251" t="s">
        <v>32</v>
      </c>
      <c r="F297" s="252" t="s">
        <v>215</v>
      </c>
      <c r="G297" s="250"/>
      <c r="H297" s="253">
        <v>45</v>
      </c>
      <c r="I297" s="254"/>
      <c r="J297" s="250"/>
      <c r="K297" s="250"/>
      <c r="L297" s="255"/>
      <c r="M297" s="269"/>
      <c r="N297" s="270"/>
      <c r="O297" s="270"/>
      <c r="P297" s="270"/>
      <c r="Q297" s="270"/>
      <c r="R297" s="270"/>
      <c r="S297" s="270"/>
      <c r="T297" s="271"/>
      <c r="U297" s="14"/>
      <c r="V297" s="14"/>
      <c r="W297" s="14"/>
      <c r="X297" s="14"/>
      <c r="Y297" s="14"/>
      <c r="Z297" s="14"/>
      <c r="AA297" s="14"/>
      <c r="AB297" s="14"/>
      <c r="AC297" s="14"/>
      <c r="AD297" s="14"/>
      <c r="AE297" s="14"/>
      <c r="AT297" s="259" t="s">
        <v>213</v>
      </c>
      <c r="AU297" s="259" t="s">
        <v>84</v>
      </c>
      <c r="AV297" s="14" t="s">
        <v>209</v>
      </c>
      <c r="AW297" s="14" t="s">
        <v>39</v>
      </c>
      <c r="AX297" s="14" t="s">
        <v>84</v>
      </c>
      <c r="AY297" s="259" t="s">
        <v>199</v>
      </c>
    </row>
    <row r="298" spans="1:65" s="2" customFormat="1" ht="19.8" customHeight="1">
      <c r="A298" s="40"/>
      <c r="B298" s="41"/>
      <c r="C298" s="260" t="s">
        <v>379</v>
      </c>
      <c r="D298" s="260" t="s">
        <v>222</v>
      </c>
      <c r="E298" s="261" t="s">
        <v>1029</v>
      </c>
      <c r="F298" s="262" t="s">
        <v>1030</v>
      </c>
      <c r="G298" s="263" t="s">
        <v>288</v>
      </c>
      <c r="H298" s="264">
        <v>94</v>
      </c>
      <c r="I298" s="265"/>
      <c r="J298" s="266">
        <f>ROUND(I298*H298,2)</f>
        <v>0</v>
      </c>
      <c r="K298" s="262" t="s">
        <v>32</v>
      </c>
      <c r="L298" s="46"/>
      <c r="M298" s="267" t="s">
        <v>32</v>
      </c>
      <c r="N298" s="268" t="s">
        <v>48</v>
      </c>
      <c r="O298" s="86"/>
      <c r="P298" s="230">
        <f>O298*H298</f>
        <v>0</v>
      </c>
      <c r="Q298" s="230">
        <v>0</v>
      </c>
      <c r="R298" s="230">
        <f>Q298*H298</f>
        <v>0</v>
      </c>
      <c r="S298" s="230">
        <v>0</v>
      </c>
      <c r="T298" s="231">
        <f>S298*H298</f>
        <v>0</v>
      </c>
      <c r="U298" s="40"/>
      <c r="V298" s="40"/>
      <c r="W298" s="40"/>
      <c r="X298" s="40"/>
      <c r="Y298" s="40"/>
      <c r="Z298" s="40"/>
      <c r="AA298" s="40"/>
      <c r="AB298" s="40"/>
      <c r="AC298" s="40"/>
      <c r="AD298" s="40"/>
      <c r="AE298" s="40"/>
      <c r="AR298" s="232" t="s">
        <v>245</v>
      </c>
      <c r="AT298" s="232" t="s">
        <v>222</v>
      </c>
      <c r="AU298" s="232" t="s">
        <v>84</v>
      </c>
      <c r="AY298" s="18" t="s">
        <v>199</v>
      </c>
      <c r="BE298" s="233">
        <f>IF(N298="základní",J298,0)</f>
        <v>0</v>
      </c>
      <c r="BF298" s="233">
        <f>IF(N298="snížená",J298,0)</f>
        <v>0</v>
      </c>
      <c r="BG298" s="233">
        <f>IF(N298="zákl. přenesená",J298,0)</f>
        <v>0</v>
      </c>
      <c r="BH298" s="233">
        <f>IF(N298="sníž. přenesená",J298,0)</f>
        <v>0</v>
      </c>
      <c r="BI298" s="233">
        <f>IF(N298="nulová",J298,0)</f>
        <v>0</v>
      </c>
      <c r="BJ298" s="18" t="s">
        <v>84</v>
      </c>
      <c r="BK298" s="233">
        <f>ROUND(I298*H298,2)</f>
        <v>0</v>
      </c>
      <c r="BL298" s="18" t="s">
        <v>245</v>
      </c>
      <c r="BM298" s="232" t="s">
        <v>1022</v>
      </c>
    </row>
    <row r="299" spans="1:47" s="2" customFormat="1" ht="12">
      <c r="A299" s="40"/>
      <c r="B299" s="41"/>
      <c r="C299" s="42"/>
      <c r="D299" s="234" t="s">
        <v>210</v>
      </c>
      <c r="E299" s="42"/>
      <c r="F299" s="235" t="s">
        <v>1030</v>
      </c>
      <c r="G299" s="42"/>
      <c r="H299" s="42"/>
      <c r="I299" s="138"/>
      <c r="J299" s="42"/>
      <c r="K299" s="42"/>
      <c r="L299" s="46"/>
      <c r="M299" s="236"/>
      <c r="N299" s="237"/>
      <c r="O299" s="86"/>
      <c r="P299" s="86"/>
      <c r="Q299" s="86"/>
      <c r="R299" s="86"/>
      <c r="S299" s="86"/>
      <c r="T299" s="87"/>
      <c r="U299" s="40"/>
      <c r="V299" s="40"/>
      <c r="W299" s="40"/>
      <c r="X299" s="40"/>
      <c r="Y299" s="40"/>
      <c r="Z299" s="40"/>
      <c r="AA299" s="40"/>
      <c r="AB299" s="40"/>
      <c r="AC299" s="40"/>
      <c r="AD299" s="40"/>
      <c r="AE299" s="40"/>
      <c r="AT299" s="18" t="s">
        <v>210</v>
      </c>
      <c r="AU299" s="18" t="s">
        <v>84</v>
      </c>
    </row>
    <row r="300" spans="1:51" s="13" customFormat="1" ht="12">
      <c r="A300" s="13"/>
      <c r="B300" s="238"/>
      <c r="C300" s="239"/>
      <c r="D300" s="234" t="s">
        <v>213</v>
      </c>
      <c r="E300" s="240" t="s">
        <v>32</v>
      </c>
      <c r="F300" s="241" t="s">
        <v>1127</v>
      </c>
      <c r="G300" s="239"/>
      <c r="H300" s="242">
        <v>94</v>
      </c>
      <c r="I300" s="243"/>
      <c r="J300" s="239"/>
      <c r="K300" s="239"/>
      <c r="L300" s="244"/>
      <c r="M300" s="245"/>
      <c r="N300" s="246"/>
      <c r="O300" s="246"/>
      <c r="P300" s="246"/>
      <c r="Q300" s="246"/>
      <c r="R300" s="246"/>
      <c r="S300" s="246"/>
      <c r="T300" s="247"/>
      <c r="U300" s="13"/>
      <c r="V300" s="13"/>
      <c r="W300" s="13"/>
      <c r="X300" s="13"/>
      <c r="Y300" s="13"/>
      <c r="Z300" s="13"/>
      <c r="AA300" s="13"/>
      <c r="AB300" s="13"/>
      <c r="AC300" s="13"/>
      <c r="AD300" s="13"/>
      <c r="AE300" s="13"/>
      <c r="AT300" s="248" t="s">
        <v>213</v>
      </c>
      <c r="AU300" s="248" t="s">
        <v>84</v>
      </c>
      <c r="AV300" s="13" t="s">
        <v>86</v>
      </c>
      <c r="AW300" s="13" t="s">
        <v>39</v>
      </c>
      <c r="AX300" s="13" t="s">
        <v>6</v>
      </c>
      <c r="AY300" s="248" t="s">
        <v>199</v>
      </c>
    </row>
    <row r="301" spans="1:51" s="14" customFormat="1" ht="12">
      <c r="A301" s="14"/>
      <c r="B301" s="249"/>
      <c r="C301" s="250"/>
      <c r="D301" s="234" t="s">
        <v>213</v>
      </c>
      <c r="E301" s="251" t="s">
        <v>32</v>
      </c>
      <c r="F301" s="252" t="s">
        <v>215</v>
      </c>
      <c r="G301" s="250"/>
      <c r="H301" s="253">
        <v>94</v>
      </c>
      <c r="I301" s="254"/>
      <c r="J301" s="250"/>
      <c r="K301" s="250"/>
      <c r="L301" s="255"/>
      <c r="M301" s="269"/>
      <c r="N301" s="270"/>
      <c r="O301" s="270"/>
      <c r="P301" s="270"/>
      <c r="Q301" s="270"/>
      <c r="R301" s="270"/>
      <c r="S301" s="270"/>
      <c r="T301" s="271"/>
      <c r="U301" s="14"/>
      <c r="V301" s="14"/>
      <c r="W301" s="14"/>
      <c r="X301" s="14"/>
      <c r="Y301" s="14"/>
      <c r="Z301" s="14"/>
      <c r="AA301" s="14"/>
      <c r="AB301" s="14"/>
      <c r="AC301" s="14"/>
      <c r="AD301" s="14"/>
      <c r="AE301" s="14"/>
      <c r="AT301" s="259" t="s">
        <v>213</v>
      </c>
      <c r="AU301" s="259" t="s">
        <v>84</v>
      </c>
      <c r="AV301" s="14" t="s">
        <v>209</v>
      </c>
      <c r="AW301" s="14" t="s">
        <v>39</v>
      </c>
      <c r="AX301" s="14" t="s">
        <v>84</v>
      </c>
      <c r="AY301" s="259" t="s">
        <v>199</v>
      </c>
    </row>
    <row r="302" spans="1:65" s="2" customFormat="1" ht="14.4" customHeight="1">
      <c r="A302" s="40"/>
      <c r="B302" s="41"/>
      <c r="C302" s="220" t="s">
        <v>1024</v>
      </c>
      <c r="D302" s="220" t="s">
        <v>203</v>
      </c>
      <c r="E302" s="221" t="s">
        <v>1034</v>
      </c>
      <c r="F302" s="222" t="s">
        <v>1035</v>
      </c>
      <c r="G302" s="223" t="s">
        <v>288</v>
      </c>
      <c r="H302" s="224">
        <v>166.8</v>
      </c>
      <c r="I302" s="225"/>
      <c r="J302" s="226">
        <f>ROUND(I302*H302,2)</f>
        <v>0</v>
      </c>
      <c r="K302" s="222" t="s">
        <v>32</v>
      </c>
      <c r="L302" s="227"/>
      <c r="M302" s="228" t="s">
        <v>32</v>
      </c>
      <c r="N302" s="229" t="s">
        <v>48</v>
      </c>
      <c r="O302" s="86"/>
      <c r="P302" s="230">
        <f>O302*H302</f>
        <v>0</v>
      </c>
      <c r="Q302" s="230">
        <v>0</v>
      </c>
      <c r="R302" s="230">
        <f>Q302*H302</f>
        <v>0</v>
      </c>
      <c r="S302" s="230">
        <v>0</v>
      </c>
      <c r="T302" s="231">
        <f>S302*H302</f>
        <v>0</v>
      </c>
      <c r="U302" s="40"/>
      <c r="V302" s="40"/>
      <c r="W302" s="40"/>
      <c r="X302" s="40"/>
      <c r="Y302" s="40"/>
      <c r="Z302" s="40"/>
      <c r="AA302" s="40"/>
      <c r="AB302" s="40"/>
      <c r="AC302" s="40"/>
      <c r="AD302" s="40"/>
      <c r="AE302" s="40"/>
      <c r="AR302" s="232" t="s">
        <v>278</v>
      </c>
      <c r="AT302" s="232" t="s">
        <v>203</v>
      </c>
      <c r="AU302" s="232" t="s">
        <v>84</v>
      </c>
      <c r="AY302" s="18" t="s">
        <v>199</v>
      </c>
      <c r="BE302" s="233">
        <f>IF(N302="základní",J302,0)</f>
        <v>0</v>
      </c>
      <c r="BF302" s="233">
        <f>IF(N302="snížená",J302,0)</f>
        <v>0</v>
      </c>
      <c r="BG302" s="233">
        <f>IF(N302="zákl. přenesená",J302,0)</f>
        <v>0</v>
      </c>
      <c r="BH302" s="233">
        <f>IF(N302="sníž. přenesená",J302,0)</f>
        <v>0</v>
      </c>
      <c r="BI302" s="233">
        <f>IF(N302="nulová",J302,0)</f>
        <v>0</v>
      </c>
      <c r="BJ302" s="18" t="s">
        <v>84</v>
      </c>
      <c r="BK302" s="233">
        <f>ROUND(I302*H302,2)</f>
        <v>0</v>
      </c>
      <c r="BL302" s="18" t="s">
        <v>245</v>
      </c>
      <c r="BM302" s="232" t="s">
        <v>1027</v>
      </c>
    </row>
    <row r="303" spans="1:47" s="2" customFormat="1" ht="12">
      <c r="A303" s="40"/>
      <c r="B303" s="41"/>
      <c r="C303" s="42"/>
      <c r="D303" s="234" t="s">
        <v>210</v>
      </c>
      <c r="E303" s="42"/>
      <c r="F303" s="235" t="s">
        <v>1035</v>
      </c>
      <c r="G303" s="42"/>
      <c r="H303" s="42"/>
      <c r="I303" s="138"/>
      <c r="J303" s="42"/>
      <c r="K303" s="42"/>
      <c r="L303" s="46"/>
      <c r="M303" s="236"/>
      <c r="N303" s="237"/>
      <c r="O303" s="86"/>
      <c r="P303" s="86"/>
      <c r="Q303" s="86"/>
      <c r="R303" s="86"/>
      <c r="S303" s="86"/>
      <c r="T303" s="87"/>
      <c r="U303" s="40"/>
      <c r="V303" s="40"/>
      <c r="W303" s="40"/>
      <c r="X303" s="40"/>
      <c r="Y303" s="40"/>
      <c r="Z303" s="40"/>
      <c r="AA303" s="40"/>
      <c r="AB303" s="40"/>
      <c r="AC303" s="40"/>
      <c r="AD303" s="40"/>
      <c r="AE303" s="40"/>
      <c r="AT303" s="18" t="s">
        <v>210</v>
      </c>
      <c r="AU303" s="18" t="s">
        <v>84</v>
      </c>
    </row>
    <row r="304" spans="1:51" s="13" customFormat="1" ht="12">
      <c r="A304" s="13"/>
      <c r="B304" s="238"/>
      <c r="C304" s="239"/>
      <c r="D304" s="234" t="s">
        <v>213</v>
      </c>
      <c r="E304" s="240" t="s">
        <v>32</v>
      </c>
      <c r="F304" s="241" t="s">
        <v>1128</v>
      </c>
      <c r="G304" s="239"/>
      <c r="H304" s="242">
        <v>166.8</v>
      </c>
      <c r="I304" s="243"/>
      <c r="J304" s="239"/>
      <c r="K304" s="239"/>
      <c r="L304" s="244"/>
      <c r="M304" s="245"/>
      <c r="N304" s="246"/>
      <c r="O304" s="246"/>
      <c r="P304" s="246"/>
      <c r="Q304" s="246"/>
      <c r="R304" s="246"/>
      <c r="S304" s="246"/>
      <c r="T304" s="247"/>
      <c r="U304" s="13"/>
      <c r="V304" s="13"/>
      <c r="W304" s="13"/>
      <c r="X304" s="13"/>
      <c r="Y304" s="13"/>
      <c r="Z304" s="13"/>
      <c r="AA304" s="13"/>
      <c r="AB304" s="13"/>
      <c r="AC304" s="13"/>
      <c r="AD304" s="13"/>
      <c r="AE304" s="13"/>
      <c r="AT304" s="248" t="s">
        <v>213</v>
      </c>
      <c r="AU304" s="248" t="s">
        <v>84</v>
      </c>
      <c r="AV304" s="13" t="s">
        <v>86</v>
      </c>
      <c r="AW304" s="13" t="s">
        <v>39</v>
      </c>
      <c r="AX304" s="13" t="s">
        <v>6</v>
      </c>
      <c r="AY304" s="248" t="s">
        <v>199</v>
      </c>
    </row>
    <row r="305" spans="1:51" s="14" customFormat="1" ht="12">
      <c r="A305" s="14"/>
      <c r="B305" s="249"/>
      <c r="C305" s="250"/>
      <c r="D305" s="234" t="s">
        <v>213</v>
      </c>
      <c r="E305" s="251" t="s">
        <v>32</v>
      </c>
      <c r="F305" s="252" t="s">
        <v>215</v>
      </c>
      <c r="G305" s="250"/>
      <c r="H305" s="253">
        <v>166.8</v>
      </c>
      <c r="I305" s="254"/>
      <c r="J305" s="250"/>
      <c r="K305" s="250"/>
      <c r="L305" s="255"/>
      <c r="M305" s="269"/>
      <c r="N305" s="270"/>
      <c r="O305" s="270"/>
      <c r="P305" s="270"/>
      <c r="Q305" s="270"/>
      <c r="R305" s="270"/>
      <c r="S305" s="270"/>
      <c r="T305" s="271"/>
      <c r="U305" s="14"/>
      <c r="V305" s="14"/>
      <c r="W305" s="14"/>
      <c r="X305" s="14"/>
      <c r="Y305" s="14"/>
      <c r="Z305" s="14"/>
      <c r="AA305" s="14"/>
      <c r="AB305" s="14"/>
      <c r="AC305" s="14"/>
      <c r="AD305" s="14"/>
      <c r="AE305" s="14"/>
      <c r="AT305" s="259" t="s">
        <v>213</v>
      </c>
      <c r="AU305" s="259" t="s">
        <v>84</v>
      </c>
      <c r="AV305" s="14" t="s">
        <v>209</v>
      </c>
      <c r="AW305" s="14" t="s">
        <v>39</v>
      </c>
      <c r="AX305" s="14" t="s">
        <v>84</v>
      </c>
      <c r="AY305" s="259" t="s">
        <v>199</v>
      </c>
    </row>
    <row r="306" spans="1:65" s="2" customFormat="1" ht="19.8" customHeight="1">
      <c r="A306" s="40"/>
      <c r="B306" s="41"/>
      <c r="C306" s="260" t="s">
        <v>383</v>
      </c>
      <c r="D306" s="260" t="s">
        <v>222</v>
      </c>
      <c r="E306" s="261" t="s">
        <v>1129</v>
      </c>
      <c r="F306" s="262" t="s">
        <v>1130</v>
      </c>
      <c r="G306" s="263" t="s">
        <v>324</v>
      </c>
      <c r="H306" s="264">
        <v>20</v>
      </c>
      <c r="I306" s="265"/>
      <c r="J306" s="266">
        <f>ROUND(I306*H306,2)</f>
        <v>0</v>
      </c>
      <c r="K306" s="262" t="s">
        <v>32</v>
      </c>
      <c r="L306" s="46"/>
      <c r="M306" s="267" t="s">
        <v>32</v>
      </c>
      <c r="N306" s="268" t="s">
        <v>48</v>
      </c>
      <c r="O306" s="86"/>
      <c r="P306" s="230">
        <f>O306*H306</f>
        <v>0</v>
      </c>
      <c r="Q306" s="230">
        <v>0</v>
      </c>
      <c r="R306" s="230">
        <f>Q306*H306</f>
        <v>0</v>
      </c>
      <c r="S306" s="230">
        <v>0</v>
      </c>
      <c r="T306" s="231">
        <f>S306*H306</f>
        <v>0</v>
      </c>
      <c r="U306" s="40"/>
      <c r="V306" s="40"/>
      <c r="W306" s="40"/>
      <c r="X306" s="40"/>
      <c r="Y306" s="40"/>
      <c r="Z306" s="40"/>
      <c r="AA306" s="40"/>
      <c r="AB306" s="40"/>
      <c r="AC306" s="40"/>
      <c r="AD306" s="40"/>
      <c r="AE306" s="40"/>
      <c r="AR306" s="232" t="s">
        <v>245</v>
      </c>
      <c r="AT306" s="232" t="s">
        <v>222</v>
      </c>
      <c r="AU306" s="232" t="s">
        <v>84</v>
      </c>
      <c r="AY306" s="18" t="s">
        <v>199</v>
      </c>
      <c r="BE306" s="233">
        <f>IF(N306="základní",J306,0)</f>
        <v>0</v>
      </c>
      <c r="BF306" s="233">
        <f>IF(N306="snížená",J306,0)</f>
        <v>0</v>
      </c>
      <c r="BG306" s="233">
        <f>IF(N306="zákl. přenesená",J306,0)</f>
        <v>0</v>
      </c>
      <c r="BH306" s="233">
        <f>IF(N306="sníž. přenesená",J306,0)</f>
        <v>0</v>
      </c>
      <c r="BI306" s="233">
        <f>IF(N306="nulová",J306,0)</f>
        <v>0</v>
      </c>
      <c r="BJ306" s="18" t="s">
        <v>84</v>
      </c>
      <c r="BK306" s="233">
        <f>ROUND(I306*H306,2)</f>
        <v>0</v>
      </c>
      <c r="BL306" s="18" t="s">
        <v>245</v>
      </c>
      <c r="BM306" s="232" t="s">
        <v>1031</v>
      </c>
    </row>
    <row r="307" spans="1:47" s="2" customFormat="1" ht="12">
      <c r="A307" s="40"/>
      <c r="B307" s="41"/>
      <c r="C307" s="42"/>
      <c r="D307" s="234" t="s">
        <v>210</v>
      </c>
      <c r="E307" s="42"/>
      <c r="F307" s="235" t="s">
        <v>1130</v>
      </c>
      <c r="G307" s="42"/>
      <c r="H307" s="42"/>
      <c r="I307" s="138"/>
      <c r="J307" s="42"/>
      <c r="K307" s="42"/>
      <c r="L307" s="46"/>
      <c r="M307" s="236"/>
      <c r="N307" s="237"/>
      <c r="O307" s="86"/>
      <c r="P307" s="86"/>
      <c r="Q307" s="86"/>
      <c r="R307" s="86"/>
      <c r="S307" s="86"/>
      <c r="T307" s="87"/>
      <c r="U307" s="40"/>
      <c r="V307" s="40"/>
      <c r="W307" s="40"/>
      <c r="X307" s="40"/>
      <c r="Y307" s="40"/>
      <c r="Z307" s="40"/>
      <c r="AA307" s="40"/>
      <c r="AB307" s="40"/>
      <c r="AC307" s="40"/>
      <c r="AD307" s="40"/>
      <c r="AE307" s="40"/>
      <c r="AT307" s="18" t="s">
        <v>210</v>
      </c>
      <c r="AU307" s="18" t="s">
        <v>84</v>
      </c>
    </row>
    <row r="308" spans="1:51" s="13" customFormat="1" ht="12">
      <c r="A308" s="13"/>
      <c r="B308" s="238"/>
      <c r="C308" s="239"/>
      <c r="D308" s="234" t="s">
        <v>213</v>
      </c>
      <c r="E308" s="240" t="s">
        <v>32</v>
      </c>
      <c r="F308" s="241" t="s">
        <v>1131</v>
      </c>
      <c r="G308" s="239"/>
      <c r="H308" s="242">
        <v>20</v>
      </c>
      <c r="I308" s="243"/>
      <c r="J308" s="239"/>
      <c r="K308" s="239"/>
      <c r="L308" s="244"/>
      <c r="M308" s="245"/>
      <c r="N308" s="246"/>
      <c r="O308" s="246"/>
      <c r="P308" s="246"/>
      <c r="Q308" s="246"/>
      <c r="R308" s="246"/>
      <c r="S308" s="246"/>
      <c r="T308" s="247"/>
      <c r="U308" s="13"/>
      <c r="V308" s="13"/>
      <c r="W308" s="13"/>
      <c r="X308" s="13"/>
      <c r="Y308" s="13"/>
      <c r="Z308" s="13"/>
      <c r="AA308" s="13"/>
      <c r="AB308" s="13"/>
      <c r="AC308" s="13"/>
      <c r="AD308" s="13"/>
      <c r="AE308" s="13"/>
      <c r="AT308" s="248" t="s">
        <v>213</v>
      </c>
      <c r="AU308" s="248" t="s">
        <v>84</v>
      </c>
      <c r="AV308" s="13" t="s">
        <v>86</v>
      </c>
      <c r="AW308" s="13" t="s">
        <v>39</v>
      </c>
      <c r="AX308" s="13" t="s">
        <v>6</v>
      </c>
      <c r="AY308" s="248" t="s">
        <v>199</v>
      </c>
    </row>
    <row r="309" spans="1:51" s="14" customFormat="1" ht="12">
      <c r="A309" s="14"/>
      <c r="B309" s="249"/>
      <c r="C309" s="250"/>
      <c r="D309" s="234" t="s">
        <v>213</v>
      </c>
      <c r="E309" s="251" t="s">
        <v>32</v>
      </c>
      <c r="F309" s="252" t="s">
        <v>215</v>
      </c>
      <c r="G309" s="250"/>
      <c r="H309" s="253">
        <v>20</v>
      </c>
      <c r="I309" s="254"/>
      <c r="J309" s="250"/>
      <c r="K309" s="250"/>
      <c r="L309" s="255"/>
      <c r="M309" s="269"/>
      <c r="N309" s="270"/>
      <c r="O309" s="270"/>
      <c r="P309" s="270"/>
      <c r="Q309" s="270"/>
      <c r="R309" s="270"/>
      <c r="S309" s="270"/>
      <c r="T309" s="271"/>
      <c r="U309" s="14"/>
      <c r="V309" s="14"/>
      <c r="W309" s="14"/>
      <c r="X309" s="14"/>
      <c r="Y309" s="14"/>
      <c r="Z309" s="14"/>
      <c r="AA309" s="14"/>
      <c r="AB309" s="14"/>
      <c r="AC309" s="14"/>
      <c r="AD309" s="14"/>
      <c r="AE309" s="14"/>
      <c r="AT309" s="259" t="s">
        <v>213</v>
      </c>
      <c r="AU309" s="259" t="s">
        <v>84</v>
      </c>
      <c r="AV309" s="14" t="s">
        <v>209</v>
      </c>
      <c r="AW309" s="14" t="s">
        <v>39</v>
      </c>
      <c r="AX309" s="14" t="s">
        <v>84</v>
      </c>
      <c r="AY309" s="259" t="s">
        <v>199</v>
      </c>
    </row>
    <row r="310" spans="1:65" s="2" customFormat="1" ht="14.4" customHeight="1">
      <c r="A310" s="40"/>
      <c r="B310" s="41"/>
      <c r="C310" s="220" t="s">
        <v>1033</v>
      </c>
      <c r="D310" s="220" t="s">
        <v>203</v>
      </c>
      <c r="E310" s="221" t="s">
        <v>1043</v>
      </c>
      <c r="F310" s="222" t="s">
        <v>1044</v>
      </c>
      <c r="G310" s="223" t="s">
        <v>324</v>
      </c>
      <c r="H310" s="224">
        <v>20</v>
      </c>
      <c r="I310" s="225"/>
      <c r="J310" s="226">
        <f>ROUND(I310*H310,2)</f>
        <v>0</v>
      </c>
      <c r="K310" s="222" t="s">
        <v>32</v>
      </c>
      <c r="L310" s="227"/>
      <c r="M310" s="228" t="s">
        <v>32</v>
      </c>
      <c r="N310" s="229" t="s">
        <v>48</v>
      </c>
      <c r="O310" s="86"/>
      <c r="P310" s="230">
        <f>O310*H310</f>
        <v>0</v>
      </c>
      <c r="Q310" s="230">
        <v>0</v>
      </c>
      <c r="R310" s="230">
        <f>Q310*H310</f>
        <v>0</v>
      </c>
      <c r="S310" s="230">
        <v>0</v>
      </c>
      <c r="T310" s="231">
        <f>S310*H310</f>
        <v>0</v>
      </c>
      <c r="U310" s="40"/>
      <c r="V310" s="40"/>
      <c r="W310" s="40"/>
      <c r="X310" s="40"/>
      <c r="Y310" s="40"/>
      <c r="Z310" s="40"/>
      <c r="AA310" s="40"/>
      <c r="AB310" s="40"/>
      <c r="AC310" s="40"/>
      <c r="AD310" s="40"/>
      <c r="AE310" s="40"/>
      <c r="AR310" s="232" t="s">
        <v>278</v>
      </c>
      <c r="AT310" s="232" t="s">
        <v>203</v>
      </c>
      <c r="AU310" s="232" t="s">
        <v>84</v>
      </c>
      <c r="AY310" s="18" t="s">
        <v>199</v>
      </c>
      <c r="BE310" s="233">
        <f>IF(N310="základní",J310,0)</f>
        <v>0</v>
      </c>
      <c r="BF310" s="233">
        <f>IF(N310="snížená",J310,0)</f>
        <v>0</v>
      </c>
      <c r="BG310" s="233">
        <f>IF(N310="zákl. přenesená",J310,0)</f>
        <v>0</v>
      </c>
      <c r="BH310" s="233">
        <f>IF(N310="sníž. přenesená",J310,0)</f>
        <v>0</v>
      </c>
      <c r="BI310" s="233">
        <f>IF(N310="nulová",J310,0)</f>
        <v>0</v>
      </c>
      <c r="BJ310" s="18" t="s">
        <v>84</v>
      </c>
      <c r="BK310" s="233">
        <f>ROUND(I310*H310,2)</f>
        <v>0</v>
      </c>
      <c r="BL310" s="18" t="s">
        <v>245</v>
      </c>
      <c r="BM310" s="232" t="s">
        <v>1036</v>
      </c>
    </row>
    <row r="311" spans="1:47" s="2" customFormat="1" ht="12">
      <c r="A311" s="40"/>
      <c r="B311" s="41"/>
      <c r="C311" s="42"/>
      <c r="D311" s="234" t="s">
        <v>210</v>
      </c>
      <c r="E311" s="42"/>
      <c r="F311" s="235" t="s">
        <v>1044</v>
      </c>
      <c r="G311" s="42"/>
      <c r="H311" s="42"/>
      <c r="I311" s="138"/>
      <c r="J311" s="42"/>
      <c r="K311" s="42"/>
      <c r="L311" s="46"/>
      <c r="M311" s="236"/>
      <c r="N311" s="237"/>
      <c r="O311" s="86"/>
      <c r="P311" s="86"/>
      <c r="Q311" s="86"/>
      <c r="R311" s="86"/>
      <c r="S311" s="86"/>
      <c r="T311" s="87"/>
      <c r="U311" s="40"/>
      <c r="V311" s="40"/>
      <c r="W311" s="40"/>
      <c r="X311" s="40"/>
      <c r="Y311" s="40"/>
      <c r="Z311" s="40"/>
      <c r="AA311" s="40"/>
      <c r="AB311" s="40"/>
      <c r="AC311" s="40"/>
      <c r="AD311" s="40"/>
      <c r="AE311" s="40"/>
      <c r="AT311" s="18" t="s">
        <v>210</v>
      </c>
      <c r="AU311" s="18" t="s">
        <v>84</v>
      </c>
    </row>
    <row r="312" spans="1:65" s="2" customFormat="1" ht="19.8" customHeight="1">
      <c r="A312" s="40"/>
      <c r="B312" s="41"/>
      <c r="C312" s="220" t="s">
        <v>386</v>
      </c>
      <c r="D312" s="220" t="s">
        <v>203</v>
      </c>
      <c r="E312" s="221" t="s">
        <v>1046</v>
      </c>
      <c r="F312" s="222" t="s">
        <v>1047</v>
      </c>
      <c r="G312" s="223" t="s">
        <v>206</v>
      </c>
      <c r="H312" s="224">
        <v>50</v>
      </c>
      <c r="I312" s="225"/>
      <c r="J312" s="226">
        <f>ROUND(I312*H312,2)</f>
        <v>0</v>
      </c>
      <c r="K312" s="222" t="s">
        <v>32</v>
      </c>
      <c r="L312" s="227"/>
      <c r="M312" s="228" t="s">
        <v>32</v>
      </c>
      <c r="N312" s="229" t="s">
        <v>48</v>
      </c>
      <c r="O312" s="86"/>
      <c r="P312" s="230">
        <f>O312*H312</f>
        <v>0</v>
      </c>
      <c r="Q312" s="230">
        <v>0</v>
      </c>
      <c r="R312" s="230">
        <f>Q312*H312</f>
        <v>0</v>
      </c>
      <c r="S312" s="230">
        <v>0</v>
      </c>
      <c r="T312" s="231">
        <f>S312*H312</f>
        <v>0</v>
      </c>
      <c r="U312" s="40"/>
      <c r="V312" s="40"/>
      <c r="W312" s="40"/>
      <c r="X312" s="40"/>
      <c r="Y312" s="40"/>
      <c r="Z312" s="40"/>
      <c r="AA312" s="40"/>
      <c r="AB312" s="40"/>
      <c r="AC312" s="40"/>
      <c r="AD312" s="40"/>
      <c r="AE312" s="40"/>
      <c r="AR312" s="232" t="s">
        <v>278</v>
      </c>
      <c r="AT312" s="232" t="s">
        <v>203</v>
      </c>
      <c r="AU312" s="232" t="s">
        <v>84</v>
      </c>
      <c r="AY312" s="18" t="s">
        <v>199</v>
      </c>
      <c r="BE312" s="233">
        <f>IF(N312="základní",J312,0)</f>
        <v>0</v>
      </c>
      <c r="BF312" s="233">
        <f>IF(N312="snížená",J312,0)</f>
        <v>0</v>
      </c>
      <c r="BG312" s="233">
        <f>IF(N312="zákl. přenesená",J312,0)</f>
        <v>0</v>
      </c>
      <c r="BH312" s="233">
        <f>IF(N312="sníž. přenesená",J312,0)</f>
        <v>0</v>
      </c>
      <c r="BI312" s="233">
        <f>IF(N312="nulová",J312,0)</f>
        <v>0</v>
      </c>
      <c r="BJ312" s="18" t="s">
        <v>84</v>
      </c>
      <c r="BK312" s="233">
        <f>ROUND(I312*H312,2)</f>
        <v>0</v>
      </c>
      <c r="BL312" s="18" t="s">
        <v>245</v>
      </c>
      <c r="BM312" s="232" t="s">
        <v>1040</v>
      </c>
    </row>
    <row r="313" spans="1:47" s="2" customFormat="1" ht="12">
      <c r="A313" s="40"/>
      <c r="B313" s="41"/>
      <c r="C313" s="42"/>
      <c r="D313" s="234" t="s">
        <v>210</v>
      </c>
      <c r="E313" s="42"/>
      <c r="F313" s="235" t="s">
        <v>1047</v>
      </c>
      <c r="G313" s="42"/>
      <c r="H313" s="42"/>
      <c r="I313" s="138"/>
      <c r="J313" s="42"/>
      <c r="K313" s="42"/>
      <c r="L313" s="46"/>
      <c r="M313" s="236"/>
      <c r="N313" s="237"/>
      <c r="O313" s="86"/>
      <c r="P313" s="86"/>
      <c r="Q313" s="86"/>
      <c r="R313" s="86"/>
      <c r="S313" s="86"/>
      <c r="T313" s="87"/>
      <c r="U313" s="40"/>
      <c r="V313" s="40"/>
      <c r="W313" s="40"/>
      <c r="X313" s="40"/>
      <c r="Y313" s="40"/>
      <c r="Z313" s="40"/>
      <c r="AA313" s="40"/>
      <c r="AB313" s="40"/>
      <c r="AC313" s="40"/>
      <c r="AD313" s="40"/>
      <c r="AE313" s="40"/>
      <c r="AT313" s="18" t="s">
        <v>210</v>
      </c>
      <c r="AU313" s="18" t="s">
        <v>84</v>
      </c>
    </row>
    <row r="314" spans="1:65" s="2" customFormat="1" ht="19.8" customHeight="1">
      <c r="A314" s="40"/>
      <c r="B314" s="41"/>
      <c r="C314" s="260" t="s">
        <v>1042</v>
      </c>
      <c r="D314" s="260" t="s">
        <v>222</v>
      </c>
      <c r="E314" s="261" t="s">
        <v>1050</v>
      </c>
      <c r="F314" s="262" t="s">
        <v>1051</v>
      </c>
      <c r="G314" s="263" t="s">
        <v>288</v>
      </c>
      <c r="H314" s="264">
        <v>139</v>
      </c>
      <c r="I314" s="265"/>
      <c r="J314" s="266">
        <f>ROUND(I314*H314,2)</f>
        <v>0</v>
      </c>
      <c r="K314" s="262" t="s">
        <v>32</v>
      </c>
      <c r="L314" s="46"/>
      <c r="M314" s="267" t="s">
        <v>32</v>
      </c>
      <c r="N314" s="268" t="s">
        <v>48</v>
      </c>
      <c r="O314" s="86"/>
      <c r="P314" s="230">
        <f>O314*H314</f>
        <v>0</v>
      </c>
      <c r="Q314" s="230">
        <v>0</v>
      </c>
      <c r="R314" s="230">
        <f>Q314*H314</f>
        <v>0</v>
      </c>
      <c r="S314" s="230">
        <v>0</v>
      </c>
      <c r="T314" s="231">
        <f>S314*H314</f>
        <v>0</v>
      </c>
      <c r="U314" s="40"/>
      <c r="V314" s="40"/>
      <c r="W314" s="40"/>
      <c r="X314" s="40"/>
      <c r="Y314" s="40"/>
      <c r="Z314" s="40"/>
      <c r="AA314" s="40"/>
      <c r="AB314" s="40"/>
      <c r="AC314" s="40"/>
      <c r="AD314" s="40"/>
      <c r="AE314" s="40"/>
      <c r="AR314" s="232" t="s">
        <v>245</v>
      </c>
      <c r="AT314" s="232" t="s">
        <v>222</v>
      </c>
      <c r="AU314" s="232" t="s">
        <v>84</v>
      </c>
      <c r="AY314" s="18" t="s">
        <v>199</v>
      </c>
      <c r="BE314" s="233">
        <f>IF(N314="základní",J314,0)</f>
        <v>0</v>
      </c>
      <c r="BF314" s="233">
        <f>IF(N314="snížená",J314,0)</f>
        <v>0</v>
      </c>
      <c r="BG314" s="233">
        <f>IF(N314="zákl. přenesená",J314,0)</f>
        <v>0</v>
      </c>
      <c r="BH314" s="233">
        <f>IF(N314="sníž. přenesená",J314,0)</f>
        <v>0</v>
      </c>
      <c r="BI314" s="233">
        <f>IF(N314="nulová",J314,0)</f>
        <v>0</v>
      </c>
      <c r="BJ314" s="18" t="s">
        <v>84</v>
      </c>
      <c r="BK314" s="233">
        <f>ROUND(I314*H314,2)</f>
        <v>0</v>
      </c>
      <c r="BL314" s="18" t="s">
        <v>245</v>
      </c>
      <c r="BM314" s="232" t="s">
        <v>1045</v>
      </c>
    </row>
    <row r="315" spans="1:47" s="2" customFormat="1" ht="12">
      <c r="A315" s="40"/>
      <c r="B315" s="41"/>
      <c r="C315" s="42"/>
      <c r="D315" s="234" t="s">
        <v>210</v>
      </c>
      <c r="E315" s="42"/>
      <c r="F315" s="235" t="s">
        <v>1051</v>
      </c>
      <c r="G315" s="42"/>
      <c r="H315" s="42"/>
      <c r="I315" s="138"/>
      <c r="J315" s="42"/>
      <c r="K315" s="42"/>
      <c r="L315" s="46"/>
      <c r="M315" s="236"/>
      <c r="N315" s="237"/>
      <c r="O315" s="86"/>
      <c r="P315" s="86"/>
      <c r="Q315" s="86"/>
      <c r="R315" s="86"/>
      <c r="S315" s="86"/>
      <c r="T315" s="87"/>
      <c r="U315" s="40"/>
      <c r="V315" s="40"/>
      <c r="W315" s="40"/>
      <c r="X315" s="40"/>
      <c r="Y315" s="40"/>
      <c r="Z315" s="40"/>
      <c r="AA315" s="40"/>
      <c r="AB315" s="40"/>
      <c r="AC315" s="40"/>
      <c r="AD315" s="40"/>
      <c r="AE315" s="40"/>
      <c r="AT315" s="18" t="s">
        <v>210</v>
      </c>
      <c r="AU315" s="18" t="s">
        <v>84</v>
      </c>
    </row>
    <row r="316" spans="1:51" s="13" customFormat="1" ht="12">
      <c r="A316" s="13"/>
      <c r="B316" s="238"/>
      <c r="C316" s="239"/>
      <c r="D316" s="234" t="s">
        <v>213</v>
      </c>
      <c r="E316" s="240" t="s">
        <v>32</v>
      </c>
      <c r="F316" s="241" t="s">
        <v>1132</v>
      </c>
      <c r="G316" s="239"/>
      <c r="H316" s="242">
        <v>94</v>
      </c>
      <c r="I316" s="243"/>
      <c r="J316" s="239"/>
      <c r="K316" s="239"/>
      <c r="L316" s="244"/>
      <c r="M316" s="245"/>
      <c r="N316" s="246"/>
      <c r="O316" s="246"/>
      <c r="P316" s="246"/>
      <c r="Q316" s="246"/>
      <c r="R316" s="246"/>
      <c r="S316" s="246"/>
      <c r="T316" s="247"/>
      <c r="U316" s="13"/>
      <c r="V316" s="13"/>
      <c r="W316" s="13"/>
      <c r="X316" s="13"/>
      <c r="Y316" s="13"/>
      <c r="Z316" s="13"/>
      <c r="AA316" s="13"/>
      <c r="AB316" s="13"/>
      <c r="AC316" s="13"/>
      <c r="AD316" s="13"/>
      <c r="AE316" s="13"/>
      <c r="AT316" s="248" t="s">
        <v>213</v>
      </c>
      <c r="AU316" s="248" t="s">
        <v>84</v>
      </c>
      <c r="AV316" s="13" t="s">
        <v>86</v>
      </c>
      <c r="AW316" s="13" t="s">
        <v>39</v>
      </c>
      <c r="AX316" s="13" t="s">
        <v>6</v>
      </c>
      <c r="AY316" s="248" t="s">
        <v>199</v>
      </c>
    </row>
    <row r="317" spans="1:51" s="13" customFormat="1" ht="12">
      <c r="A317" s="13"/>
      <c r="B317" s="238"/>
      <c r="C317" s="239"/>
      <c r="D317" s="234" t="s">
        <v>213</v>
      </c>
      <c r="E317" s="240" t="s">
        <v>32</v>
      </c>
      <c r="F317" s="241" t="s">
        <v>1133</v>
      </c>
      <c r="G317" s="239"/>
      <c r="H317" s="242">
        <v>45</v>
      </c>
      <c r="I317" s="243"/>
      <c r="J317" s="239"/>
      <c r="K317" s="239"/>
      <c r="L317" s="244"/>
      <c r="M317" s="245"/>
      <c r="N317" s="246"/>
      <c r="O317" s="246"/>
      <c r="P317" s="246"/>
      <c r="Q317" s="246"/>
      <c r="R317" s="246"/>
      <c r="S317" s="246"/>
      <c r="T317" s="247"/>
      <c r="U317" s="13"/>
      <c r="V317" s="13"/>
      <c r="W317" s="13"/>
      <c r="X317" s="13"/>
      <c r="Y317" s="13"/>
      <c r="Z317" s="13"/>
      <c r="AA317" s="13"/>
      <c r="AB317" s="13"/>
      <c r="AC317" s="13"/>
      <c r="AD317" s="13"/>
      <c r="AE317" s="13"/>
      <c r="AT317" s="248" t="s">
        <v>213</v>
      </c>
      <c r="AU317" s="248" t="s">
        <v>84</v>
      </c>
      <c r="AV317" s="13" t="s">
        <v>86</v>
      </c>
      <c r="AW317" s="13" t="s">
        <v>39</v>
      </c>
      <c r="AX317" s="13" t="s">
        <v>6</v>
      </c>
      <c r="AY317" s="248" t="s">
        <v>199</v>
      </c>
    </row>
    <row r="318" spans="1:51" s="14" customFormat="1" ht="12">
      <c r="A318" s="14"/>
      <c r="B318" s="249"/>
      <c r="C318" s="250"/>
      <c r="D318" s="234" t="s">
        <v>213</v>
      </c>
      <c r="E318" s="251" t="s">
        <v>32</v>
      </c>
      <c r="F318" s="252" t="s">
        <v>215</v>
      </c>
      <c r="G318" s="250"/>
      <c r="H318" s="253">
        <v>139</v>
      </c>
      <c r="I318" s="254"/>
      <c r="J318" s="250"/>
      <c r="K318" s="250"/>
      <c r="L318" s="255"/>
      <c r="M318" s="269"/>
      <c r="N318" s="270"/>
      <c r="O318" s="270"/>
      <c r="P318" s="270"/>
      <c r="Q318" s="270"/>
      <c r="R318" s="270"/>
      <c r="S318" s="270"/>
      <c r="T318" s="271"/>
      <c r="U318" s="14"/>
      <c r="V318" s="14"/>
      <c r="W318" s="14"/>
      <c r="X318" s="14"/>
      <c r="Y318" s="14"/>
      <c r="Z318" s="14"/>
      <c r="AA318" s="14"/>
      <c r="AB318" s="14"/>
      <c r="AC318" s="14"/>
      <c r="AD318" s="14"/>
      <c r="AE318" s="14"/>
      <c r="AT318" s="259" t="s">
        <v>213</v>
      </c>
      <c r="AU318" s="259" t="s">
        <v>84</v>
      </c>
      <c r="AV318" s="14" t="s">
        <v>209</v>
      </c>
      <c r="AW318" s="14" t="s">
        <v>39</v>
      </c>
      <c r="AX318" s="14" t="s">
        <v>84</v>
      </c>
      <c r="AY318" s="259" t="s">
        <v>199</v>
      </c>
    </row>
    <row r="319" spans="1:65" s="2" customFormat="1" ht="19.8" customHeight="1">
      <c r="A319" s="40"/>
      <c r="B319" s="41"/>
      <c r="C319" s="220" t="s">
        <v>390</v>
      </c>
      <c r="D319" s="220" t="s">
        <v>203</v>
      </c>
      <c r="E319" s="221" t="s">
        <v>1053</v>
      </c>
      <c r="F319" s="222" t="s">
        <v>1054</v>
      </c>
      <c r="G319" s="223" t="s">
        <v>288</v>
      </c>
      <c r="H319" s="224">
        <v>145.95</v>
      </c>
      <c r="I319" s="225"/>
      <c r="J319" s="226">
        <f>ROUND(I319*H319,2)</f>
        <v>0</v>
      </c>
      <c r="K319" s="222" t="s">
        <v>32</v>
      </c>
      <c r="L319" s="227"/>
      <c r="M319" s="228" t="s">
        <v>32</v>
      </c>
      <c r="N319" s="229" t="s">
        <v>48</v>
      </c>
      <c r="O319" s="86"/>
      <c r="P319" s="230">
        <f>O319*H319</f>
        <v>0</v>
      </c>
      <c r="Q319" s="230">
        <v>0</v>
      </c>
      <c r="R319" s="230">
        <f>Q319*H319</f>
        <v>0</v>
      </c>
      <c r="S319" s="230">
        <v>0</v>
      </c>
      <c r="T319" s="231">
        <f>S319*H319</f>
        <v>0</v>
      </c>
      <c r="U319" s="40"/>
      <c r="V319" s="40"/>
      <c r="W319" s="40"/>
      <c r="X319" s="40"/>
      <c r="Y319" s="40"/>
      <c r="Z319" s="40"/>
      <c r="AA319" s="40"/>
      <c r="AB319" s="40"/>
      <c r="AC319" s="40"/>
      <c r="AD319" s="40"/>
      <c r="AE319" s="40"/>
      <c r="AR319" s="232" t="s">
        <v>278</v>
      </c>
      <c r="AT319" s="232" t="s">
        <v>203</v>
      </c>
      <c r="AU319" s="232" t="s">
        <v>84</v>
      </c>
      <c r="AY319" s="18" t="s">
        <v>199</v>
      </c>
      <c r="BE319" s="233">
        <f>IF(N319="základní",J319,0)</f>
        <v>0</v>
      </c>
      <c r="BF319" s="233">
        <f>IF(N319="snížená",J319,0)</f>
        <v>0</v>
      </c>
      <c r="BG319" s="233">
        <f>IF(N319="zákl. přenesená",J319,0)</f>
        <v>0</v>
      </c>
      <c r="BH319" s="233">
        <f>IF(N319="sníž. přenesená",J319,0)</f>
        <v>0</v>
      </c>
      <c r="BI319" s="233">
        <f>IF(N319="nulová",J319,0)</f>
        <v>0</v>
      </c>
      <c r="BJ319" s="18" t="s">
        <v>84</v>
      </c>
      <c r="BK319" s="233">
        <f>ROUND(I319*H319,2)</f>
        <v>0</v>
      </c>
      <c r="BL319" s="18" t="s">
        <v>245</v>
      </c>
      <c r="BM319" s="232" t="s">
        <v>1048</v>
      </c>
    </row>
    <row r="320" spans="1:47" s="2" customFormat="1" ht="12">
      <c r="A320" s="40"/>
      <c r="B320" s="41"/>
      <c r="C320" s="42"/>
      <c r="D320" s="234" t="s">
        <v>210</v>
      </c>
      <c r="E320" s="42"/>
      <c r="F320" s="235" t="s">
        <v>1054</v>
      </c>
      <c r="G320" s="42"/>
      <c r="H320" s="42"/>
      <c r="I320" s="138"/>
      <c r="J320" s="42"/>
      <c r="K320" s="42"/>
      <c r="L320" s="46"/>
      <c r="M320" s="236"/>
      <c r="N320" s="237"/>
      <c r="O320" s="86"/>
      <c r="P320" s="86"/>
      <c r="Q320" s="86"/>
      <c r="R320" s="86"/>
      <c r="S320" s="86"/>
      <c r="T320" s="87"/>
      <c r="U320" s="40"/>
      <c r="V320" s="40"/>
      <c r="W320" s="40"/>
      <c r="X320" s="40"/>
      <c r="Y320" s="40"/>
      <c r="Z320" s="40"/>
      <c r="AA320" s="40"/>
      <c r="AB320" s="40"/>
      <c r="AC320" s="40"/>
      <c r="AD320" s="40"/>
      <c r="AE320" s="40"/>
      <c r="AT320" s="18" t="s">
        <v>210</v>
      </c>
      <c r="AU320" s="18" t="s">
        <v>84</v>
      </c>
    </row>
    <row r="321" spans="1:51" s="13" customFormat="1" ht="12">
      <c r="A321" s="13"/>
      <c r="B321" s="238"/>
      <c r="C321" s="239"/>
      <c r="D321" s="234" t="s">
        <v>213</v>
      </c>
      <c r="E321" s="240" t="s">
        <v>32</v>
      </c>
      <c r="F321" s="241" t="s">
        <v>1134</v>
      </c>
      <c r="G321" s="239"/>
      <c r="H321" s="242">
        <v>145.95</v>
      </c>
      <c r="I321" s="243"/>
      <c r="J321" s="239"/>
      <c r="K321" s="239"/>
      <c r="L321" s="244"/>
      <c r="M321" s="245"/>
      <c r="N321" s="246"/>
      <c r="O321" s="246"/>
      <c r="P321" s="246"/>
      <c r="Q321" s="246"/>
      <c r="R321" s="246"/>
      <c r="S321" s="246"/>
      <c r="T321" s="247"/>
      <c r="U321" s="13"/>
      <c r="V321" s="13"/>
      <c r="W321" s="13"/>
      <c r="X321" s="13"/>
      <c r="Y321" s="13"/>
      <c r="Z321" s="13"/>
      <c r="AA321" s="13"/>
      <c r="AB321" s="13"/>
      <c r="AC321" s="13"/>
      <c r="AD321" s="13"/>
      <c r="AE321" s="13"/>
      <c r="AT321" s="248" t="s">
        <v>213</v>
      </c>
      <c r="AU321" s="248" t="s">
        <v>84</v>
      </c>
      <c r="AV321" s="13" t="s">
        <v>86</v>
      </c>
      <c r="AW321" s="13" t="s">
        <v>39</v>
      </c>
      <c r="AX321" s="13" t="s">
        <v>6</v>
      </c>
      <c r="AY321" s="248" t="s">
        <v>199</v>
      </c>
    </row>
    <row r="322" spans="1:51" s="14" customFormat="1" ht="12">
      <c r="A322" s="14"/>
      <c r="B322" s="249"/>
      <c r="C322" s="250"/>
      <c r="D322" s="234" t="s">
        <v>213</v>
      </c>
      <c r="E322" s="251" t="s">
        <v>32</v>
      </c>
      <c r="F322" s="252" t="s">
        <v>215</v>
      </c>
      <c r="G322" s="250"/>
      <c r="H322" s="253">
        <v>145.95</v>
      </c>
      <c r="I322" s="254"/>
      <c r="J322" s="250"/>
      <c r="K322" s="250"/>
      <c r="L322" s="255"/>
      <c r="M322" s="269"/>
      <c r="N322" s="270"/>
      <c r="O322" s="270"/>
      <c r="P322" s="270"/>
      <c r="Q322" s="270"/>
      <c r="R322" s="270"/>
      <c r="S322" s="270"/>
      <c r="T322" s="271"/>
      <c r="U322" s="14"/>
      <c r="V322" s="14"/>
      <c r="W322" s="14"/>
      <c r="X322" s="14"/>
      <c r="Y322" s="14"/>
      <c r="Z322" s="14"/>
      <c r="AA322" s="14"/>
      <c r="AB322" s="14"/>
      <c r="AC322" s="14"/>
      <c r="AD322" s="14"/>
      <c r="AE322" s="14"/>
      <c r="AT322" s="259" t="s">
        <v>213</v>
      </c>
      <c r="AU322" s="259" t="s">
        <v>84</v>
      </c>
      <c r="AV322" s="14" t="s">
        <v>209</v>
      </c>
      <c r="AW322" s="14" t="s">
        <v>39</v>
      </c>
      <c r="AX322" s="14" t="s">
        <v>84</v>
      </c>
      <c r="AY322" s="259" t="s">
        <v>199</v>
      </c>
    </row>
    <row r="323" spans="1:63" s="12" customFormat="1" ht="25.9" customHeight="1">
      <c r="A323" s="12"/>
      <c r="B323" s="204"/>
      <c r="C323" s="205"/>
      <c r="D323" s="206" t="s">
        <v>76</v>
      </c>
      <c r="E323" s="207" t="s">
        <v>203</v>
      </c>
      <c r="F323" s="207" t="s">
        <v>220</v>
      </c>
      <c r="G323" s="205"/>
      <c r="H323" s="205"/>
      <c r="I323" s="208"/>
      <c r="J323" s="209">
        <f>BK323</f>
        <v>0</v>
      </c>
      <c r="K323" s="205"/>
      <c r="L323" s="210"/>
      <c r="M323" s="211"/>
      <c r="N323" s="212"/>
      <c r="O323" s="212"/>
      <c r="P323" s="213">
        <f>P324</f>
        <v>0</v>
      </c>
      <c r="Q323" s="212"/>
      <c r="R323" s="213">
        <f>R324</f>
        <v>0</v>
      </c>
      <c r="S323" s="212"/>
      <c r="T323" s="214">
        <f>T324</f>
        <v>0</v>
      </c>
      <c r="U323" s="12"/>
      <c r="V323" s="12"/>
      <c r="W323" s="12"/>
      <c r="X323" s="12"/>
      <c r="Y323" s="12"/>
      <c r="Z323" s="12"/>
      <c r="AA323" s="12"/>
      <c r="AB323" s="12"/>
      <c r="AC323" s="12"/>
      <c r="AD323" s="12"/>
      <c r="AE323" s="12"/>
      <c r="AR323" s="215" t="s">
        <v>221</v>
      </c>
      <c r="AT323" s="216" t="s">
        <v>76</v>
      </c>
      <c r="AU323" s="216" t="s">
        <v>6</v>
      </c>
      <c r="AY323" s="215" t="s">
        <v>199</v>
      </c>
      <c r="BK323" s="217">
        <f>BK324</f>
        <v>0</v>
      </c>
    </row>
    <row r="324" spans="1:63" s="12" customFormat="1" ht="22.8" customHeight="1">
      <c r="A324" s="12"/>
      <c r="B324" s="204"/>
      <c r="C324" s="205"/>
      <c r="D324" s="206" t="s">
        <v>76</v>
      </c>
      <c r="E324" s="218" t="s">
        <v>1057</v>
      </c>
      <c r="F324" s="218" t="s">
        <v>1058</v>
      </c>
      <c r="G324" s="205"/>
      <c r="H324" s="205"/>
      <c r="I324" s="208"/>
      <c r="J324" s="219">
        <f>BK324</f>
        <v>0</v>
      </c>
      <c r="K324" s="205"/>
      <c r="L324" s="210"/>
      <c r="M324" s="211"/>
      <c r="N324" s="212"/>
      <c r="O324" s="212"/>
      <c r="P324" s="213">
        <f>SUM(P325:P326)</f>
        <v>0</v>
      </c>
      <c r="Q324" s="212"/>
      <c r="R324" s="213">
        <f>SUM(R325:R326)</f>
        <v>0</v>
      </c>
      <c r="S324" s="212"/>
      <c r="T324" s="214">
        <f>SUM(T325:T326)</f>
        <v>0</v>
      </c>
      <c r="U324" s="12"/>
      <c r="V324" s="12"/>
      <c r="W324" s="12"/>
      <c r="X324" s="12"/>
      <c r="Y324" s="12"/>
      <c r="Z324" s="12"/>
      <c r="AA324" s="12"/>
      <c r="AB324" s="12"/>
      <c r="AC324" s="12"/>
      <c r="AD324" s="12"/>
      <c r="AE324" s="12"/>
      <c r="AR324" s="215" t="s">
        <v>221</v>
      </c>
      <c r="AT324" s="216" t="s">
        <v>76</v>
      </c>
      <c r="AU324" s="216" t="s">
        <v>84</v>
      </c>
      <c r="AY324" s="215" t="s">
        <v>199</v>
      </c>
      <c r="BK324" s="217">
        <f>SUM(BK325:BK326)</f>
        <v>0</v>
      </c>
    </row>
    <row r="325" spans="1:65" s="2" customFormat="1" ht="19.8" customHeight="1">
      <c r="A325" s="40"/>
      <c r="B325" s="41"/>
      <c r="C325" s="260" t="s">
        <v>1049</v>
      </c>
      <c r="D325" s="260" t="s">
        <v>222</v>
      </c>
      <c r="E325" s="261" t="s">
        <v>1060</v>
      </c>
      <c r="F325" s="262" t="s">
        <v>1061</v>
      </c>
      <c r="G325" s="263" t="s">
        <v>1062</v>
      </c>
      <c r="H325" s="264">
        <v>1</v>
      </c>
      <c r="I325" s="265"/>
      <c r="J325" s="266">
        <f>ROUND(I325*H325,2)</f>
        <v>0</v>
      </c>
      <c r="K325" s="262" t="s">
        <v>32</v>
      </c>
      <c r="L325" s="46"/>
      <c r="M325" s="267" t="s">
        <v>32</v>
      </c>
      <c r="N325" s="268" t="s">
        <v>48</v>
      </c>
      <c r="O325" s="86"/>
      <c r="P325" s="230">
        <f>O325*H325</f>
        <v>0</v>
      </c>
      <c r="Q325" s="230">
        <v>0</v>
      </c>
      <c r="R325" s="230">
        <f>Q325*H325</f>
        <v>0</v>
      </c>
      <c r="S325" s="230">
        <v>0</v>
      </c>
      <c r="T325" s="231">
        <f>S325*H325</f>
        <v>0</v>
      </c>
      <c r="U325" s="40"/>
      <c r="V325" s="40"/>
      <c r="W325" s="40"/>
      <c r="X325" s="40"/>
      <c r="Y325" s="40"/>
      <c r="Z325" s="40"/>
      <c r="AA325" s="40"/>
      <c r="AB325" s="40"/>
      <c r="AC325" s="40"/>
      <c r="AD325" s="40"/>
      <c r="AE325" s="40"/>
      <c r="AR325" s="232" t="s">
        <v>225</v>
      </c>
      <c r="AT325" s="232" t="s">
        <v>222</v>
      </c>
      <c r="AU325" s="232" t="s">
        <v>86</v>
      </c>
      <c r="AY325" s="18" t="s">
        <v>199</v>
      </c>
      <c r="BE325" s="233">
        <f>IF(N325="základní",J325,0)</f>
        <v>0</v>
      </c>
      <c r="BF325" s="233">
        <f>IF(N325="snížená",J325,0)</f>
        <v>0</v>
      </c>
      <c r="BG325" s="233">
        <f>IF(N325="zákl. přenesená",J325,0)</f>
        <v>0</v>
      </c>
      <c r="BH325" s="233">
        <f>IF(N325="sníž. přenesená",J325,0)</f>
        <v>0</v>
      </c>
      <c r="BI325" s="233">
        <f>IF(N325="nulová",J325,0)</f>
        <v>0</v>
      </c>
      <c r="BJ325" s="18" t="s">
        <v>84</v>
      </c>
      <c r="BK325" s="233">
        <f>ROUND(I325*H325,2)</f>
        <v>0</v>
      </c>
      <c r="BL325" s="18" t="s">
        <v>225</v>
      </c>
      <c r="BM325" s="232" t="s">
        <v>1052</v>
      </c>
    </row>
    <row r="326" spans="1:47" s="2" customFormat="1" ht="12">
      <c r="A326" s="40"/>
      <c r="B326" s="41"/>
      <c r="C326" s="42"/>
      <c r="D326" s="234" t="s">
        <v>210</v>
      </c>
      <c r="E326" s="42"/>
      <c r="F326" s="235" t="s">
        <v>1061</v>
      </c>
      <c r="G326" s="42"/>
      <c r="H326" s="42"/>
      <c r="I326" s="138"/>
      <c r="J326" s="42"/>
      <c r="K326" s="42"/>
      <c r="L326" s="46"/>
      <c r="M326" s="236"/>
      <c r="N326" s="237"/>
      <c r="O326" s="86"/>
      <c r="P326" s="86"/>
      <c r="Q326" s="86"/>
      <c r="R326" s="86"/>
      <c r="S326" s="86"/>
      <c r="T326" s="87"/>
      <c r="U326" s="40"/>
      <c r="V326" s="40"/>
      <c r="W326" s="40"/>
      <c r="X326" s="40"/>
      <c r="Y326" s="40"/>
      <c r="Z326" s="40"/>
      <c r="AA326" s="40"/>
      <c r="AB326" s="40"/>
      <c r="AC326" s="40"/>
      <c r="AD326" s="40"/>
      <c r="AE326" s="40"/>
      <c r="AT326" s="18" t="s">
        <v>210</v>
      </c>
      <c r="AU326" s="18" t="s">
        <v>86</v>
      </c>
    </row>
    <row r="327" spans="1:63" s="12" customFormat="1" ht="25.9" customHeight="1">
      <c r="A327" s="12"/>
      <c r="B327" s="204"/>
      <c r="C327" s="205"/>
      <c r="D327" s="206" t="s">
        <v>76</v>
      </c>
      <c r="E327" s="207" t="s">
        <v>1064</v>
      </c>
      <c r="F327" s="207" t="s">
        <v>1065</v>
      </c>
      <c r="G327" s="205"/>
      <c r="H327" s="205"/>
      <c r="I327" s="208"/>
      <c r="J327" s="209">
        <f>BK327</f>
        <v>0</v>
      </c>
      <c r="K327" s="205"/>
      <c r="L327" s="210"/>
      <c r="M327" s="211"/>
      <c r="N327" s="212"/>
      <c r="O327" s="212"/>
      <c r="P327" s="213">
        <f>SUM(P328:P339)</f>
        <v>0</v>
      </c>
      <c r="Q327" s="212"/>
      <c r="R327" s="213">
        <f>SUM(R328:R339)</f>
        <v>0</v>
      </c>
      <c r="S327" s="212"/>
      <c r="T327" s="214">
        <f>SUM(T328:T339)</f>
        <v>0</v>
      </c>
      <c r="U327" s="12"/>
      <c r="V327" s="12"/>
      <c r="W327" s="12"/>
      <c r="X327" s="12"/>
      <c r="Y327" s="12"/>
      <c r="Z327" s="12"/>
      <c r="AA327" s="12"/>
      <c r="AB327" s="12"/>
      <c r="AC327" s="12"/>
      <c r="AD327" s="12"/>
      <c r="AE327" s="12"/>
      <c r="AR327" s="215" t="s">
        <v>200</v>
      </c>
      <c r="AT327" s="216" t="s">
        <v>76</v>
      </c>
      <c r="AU327" s="216" t="s">
        <v>6</v>
      </c>
      <c r="AY327" s="215" t="s">
        <v>199</v>
      </c>
      <c r="BK327" s="217">
        <f>SUM(BK328:BK339)</f>
        <v>0</v>
      </c>
    </row>
    <row r="328" spans="1:65" s="2" customFormat="1" ht="19.8" customHeight="1">
      <c r="A328" s="40"/>
      <c r="B328" s="41"/>
      <c r="C328" s="260" t="s">
        <v>225</v>
      </c>
      <c r="D328" s="260" t="s">
        <v>222</v>
      </c>
      <c r="E328" s="261" t="s">
        <v>1066</v>
      </c>
      <c r="F328" s="262" t="s">
        <v>467</v>
      </c>
      <c r="G328" s="263" t="s">
        <v>296</v>
      </c>
      <c r="H328" s="264">
        <v>828</v>
      </c>
      <c r="I328" s="265"/>
      <c r="J328" s="266">
        <f>ROUND(I328*H328,2)</f>
        <v>0</v>
      </c>
      <c r="K328" s="262" t="s">
        <v>32</v>
      </c>
      <c r="L328" s="46"/>
      <c r="M328" s="267" t="s">
        <v>32</v>
      </c>
      <c r="N328" s="268" t="s">
        <v>48</v>
      </c>
      <c r="O328" s="86"/>
      <c r="P328" s="230">
        <f>O328*H328</f>
        <v>0</v>
      </c>
      <c r="Q328" s="230">
        <v>0</v>
      </c>
      <c r="R328" s="230">
        <f>Q328*H328</f>
        <v>0</v>
      </c>
      <c r="S328" s="230">
        <v>0</v>
      </c>
      <c r="T328" s="231">
        <f>S328*H328</f>
        <v>0</v>
      </c>
      <c r="U328" s="40"/>
      <c r="V328" s="40"/>
      <c r="W328" s="40"/>
      <c r="X328" s="40"/>
      <c r="Y328" s="40"/>
      <c r="Z328" s="40"/>
      <c r="AA328" s="40"/>
      <c r="AB328" s="40"/>
      <c r="AC328" s="40"/>
      <c r="AD328" s="40"/>
      <c r="AE328" s="40"/>
      <c r="AR328" s="232" t="s">
        <v>209</v>
      </c>
      <c r="AT328" s="232" t="s">
        <v>222</v>
      </c>
      <c r="AU328" s="232" t="s">
        <v>84</v>
      </c>
      <c r="AY328" s="18" t="s">
        <v>199</v>
      </c>
      <c r="BE328" s="233">
        <f>IF(N328="základní",J328,0)</f>
        <v>0</v>
      </c>
      <c r="BF328" s="233">
        <f>IF(N328="snížená",J328,0)</f>
        <v>0</v>
      </c>
      <c r="BG328" s="233">
        <f>IF(N328="zákl. přenesená",J328,0)</f>
        <v>0</v>
      </c>
      <c r="BH328" s="233">
        <f>IF(N328="sníž. přenesená",J328,0)</f>
        <v>0</v>
      </c>
      <c r="BI328" s="233">
        <f>IF(N328="nulová",J328,0)</f>
        <v>0</v>
      </c>
      <c r="BJ328" s="18" t="s">
        <v>84</v>
      </c>
      <c r="BK328" s="233">
        <f>ROUND(I328*H328,2)</f>
        <v>0</v>
      </c>
      <c r="BL328" s="18" t="s">
        <v>209</v>
      </c>
      <c r="BM328" s="232" t="s">
        <v>1055</v>
      </c>
    </row>
    <row r="329" spans="1:47" s="2" customFormat="1" ht="12">
      <c r="A329" s="40"/>
      <c r="B329" s="41"/>
      <c r="C329" s="42"/>
      <c r="D329" s="234" t="s">
        <v>210</v>
      </c>
      <c r="E329" s="42"/>
      <c r="F329" s="235" t="s">
        <v>467</v>
      </c>
      <c r="G329" s="42"/>
      <c r="H329" s="42"/>
      <c r="I329" s="138"/>
      <c r="J329" s="42"/>
      <c r="K329" s="42"/>
      <c r="L329" s="46"/>
      <c r="M329" s="236"/>
      <c r="N329" s="237"/>
      <c r="O329" s="86"/>
      <c r="P329" s="86"/>
      <c r="Q329" s="86"/>
      <c r="R329" s="86"/>
      <c r="S329" s="86"/>
      <c r="T329" s="87"/>
      <c r="U329" s="40"/>
      <c r="V329" s="40"/>
      <c r="W329" s="40"/>
      <c r="X329" s="40"/>
      <c r="Y329" s="40"/>
      <c r="Z329" s="40"/>
      <c r="AA329" s="40"/>
      <c r="AB329" s="40"/>
      <c r="AC329" s="40"/>
      <c r="AD329" s="40"/>
      <c r="AE329" s="40"/>
      <c r="AT329" s="18" t="s">
        <v>210</v>
      </c>
      <c r="AU329" s="18" t="s">
        <v>84</v>
      </c>
    </row>
    <row r="330" spans="1:51" s="13" customFormat="1" ht="12">
      <c r="A330" s="13"/>
      <c r="B330" s="238"/>
      <c r="C330" s="239"/>
      <c r="D330" s="234" t="s">
        <v>213</v>
      </c>
      <c r="E330" s="240" t="s">
        <v>32</v>
      </c>
      <c r="F330" s="241" t="s">
        <v>1135</v>
      </c>
      <c r="G330" s="239"/>
      <c r="H330" s="242">
        <v>828</v>
      </c>
      <c r="I330" s="243"/>
      <c r="J330" s="239"/>
      <c r="K330" s="239"/>
      <c r="L330" s="244"/>
      <c r="M330" s="245"/>
      <c r="N330" s="246"/>
      <c r="O330" s="246"/>
      <c r="P330" s="246"/>
      <c r="Q330" s="246"/>
      <c r="R330" s="246"/>
      <c r="S330" s="246"/>
      <c r="T330" s="247"/>
      <c r="U330" s="13"/>
      <c r="V330" s="13"/>
      <c r="W330" s="13"/>
      <c r="X330" s="13"/>
      <c r="Y330" s="13"/>
      <c r="Z330" s="13"/>
      <c r="AA330" s="13"/>
      <c r="AB330" s="13"/>
      <c r="AC330" s="13"/>
      <c r="AD330" s="13"/>
      <c r="AE330" s="13"/>
      <c r="AT330" s="248" t="s">
        <v>213</v>
      </c>
      <c r="AU330" s="248" t="s">
        <v>84</v>
      </c>
      <c r="AV330" s="13" t="s">
        <v>86</v>
      </c>
      <c r="AW330" s="13" t="s">
        <v>39</v>
      </c>
      <c r="AX330" s="13" t="s">
        <v>6</v>
      </c>
      <c r="AY330" s="248" t="s">
        <v>199</v>
      </c>
    </row>
    <row r="331" spans="1:51" s="14" customFormat="1" ht="12">
      <c r="A331" s="14"/>
      <c r="B331" s="249"/>
      <c r="C331" s="250"/>
      <c r="D331" s="234" t="s">
        <v>213</v>
      </c>
      <c r="E331" s="251" t="s">
        <v>32</v>
      </c>
      <c r="F331" s="252" t="s">
        <v>215</v>
      </c>
      <c r="G331" s="250"/>
      <c r="H331" s="253">
        <v>828</v>
      </c>
      <c r="I331" s="254"/>
      <c r="J331" s="250"/>
      <c r="K331" s="250"/>
      <c r="L331" s="255"/>
      <c r="M331" s="269"/>
      <c r="N331" s="270"/>
      <c r="O331" s="270"/>
      <c r="P331" s="270"/>
      <c r="Q331" s="270"/>
      <c r="R331" s="270"/>
      <c r="S331" s="270"/>
      <c r="T331" s="271"/>
      <c r="U331" s="14"/>
      <c r="V331" s="14"/>
      <c r="W331" s="14"/>
      <c r="X331" s="14"/>
      <c r="Y331" s="14"/>
      <c r="Z331" s="14"/>
      <c r="AA331" s="14"/>
      <c r="AB331" s="14"/>
      <c r="AC331" s="14"/>
      <c r="AD331" s="14"/>
      <c r="AE331" s="14"/>
      <c r="AT331" s="259" t="s">
        <v>213</v>
      </c>
      <c r="AU331" s="259" t="s">
        <v>84</v>
      </c>
      <c r="AV331" s="14" t="s">
        <v>209</v>
      </c>
      <c r="AW331" s="14" t="s">
        <v>39</v>
      </c>
      <c r="AX331" s="14" t="s">
        <v>84</v>
      </c>
      <c r="AY331" s="259" t="s">
        <v>199</v>
      </c>
    </row>
    <row r="332" spans="1:65" s="2" customFormat="1" ht="19.8" customHeight="1">
      <c r="A332" s="40"/>
      <c r="B332" s="41"/>
      <c r="C332" s="260" t="s">
        <v>1059</v>
      </c>
      <c r="D332" s="260" t="s">
        <v>222</v>
      </c>
      <c r="E332" s="261" t="s">
        <v>1070</v>
      </c>
      <c r="F332" s="262" t="s">
        <v>738</v>
      </c>
      <c r="G332" s="263" t="s">
        <v>296</v>
      </c>
      <c r="H332" s="264">
        <v>4.7</v>
      </c>
      <c r="I332" s="265"/>
      <c r="J332" s="266">
        <f>ROUND(I332*H332,2)</f>
        <v>0</v>
      </c>
      <c r="K332" s="262" t="s">
        <v>32</v>
      </c>
      <c r="L332" s="46"/>
      <c r="M332" s="267" t="s">
        <v>32</v>
      </c>
      <c r="N332" s="268" t="s">
        <v>48</v>
      </c>
      <c r="O332" s="86"/>
      <c r="P332" s="230">
        <f>O332*H332</f>
        <v>0</v>
      </c>
      <c r="Q332" s="230">
        <v>0</v>
      </c>
      <c r="R332" s="230">
        <f>Q332*H332</f>
        <v>0</v>
      </c>
      <c r="S332" s="230">
        <v>0</v>
      </c>
      <c r="T332" s="231">
        <f>S332*H332</f>
        <v>0</v>
      </c>
      <c r="U332" s="40"/>
      <c r="V332" s="40"/>
      <c r="W332" s="40"/>
      <c r="X332" s="40"/>
      <c r="Y332" s="40"/>
      <c r="Z332" s="40"/>
      <c r="AA332" s="40"/>
      <c r="AB332" s="40"/>
      <c r="AC332" s="40"/>
      <c r="AD332" s="40"/>
      <c r="AE332" s="40"/>
      <c r="AR332" s="232" t="s">
        <v>209</v>
      </c>
      <c r="AT332" s="232" t="s">
        <v>222</v>
      </c>
      <c r="AU332" s="232" t="s">
        <v>84</v>
      </c>
      <c r="AY332" s="18" t="s">
        <v>199</v>
      </c>
      <c r="BE332" s="233">
        <f>IF(N332="základní",J332,0)</f>
        <v>0</v>
      </c>
      <c r="BF332" s="233">
        <f>IF(N332="snížená",J332,0)</f>
        <v>0</v>
      </c>
      <c r="BG332" s="233">
        <f>IF(N332="zákl. přenesená",J332,0)</f>
        <v>0</v>
      </c>
      <c r="BH332" s="233">
        <f>IF(N332="sníž. přenesená",J332,0)</f>
        <v>0</v>
      </c>
      <c r="BI332" s="233">
        <f>IF(N332="nulová",J332,0)</f>
        <v>0</v>
      </c>
      <c r="BJ332" s="18" t="s">
        <v>84</v>
      </c>
      <c r="BK332" s="233">
        <f>ROUND(I332*H332,2)</f>
        <v>0</v>
      </c>
      <c r="BL332" s="18" t="s">
        <v>209</v>
      </c>
      <c r="BM332" s="232" t="s">
        <v>1063</v>
      </c>
    </row>
    <row r="333" spans="1:47" s="2" customFormat="1" ht="12">
      <c r="A333" s="40"/>
      <c r="B333" s="41"/>
      <c r="C333" s="42"/>
      <c r="D333" s="234" t="s">
        <v>210</v>
      </c>
      <c r="E333" s="42"/>
      <c r="F333" s="235" t="s">
        <v>738</v>
      </c>
      <c r="G333" s="42"/>
      <c r="H333" s="42"/>
      <c r="I333" s="138"/>
      <c r="J333" s="42"/>
      <c r="K333" s="42"/>
      <c r="L333" s="46"/>
      <c r="M333" s="236"/>
      <c r="N333" s="237"/>
      <c r="O333" s="86"/>
      <c r="P333" s="86"/>
      <c r="Q333" s="86"/>
      <c r="R333" s="86"/>
      <c r="S333" s="86"/>
      <c r="T333" s="87"/>
      <c r="U333" s="40"/>
      <c r="V333" s="40"/>
      <c r="W333" s="40"/>
      <c r="X333" s="40"/>
      <c r="Y333" s="40"/>
      <c r="Z333" s="40"/>
      <c r="AA333" s="40"/>
      <c r="AB333" s="40"/>
      <c r="AC333" s="40"/>
      <c r="AD333" s="40"/>
      <c r="AE333" s="40"/>
      <c r="AT333" s="18" t="s">
        <v>210</v>
      </c>
      <c r="AU333" s="18" t="s">
        <v>84</v>
      </c>
    </row>
    <row r="334" spans="1:51" s="13" customFormat="1" ht="12">
      <c r="A334" s="13"/>
      <c r="B334" s="238"/>
      <c r="C334" s="239"/>
      <c r="D334" s="234" t="s">
        <v>213</v>
      </c>
      <c r="E334" s="240" t="s">
        <v>32</v>
      </c>
      <c r="F334" s="241" t="s">
        <v>1120</v>
      </c>
      <c r="G334" s="239"/>
      <c r="H334" s="242">
        <v>4.7</v>
      </c>
      <c r="I334" s="243"/>
      <c r="J334" s="239"/>
      <c r="K334" s="239"/>
      <c r="L334" s="244"/>
      <c r="M334" s="245"/>
      <c r="N334" s="246"/>
      <c r="O334" s="246"/>
      <c r="P334" s="246"/>
      <c r="Q334" s="246"/>
      <c r="R334" s="246"/>
      <c r="S334" s="246"/>
      <c r="T334" s="247"/>
      <c r="U334" s="13"/>
      <c r="V334" s="13"/>
      <c r="W334" s="13"/>
      <c r="X334" s="13"/>
      <c r="Y334" s="13"/>
      <c r="Z334" s="13"/>
      <c r="AA334" s="13"/>
      <c r="AB334" s="13"/>
      <c r="AC334" s="13"/>
      <c r="AD334" s="13"/>
      <c r="AE334" s="13"/>
      <c r="AT334" s="248" t="s">
        <v>213</v>
      </c>
      <c r="AU334" s="248" t="s">
        <v>84</v>
      </c>
      <c r="AV334" s="13" t="s">
        <v>86</v>
      </c>
      <c r="AW334" s="13" t="s">
        <v>39</v>
      </c>
      <c r="AX334" s="13" t="s">
        <v>6</v>
      </c>
      <c r="AY334" s="248" t="s">
        <v>199</v>
      </c>
    </row>
    <row r="335" spans="1:51" s="14" customFormat="1" ht="12">
      <c r="A335" s="14"/>
      <c r="B335" s="249"/>
      <c r="C335" s="250"/>
      <c r="D335" s="234" t="s">
        <v>213</v>
      </c>
      <c r="E335" s="251" t="s">
        <v>32</v>
      </c>
      <c r="F335" s="252" t="s">
        <v>215</v>
      </c>
      <c r="G335" s="250"/>
      <c r="H335" s="253">
        <v>4.7</v>
      </c>
      <c r="I335" s="254"/>
      <c r="J335" s="250"/>
      <c r="K335" s="250"/>
      <c r="L335" s="255"/>
      <c r="M335" s="269"/>
      <c r="N335" s="270"/>
      <c r="O335" s="270"/>
      <c r="P335" s="270"/>
      <c r="Q335" s="270"/>
      <c r="R335" s="270"/>
      <c r="S335" s="270"/>
      <c r="T335" s="271"/>
      <c r="U335" s="14"/>
      <c r="V335" s="14"/>
      <c r="W335" s="14"/>
      <c r="X335" s="14"/>
      <c r="Y335" s="14"/>
      <c r="Z335" s="14"/>
      <c r="AA335" s="14"/>
      <c r="AB335" s="14"/>
      <c r="AC335" s="14"/>
      <c r="AD335" s="14"/>
      <c r="AE335" s="14"/>
      <c r="AT335" s="259" t="s">
        <v>213</v>
      </c>
      <c r="AU335" s="259" t="s">
        <v>84</v>
      </c>
      <c r="AV335" s="14" t="s">
        <v>209</v>
      </c>
      <c r="AW335" s="14" t="s">
        <v>39</v>
      </c>
      <c r="AX335" s="14" t="s">
        <v>84</v>
      </c>
      <c r="AY335" s="259" t="s">
        <v>199</v>
      </c>
    </row>
    <row r="336" spans="1:65" s="2" customFormat="1" ht="14.4" customHeight="1">
      <c r="A336" s="40"/>
      <c r="B336" s="41"/>
      <c r="C336" s="260" t="s">
        <v>396</v>
      </c>
      <c r="D336" s="260" t="s">
        <v>222</v>
      </c>
      <c r="E336" s="261" t="s">
        <v>1072</v>
      </c>
      <c r="F336" s="262" t="s">
        <v>1073</v>
      </c>
      <c r="G336" s="263" t="s">
        <v>296</v>
      </c>
      <c r="H336" s="264">
        <v>55</v>
      </c>
      <c r="I336" s="265"/>
      <c r="J336" s="266">
        <f>ROUND(I336*H336,2)</f>
        <v>0</v>
      </c>
      <c r="K336" s="262" t="s">
        <v>32</v>
      </c>
      <c r="L336" s="46"/>
      <c r="M336" s="267" t="s">
        <v>32</v>
      </c>
      <c r="N336" s="268" t="s">
        <v>48</v>
      </c>
      <c r="O336" s="86"/>
      <c r="P336" s="230">
        <f>O336*H336</f>
        <v>0</v>
      </c>
      <c r="Q336" s="230">
        <v>0</v>
      </c>
      <c r="R336" s="230">
        <f>Q336*H336</f>
        <v>0</v>
      </c>
      <c r="S336" s="230">
        <v>0</v>
      </c>
      <c r="T336" s="231">
        <f>S336*H336</f>
        <v>0</v>
      </c>
      <c r="U336" s="40"/>
      <c r="V336" s="40"/>
      <c r="W336" s="40"/>
      <c r="X336" s="40"/>
      <c r="Y336" s="40"/>
      <c r="Z336" s="40"/>
      <c r="AA336" s="40"/>
      <c r="AB336" s="40"/>
      <c r="AC336" s="40"/>
      <c r="AD336" s="40"/>
      <c r="AE336" s="40"/>
      <c r="AR336" s="232" t="s">
        <v>209</v>
      </c>
      <c r="AT336" s="232" t="s">
        <v>222</v>
      </c>
      <c r="AU336" s="232" t="s">
        <v>84</v>
      </c>
      <c r="AY336" s="18" t="s">
        <v>199</v>
      </c>
      <c r="BE336" s="233">
        <f>IF(N336="základní",J336,0)</f>
        <v>0</v>
      </c>
      <c r="BF336" s="233">
        <f>IF(N336="snížená",J336,0)</f>
        <v>0</v>
      </c>
      <c r="BG336" s="233">
        <f>IF(N336="zákl. přenesená",J336,0)</f>
        <v>0</v>
      </c>
      <c r="BH336" s="233">
        <f>IF(N336="sníž. přenesená",J336,0)</f>
        <v>0</v>
      </c>
      <c r="BI336" s="233">
        <f>IF(N336="nulová",J336,0)</f>
        <v>0</v>
      </c>
      <c r="BJ336" s="18" t="s">
        <v>84</v>
      </c>
      <c r="BK336" s="233">
        <f>ROUND(I336*H336,2)</f>
        <v>0</v>
      </c>
      <c r="BL336" s="18" t="s">
        <v>209</v>
      </c>
      <c r="BM336" s="232" t="s">
        <v>1067</v>
      </c>
    </row>
    <row r="337" spans="1:47" s="2" customFormat="1" ht="12">
      <c r="A337" s="40"/>
      <c r="B337" s="41"/>
      <c r="C337" s="42"/>
      <c r="D337" s="234" t="s">
        <v>210</v>
      </c>
      <c r="E337" s="42"/>
      <c r="F337" s="235" t="s">
        <v>1073</v>
      </c>
      <c r="G337" s="42"/>
      <c r="H337" s="42"/>
      <c r="I337" s="138"/>
      <c r="J337" s="42"/>
      <c r="K337" s="42"/>
      <c r="L337" s="46"/>
      <c r="M337" s="236"/>
      <c r="N337" s="237"/>
      <c r="O337" s="86"/>
      <c r="P337" s="86"/>
      <c r="Q337" s="86"/>
      <c r="R337" s="86"/>
      <c r="S337" s="86"/>
      <c r="T337" s="87"/>
      <c r="U337" s="40"/>
      <c r="V337" s="40"/>
      <c r="W337" s="40"/>
      <c r="X337" s="40"/>
      <c r="Y337" s="40"/>
      <c r="Z337" s="40"/>
      <c r="AA337" s="40"/>
      <c r="AB337" s="40"/>
      <c r="AC337" s="40"/>
      <c r="AD337" s="40"/>
      <c r="AE337" s="40"/>
      <c r="AT337" s="18" t="s">
        <v>210</v>
      </c>
      <c r="AU337" s="18" t="s">
        <v>84</v>
      </c>
    </row>
    <row r="338" spans="1:51" s="13" customFormat="1" ht="12">
      <c r="A338" s="13"/>
      <c r="B338" s="238"/>
      <c r="C338" s="239"/>
      <c r="D338" s="234" t="s">
        <v>213</v>
      </c>
      <c r="E338" s="240" t="s">
        <v>32</v>
      </c>
      <c r="F338" s="241" t="s">
        <v>1080</v>
      </c>
      <c r="G338" s="239"/>
      <c r="H338" s="242">
        <v>55</v>
      </c>
      <c r="I338" s="243"/>
      <c r="J338" s="239"/>
      <c r="K338" s="239"/>
      <c r="L338" s="244"/>
      <c r="M338" s="245"/>
      <c r="N338" s="246"/>
      <c r="O338" s="246"/>
      <c r="P338" s="246"/>
      <c r="Q338" s="246"/>
      <c r="R338" s="246"/>
      <c r="S338" s="246"/>
      <c r="T338" s="247"/>
      <c r="U338" s="13"/>
      <c r="V338" s="13"/>
      <c r="W338" s="13"/>
      <c r="X338" s="13"/>
      <c r="Y338" s="13"/>
      <c r="Z338" s="13"/>
      <c r="AA338" s="13"/>
      <c r="AB338" s="13"/>
      <c r="AC338" s="13"/>
      <c r="AD338" s="13"/>
      <c r="AE338" s="13"/>
      <c r="AT338" s="248" t="s">
        <v>213</v>
      </c>
      <c r="AU338" s="248" t="s">
        <v>84</v>
      </c>
      <c r="AV338" s="13" t="s">
        <v>86</v>
      </c>
      <c r="AW338" s="13" t="s">
        <v>39</v>
      </c>
      <c r="AX338" s="13" t="s">
        <v>6</v>
      </c>
      <c r="AY338" s="248" t="s">
        <v>199</v>
      </c>
    </row>
    <row r="339" spans="1:51" s="14" customFormat="1" ht="12">
      <c r="A339" s="14"/>
      <c r="B339" s="249"/>
      <c r="C339" s="250"/>
      <c r="D339" s="234" t="s">
        <v>213</v>
      </c>
      <c r="E339" s="251" t="s">
        <v>32</v>
      </c>
      <c r="F339" s="252" t="s">
        <v>215</v>
      </c>
      <c r="G339" s="250"/>
      <c r="H339" s="253">
        <v>55</v>
      </c>
      <c r="I339" s="254"/>
      <c r="J339" s="250"/>
      <c r="K339" s="250"/>
      <c r="L339" s="255"/>
      <c r="M339" s="256"/>
      <c r="N339" s="257"/>
      <c r="O339" s="257"/>
      <c r="P339" s="257"/>
      <c r="Q339" s="257"/>
      <c r="R339" s="257"/>
      <c r="S339" s="257"/>
      <c r="T339" s="258"/>
      <c r="U339" s="14"/>
      <c r="V339" s="14"/>
      <c r="W339" s="14"/>
      <c r="X339" s="14"/>
      <c r="Y339" s="14"/>
      <c r="Z339" s="14"/>
      <c r="AA339" s="14"/>
      <c r="AB339" s="14"/>
      <c r="AC339" s="14"/>
      <c r="AD339" s="14"/>
      <c r="AE339" s="14"/>
      <c r="AT339" s="259" t="s">
        <v>213</v>
      </c>
      <c r="AU339" s="259" t="s">
        <v>84</v>
      </c>
      <c r="AV339" s="14" t="s">
        <v>209</v>
      </c>
      <c r="AW339" s="14" t="s">
        <v>39</v>
      </c>
      <c r="AX339" s="14" t="s">
        <v>84</v>
      </c>
      <c r="AY339" s="259" t="s">
        <v>199</v>
      </c>
    </row>
    <row r="340" spans="1:31" s="2" customFormat="1" ht="6.95" customHeight="1">
      <c r="A340" s="40"/>
      <c r="B340" s="61"/>
      <c r="C340" s="62"/>
      <c r="D340" s="62"/>
      <c r="E340" s="62"/>
      <c r="F340" s="62"/>
      <c r="G340" s="62"/>
      <c r="H340" s="62"/>
      <c r="I340" s="168"/>
      <c r="J340" s="62"/>
      <c r="K340" s="62"/>
      <c r="L340" s="46"/>
      <c r="M340" s="40"/>
      <c r="O340" s="40"/>
      <c r="P340" s="40"/>
      <c r="Q340" s="40"/>
      <c r="R340" s="40"/>
      <c r="S340" s="40"/>
      <c r="T340" s="40"/>
      <c r="U340" s="40"/>
      <c r="V340" s="40"/>
      <c r="W340" s="40"/>
      <c r="X340" s="40"/>
      <c r="Y340" s="40"/>
      <c r="Z340" s="40"/>
      <c r="AA340" s="40"/>
      <c r="AB340" s="40"/>
      <c r="AC340" s="40"/>
      <c r="AD340" s="40"/>
      <c r="AE340" s="40"/>
    </row>
  </sheetData>
  <sheetProtection password="CC35" sheet="1" objects="1" scenarios="1" formatColumns="0" formatRows="0" autoFilter="0"/>
  <autoFilter ref="C92:K339"/>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BM396"/>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134</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1136</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ROUND(J95,15)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ROUND((SUM(BE95:BE395)),15)</f>
        <v>0</v>
      </c>
      <c r="G33" s="40"/>
      <c r="H33" s="40"/>
      <c r="I33" s="157">
        <v>0.21</v>
      </c>
      <c r="J33" s="156">
        <f>ROUND(((SUM(BE95:BE395))*I33),15)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ROUND((SUM(BF95:BF395)),15)</f>
        <v>0</v>
      </c>
      <c r="G34" s="40"/>
      <c r="H34" s="40"/>
      <c r="I34" s="157">
        <v>0.15</v>
      </c>
      <c r="J34" s="156">
        <f>ROUND(((SUM(BF95:BF395))*I34),15)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ROUND((SUM(BG95:BG395)),15)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ROUND((SUM(BH95:BH395)),15)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ROUND((SUM(BI95:BI395)),15)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01-20-03-01-01 - Železniční most v ev. km 72,874</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J95</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J96</f>
        <v>0</v>
      </c>
      <c r="K60" s="179"/>
      <c r="L60" s="184"/>
      <c r="S60" s="9"/>
      <c r="T60" s="9"/>
      <c r="U60" s="9"/>
      <c r="V60" s="9"/>
      <c r="W60" s="9"/>
      <c r="X60" s="9"/>
      <c r="Y60" s="9"/>
      <c r="Z60" s="9"/>
      <c r="AA60" s="9"/>
      <c r="AB60" s="9"/>
      <c r="AC60" s="9"/>
      <c r="AD60" s="9"/>
      <c r="AE60" s="9"/>
    </row>
    <row r="61" spans="1:31" s="10" customFormat="1" ht="19.9" customHeight="1">
      <c r="A61" s="10"/>
      <c r="B61" s="185"/>
      <c r="C61" s="186"/>
      <c r="D61" s="187" t="s">
        <v>842</v>
      </c>
      <c r="E61" s="188"/>
      <c r="F61" s="188"/>
      <c r="G61" s="188"/>
      <c r="H61" s="188"/>
      <c r="I61" s="189"/>
      <c r="J61" s="190">
        <f>J97</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843</v>
      </c>
      <c r="E62" s="188"/>
      <c r="F62" s="188"/>
      <c r="G62" s="188"/>
      <c r="H62" s="188"/>
      <c r="I62" s="189"/>
      <c r="J62" s="190">
        <f>J153</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844</v>
      </c>
      <c r="E63" s="188"/>
      <c r="F63" s="188"/>
      <c r="G63" s="188"/>
      <c r="H63" s="188"/>
      <c r="I63" s="189"/>
      <c r="J63" s="190">
        <f>J158</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845</v>
      </c>
      <c r="E64" s="188"/>
      <c r="F64" s="188"/>
      <c r="G64" s="188"/>
      <c r="H64" s="188"/>
      <c r="I64" s="189"/>
      <c r="J64" s="190">
        <f>J188</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846</v>
      </c>
      <c r="E65" s="188"/>
      <c r="F65" s="188"/>
      <c r="G65" s="188"/>
      <c r="H65" s="188"/>
      <c r="I65" s="189"/>
      <c r="J65" s="190">
        <f>J207</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847</v>
      </c>
      <c r="E66" s="188"/>
      <c r="F66" s="188"/>
      <c r="G66" s="188"/>
      <c r="H66" s="188"/>
      <c r="I66" s="189"/>
      <c r="J66" s="190">
        <f>J216</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848</v>
      </c>
      <c r="E67" s="188"/>
      <c r="F67" s="188"/>
      <c r="G67" s="188"/>
      <c r="H67" s="188"/>
      <c r="I67" s="189"/>
      <c r="J67" s="190">
        <f>J313</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849</v>
      </c>
      <c r="E68" s="188"/>
      <c r="F68" s="188"/>
      <c r="G68" s="188"/>
      <c r="H68" s="188"/>
      <c r="I68" s="189"/>
      <c r="J68" s="190">
        <f>J322</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850</v>
      </c>
      <c r="E69" s="188"/>
      <c r="F69" s="188"/>
      <c r="G69" s="188"/>
      <c r="H69" s="188"/>
      <c r="I69" s="189"/>
      <c r="J69" s="190">
        <f>J327</f>
        <v>0</v>
      </c>
      <c r="K69" s="186"/>
      <c r="L69" s="191"/>
      <c r="S69" s="10"/>
      <c r="T69" s="10"/>
      <c r="U69" s="10"/>
      <c r="V69" s="10"/>
      <c r="W69" s="10"/>
      <c r="X69" s="10"/>
      <c r="Y69" s="10"/>
      <c r="Z69" s="10"/>
      <c r="AA69" s="10"/>
      <c r="AB69" s="10"/>
      <c r="AC69" s="10"/>
      <c r="AD69" s="10"/>
      <c r="AE69" s="10"/>
    </row>
    <row r="70" spans="1:31" s="9" customFormat="1" ht="24.95" customHeight="1">
      <c r="A70" s="9"/>
      <c r="B70" s="178"/>
      <c r="C70" s="179"/>
      <c r="D70" s="180" t="s">
        <v>851</v>
      </c>
      <c r="E70" s="181"/>
      <c r="F70" s="181"/>
      <c r="G70" s="181"/>
      <c r="H70" s="181"/>
      <c r="I70" s="182"/>
      <c r="J70" s="183">
        <f>J330</f>
        <v>0</v>
      </c>
      <c r="K70" s="179"/>
      <c r="L70" s="184"/>
      <c r="S70" s="9"/>
      <c r="T70" s="9"/>
      <c r="U70" s="9"/>
      <c r="V70" s="9"/>
      <c r="W70" s="9"/>
      <c r="X70" s="9"/>
      <c r="Y70" s="9"/>
      <c r="Z70" s="9"/>
      <c r="AA70" s="9"/>
      <c r="AB70" s="9"/>
      <c r="AC70" s="9"/>
      <c r="AD70" s="9"/>
      <c r="AE70" s="9"/>
    </row>
    <row r="71" spans="1:31" s="9" customFormat="1" ht="24.95" customHeight="1">
      <c r="A71" s="9"/>
      <c r="B71" s="178"/>
      <c r="C71" s="179"/>
      <c r="D71" s="180" t="s">
        <v>1137</v>
      </c>
      <c r="E71" s="181"/>
      <c r="F71" s="181"/>
      <c r="G71" s="181"/>
      <c r="H71" s="181"/>
      <c r="I71" s="182"/>
      <c r="J71" s="183">
        <f>J377</f>
        <v>0</v>
      </c>
      <c r="K71" s="179"/>
      <c r="L71" s="184"/>
      <c r="S71" s="9"/>
      <c r="T71" s="9"/>
      <c r="U71" s="9"/>
      <c r="V71" s="9"/>
      <c r="W71" s="9"/>
      <c r="X71" s="9"/>
      <c r="Y71" s="9"/>
      <c r="Z71" s="9"/>
      <c r="AA71" s="9"/>
      <c r="AB71" s="9"/>
      <c r="AC71" s="9"/>
      <c r="AD71" s="9"/>
      <c r="AE71" s="9"/>
    </row>
    <row r="72" spans="1:31" s="10" customFormat="1" ht="19.9" customHeight="1">
      <c r="A72" s="10"/>
      <c r="B72" s="185"/>
      <c r="C72" s="186"/>
      <c r="D72" s="187" t="s">
        <v>1138</v>
      </c>
      <c r="E72" s="188"/>
      <c r="F72" s="188"/>
      <c r="G72" s="188"/>
      <c r="H72" s="188"/>
      <c r="I72" s="189"/>
      <c r="J72" s="190">
        <f>J378</f>
        <v>0</v>
      </c>
      <c r="K72" s="186"/>
      <c r="L72" s="191"/>
      <c r="S72" s="10"/>
      <c r="T72" s="10"/>
      <c r="U72" s="10"/>
      <c r="V72" s="10"/>
      <c r="W72" s="10"/>
      <c r="X72" s="10"/>
      <c r="Y72" s="10"/>
      <c r="Z72" s="10"/>
      <c r="AA72" s="10"/>
      <c r="AB72" s="10"/>
      <c r="AC72" s="10"/>
      <c r="AD72" s="10"/>
      <c r="AE72" s="10"/>
    </row>
    <row r="73" spans="1:31" s="9" customFormat="1" ht="24.95" customHeight="1">
      <c r="A73" s="9"/>
      <c r="B73" s="178"/>
      <c r="C73" s="179"/>
      <c r="D73" s="180" t="s">
        <v>217</v>
      </c>
      <c r="E73" s="181"/>
      <c r="F73" s="181"/>
      <c r="G73" s="181"/>
      <c r="H73" s="181"/>
      <c r="I73" s="182"/>
      <c r="J73" s="183">
        <f>J385</f>
        <v>0</v>
      </c>
      <c r="K73" s="179"/>
      <c r="L73" s="184"/>
      <c r="S73" s="9"/>
      <c r="T73" s="9"/>
      <c r="U73" s="9"/>
      <c r="V73" s="9"/>
      <c r="W73" s="9"/>
      <c r="X73" s="9"/>
      <c r="Y73" s="9"/>
      <c r="Z73" s="9"/>
      <c r="AA73" s="9"/>
      <c r="AB73" s="9"/>
      <c r="AC73" s="9"/>
      <c r="AD73" s="9"/>
      <c r="AE73" s="9"/>
    </row>
    <row r="74" spans="1:31" s="10" customFormat="1" ht="19.9" customHeight="1">
      <c r="A74" s="10"/>
      <c r="B74" s="185"/>
      <c r="C74" s="186"/>
      <c r="D74" s="187" t="s">
        <v>852</v>
      </c>
      <c r="E74" s="188"/>
      <c r="F74" s="188"/>
      <c r="G74" s="188"/>
      <c r="H74" s="188"/>
      <c r="I74" s="189"/>
      <c r="J74" s="190">
        <f>J386</f>
        <v>0</v>
      </c>
      <c r="K74" s="186"/>
      <c r="L74" s="191"/>
      <c r="S74" s="10"/>
      <c r="T74" s="10"/>
      <c r="U74" s="10"/>
      <c r="V74" s="10"/>
      <c r="W74" s="10"/>
      <c r="X74" s="10"/>
      <c r="Y74" s="10"/>
      <c r="Z74" s="10"/>
      <c r="AA74" s="10"/>
      <c r="AB74" s="10"/>
      <c r="AC74" s="10"/>
      <c r="AD74" s="10"/>
      <c r="AE74" s="10"/>
    </row>
    <row r="75" spans="1:31" s="9" customFormat="1" ht="24.95" customHeight="1">
      <c r="A75" s="9"/>
      <c r="B75" s="178"/>
      <c r="C75" s="179"/>
      <c r="D75" s="180" t="s">
        <v>853</v>
      </c>
      <c r="E75" s="181"/>
      <c r="F75" s="181"/>
      <c r="G75" s="181"/>
      <c r="H75" s="181"/>
      <c r="I75" s="182"/>
      <c r="J75" s="183">
        <f>J389</f>
        <v>0</v>
      </c>
      <c r="K75" s="179"/>
      <c r="L75" s="184"/>
      <c r="S75" s="9"/>
      <c r="T75" s="9"/>
      <c r="U75" s="9"/>
      <c r="V75" s="9"/>
      <c r="W75" s="9"/>
      <c r="X75" s="9"/>
      <c r="Y75" s="9"/>
      <c r="Z75" s="9"/>
      <c r="AA75" s="9"/>
      <c r="AB75" s="9"/>
      <c r="AC75" s="9"/>
      <c r="AD75" s="9"/>
      <c r="AE75" s="9"/>
    </row>
    <row r="76" spans="1:31" s="2" customFormat="1" ht="21.8"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6.95" customHeight="1">
      <c r="A77" s="40"/>
      <c r="B77" s="61"/>
      <c r="C77" s="62"/>
      <c r="D77" s="62"/>
      <c r="E77" s="62"/>
      <c r="F77" s="62"/>
      <c r="G77" s="62"/>
      <c r="H77" s="62"/>
      <c r="I77" s="168"/>
      <c r="J77" s="62"/>
      <c r="K77" s="62"/>
      <c r="L77" s="139"/>
      <c r="S77" s="40"/>
      <c r="T77" s="40"/>
      <c r="U77" s="40"/>
      <c r="V77" s="40"/>
      <c r="W77" s="40"/>
      <c r="X77" s="40"/>
      <c r="Y77" s="40"/>
      <c r="Z77" s="40"/>
      <c r="AA77" s="40"/>
      <c r="AB77" s="40"/>
      <c r="AC77" s="40"/>
      <c r="AD77" s="40"/>
      <c r="AE77" s="40"/>
    </row>
    <row r="81" spans="1:31" s="2" customFormat="1" ht="6.95" customHeight="1">
      <c r="A81" s="40"/>
      <c r="B81" s="63"/>
      <c r="C81" s="64"/>
      <c r="D81" s="64"/>
      <c r="E81" s="64"/>
      <c r="F81" s="64"/>
      <c r="G81" s="64"/>
      <c r="H81" s="64"/>
      <c r="I81" s="171"/>
      <c r="J81" s="64"/>
      <c r="K81" s="64"/>
      <c r="L81" s="139"/>
      <c r="S81" s="40"/>
      <c r="T81" s="40"/>
      <c r="U81" s="40"/>
      <c r="V81" s="40"/>
      <c r="W81" s="40"/>
      <c r="X81" s="40"/>
      <c r="Y81" s="40"/>
      <c r="Z81" s="40"/>
      <c r="AA81" s="40"/>
      <c r="AB81" s="40"/>
      <c r="AC81" s="40"/>
      <c r="AD81" s="40"/>
      <c r="AE81" s="40"/>
    </row>
    <row r="82" spans="1:31" s="2" customFormat="1" ht="24.95" customHeight="1">
      <c r="A82" s="40"/>
      <c r="B82" s="41"/>
      <c r="C82" s="24" t="s">
        <v>184</v>
      </c>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38"/>
      <c r="J83" s="42"/>
      <c r="K83" s="42"/>
      <c r="L83" s="139"/>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14.4" customHeight="1">
      <c r="A85" s="40"/>
      <c r="B85" s="41"/>
      <c r="C85" s="42"/>
      <c r="D85" s="42"/>
      <c r="E85" s="172" t="str">
        <f>E7</f>
        <v>Oprava trati v úseku Mostek – Horka u Staré Paky</v>
      </c>
      <c r="F85" s="33"/>
      <c r="G85" s="33"/>
      <c r="H85" s="33"/>
      <c r="I85" s="138"/>
      <c r="J85" s="42"/>
      <c r="K85" s="42"/>
      <c r="L85" s="139"/>
      <c r="S85" s="40"/>
      <c r="T85" s="40"/>
      <c r="U85" s="40"/>
      <c r="V85" s="40"/>
      <c r="W85" s="40"/>
      <c r="X85" s="40"/>
      <c r="Y85" s="40"/>
      <c r="Z85" s="40"/>
      <c r="AA85" s="40"/>
      <c r="AB85" s="40"/>
      <c r="AC85" s="40"/>
      <c r="AD85" s="40"/>
      <c r="AE85" s="40"/>
    </row>
    <row r="86" spans="1:31" s="2" customFormat="1" ht="12" customHeight="1">
      <c r="A86" s="40"/>
      <c r="B86" s="41"/>
      <c r="C86" s="33" t="s">
        <v>175</v>
      </c>
      <c r="D86" s="42"/>
      <c r="E86" s="42"/>
      <c r="F86" s="42"/>
      <c r="G86" s="42"/>
      <c r="H86" s="42"/>
      <c r="I86" s="138"/>
      <c r="J86" s="42"/>
      <c r="K86" s="42"/>
      <c r="L86" s="139"/>
      <c r="S86" s="40"/>
      <c r="T86" s="40"/>
      <c r="U86" s="40"/>
      <c r="V86" s="40"/>
      <c r="W86" s="40"/>
      <c r="X86" s="40"/>
      <c r="Y86" s="40"/>
      <c r="Z86" s="40"/>
      <c r="AA86" s="40"/>
      <c r="AB86" s="40"/>
      <c r="AC86" s="40"/>
      <c r="AD86" s="40"/>
      <c r="AE86" s="40"/>
    </row>
    <row r="87" spans="1:31" s="2" customFormat="1" ht="14.4" customHeight="1">
      <c r="A87" s="40"/>
      <c r="B87" s="41"/>
      <c r="C87" s="42"/>
      <c r="D87" s="42"/>
      <c r="E87" s="71" t="str">
        <f>E9</f>
        <v>SO 01-20-03-01-01 - Železniční most v ev. km 72,874</v>
      </c>
      <c r="F87" s="42"/>
      <c r="G87" s="42"/>
      <c r="H87" s="42"/>
      <c r="I87" s="138"/>
      <c r="J87" s="42"/>
      <c r="K87" s="42"/>
      <c r="L87" s="139"/>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38"/>
      <c r="J88" s="42"/>
      <c r="K88" s="42"/>
      <c r="L88" s="139"/>
      <c r="S88" s="40"/>
      <c r="T88" s="40"/>
      <c r="U88" s="40"/>
      <c r="V88" s="40"/>
      <c r="W88" s="40"/>
      <c r="X88" s="40"/>
      <c r="Y88" s="40"/>
      <c r="Z88" s="40"/>
      <c r="AA88" s="40"/>
      <c r="AB88" s="40"/>
      <c r="AC88" s="40"/>
      <c r="AD88" s="40"/>
      <c r="AE88" s="40"/>
    </row>
    <row r="89" spans="1:31" s="2" customFormat="1" ht="12" customHeight="1">
      <c r="A89" s="40"/>
      <c r="B89" s="41"/>
      <c r="C89" s="33" t="s">
        <v>22</v>
      </c>
      <c r="D89" s="42"/>
      <c r="E89" s="42"/>
      <c r="F89" s="28" t="str">
        <f>F12</f>
        <v>Mostek - Horka u St. Paky</v>
      </c>
      <c r="G89" s="42"/>
      <c r="H89" s="42"/>
      <c r="I89" s="142" t="s">
        <v>24</v>
      </c>
      <c r="J89" s="74" t="str">
        <f>IF(J12="","",J12)</f>
        <v>12. 3. 2020</v>
      </c>
      <c r="K89" s="42"/>
      <c r="L89" s="139"/>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38"/>
      <c r="J90" s="42"/>
      <c r="K90" s="42"/>
      <c r="L90" s="139"/>
      <c r="S90" s="40"/>
      <c r="T90" s="40"/>
      <c r="U90" s="40"/>
      <c r="V90" s="40"/>
      <c r="W90" s="40"/>
      <c r="X90" s="40"/>
      <c r="Y90" s="40"/>
      <c r="Z90" s="40"/>
      <c r="AA90" s="40"/>
      <c r="AB90" s="40"/>
      <c r="AC90" s="40"/>
      <c r="AD90" s="40"/>
      <c r="AE90" s="40"/>
    </row>
    <row r="91" spans="1:31" s="2" customFormat="1" ht="15.6" customHeight="1">
      <c r="A91" s="40"/>
      <c r="B91" s="41"/>
      <c r="C91" s="33" t="s">
        <v>30</v>
      </c>
      <c r="D91" s="42"/>
      <c r="E91" s="42"/>
      <c r="F91" s="28" t="str">
        <f>E15</f>
        <v>Správa železnic, státní organizace</v>
      </c>
      <c r="G91" s="42"/>
      <c r="H91" s="42"/>
      <c r="I91" s="142" t="s">
        <v>37</v>
      </c>
      <c r="J91" s="38" t="str">
        <f>E21</f>
        <v>Prodin, a.s.</v>
      </c>
      <c r="K91" s="42"/>
      <c r="L91" s="139"/>
      <c r="S91" s="40"/>
      <c r="T91" s="40"/>
      <c r="U91" s="40"/>
      <c r="V91" s="40"/>
      <c r="W91" s="40"/>
      <c r="X91" s="40"/>
      <c r="Y91" s="40"/>
      <c r="Z91" s="40"/>
      <c r="AA91" s="40"/>
      <c r="AB91" s="40"/>
      <c r="AC91" s="40"/>
      <c r="AD91" s="40"/>
      <c r="AE91" s="40"/>
    </row>
    <row r="92" spans="1:31" s="2" customFormat="1" ht="15.6" customHeight="1">
      <c r="A92" s="40"/>
      <c r="B92" s="41"/>
      <c r="C92" s="33" t="s">
        <v>35</v>
      </c>
      <c r="D92" s="42"/>
      <c r="E92" s="42"/>
      <c r="F92" s="28" t="str">
        <f>IF(E18="","",E18)</f>
        <v>Vyplň údaj</v>
      </c>
      <c r="G92" s="42"/>
      <c r="H92" s="42"/>
      <c r="I92" s="142" t="s">
        <v>40</v>
      </c>
      <c r="J92" s="38" t="str">
        <f>E24</f>
        <v>Prodin, a.s.</v>
      </c>
      <c r="K92" s="42"/>
      <c r="L92" s="139"/>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138"/>
      <c r="J93" s="42"/>
      <c r="K93" s="42"/>
      <c r="L93" s="139"/>
      <c r="S93" s="40"/>
      <c r="T93" s="40"/>
      <c r="U93" s="40"/>
      <c r="V93" s="40"/>
      <c r="W93" s="40"/>
      <c r="X93" s="40"/>
      <c r="Y93" s="40"/>
      <c r="Z93" s="40"/>
      <c r="AA93" s="40"/>
      <c r="AB93" s="40"/>
      <c r="AC93" s="40"/>
      <c r="AD93" s="40"/>
      <c r="AE93" s="40"/>
    </row>
    <row r="94" spans="1:31" s="11" customFormat="1" ht="29.25" customHeight="1">
      <c r="A94" s="192"/>
      <c r="B94" s="193"/>
      <c r="C94" s="194" t="s">
        <v>185</v>
      </c>
      <c r="D94" s="195" t="s">
        <v>62</v>
      </c>
      <c r="E94" s="195" t="s">
        <v>58</v>
      </c>
      <c r="F94" s="195" t="s">
        <v>59</v>
      </c>
      <c r="G94" s="195" t="s">
        <v>186</v>
      </c>
      <c r="H94" s="195" t="s">
        <v>187</v>
      </c>
      <c r="I94" s="196" t="s">
        <v>188</v>
      </c>
      <c r="J94" s="195" t="s">
        <v>179</v>
      </c>
      <c r="K94" s="197" t="s">
        <v>189</v>
      </c>
      <c r="L94" s="198"/>
      <c r="M94" s="94" t="s">
        <v>32</v>
      </c>
      <c r="N94" s="95" t="s">
        <v>47</v>
      </c>
      <c r="O94" s="95" t="s">
        <v>190</v>
      </c>
      <c r="P94" s="95" t="s">
        <v>191</v>
      </c>
      <c r="Q94" s="95" t="s">
        <v>192</v>
      </c>
      <c r="R94" s="95" t="s">
        <v>193</v>
      </c>
      <c r="S94" s="95" t="s">
        <v>194</v>
      </c>
      <c r="T94" s="96" t="s">
        <v>195</v>
      </c>
      <c r="U94" s="192"/>
      <c r="V94" s="192"/>
      <c r="W94" s="192"/>
      <c r="X94" s="192"/>
      <c r="Y94" s="192"/>
      <c r="Z94" s="192"/>
      <c r="AA94" s="192"/>
      <c r="AB94" s="192"/>
      <c r="AC94" s="192"/>
      <c r="AD94" s="192"/>
      <c r="AE94" s="192"/>
    </row>
    <row r="95" spans="1:63" s="2" customFormat="1" ht="22.8" customHeight="1">
      <c r="A95" s="40"/>
      <c r="B95" s="41"/>
      <c r="C95" s="101" t="s">
        <v>196</v>
      </c>
      <c r="D95" s="42"/>
      <c r="E95" s="42"/>
      <c r="F95" s="42"/>
      <c r="G95" s="42"/>
      <c r="H95" s="42"/>
      <c r="I95" s="138"/>
      <c r="J95" s="199">
        <f>BK95</f>
        <v>0</v>
      </c>
      <c r="K95" s="42"/>
      <c r="L95" s="46"/>
      <c r="M95" s="97"/>
      <c r="N95" s="200"/>
      <c r="O95" s="98"/>
      <c r="P95" s="201">
        <f>P96+P330+P377+P385+P389</f>
        <v>0</v>
      </c>
      <c r="Q95" s="98"/>
      <c r="R95" s="201">
        <f>R96+R330+R377+R385+R389</f>
        <v>0</v>
      </c>
      <c r="S95" s="98"/>
      <c r="T95" s="202">
        <f>T96+T330+T377+T385+T389</f>
        <v>0</v>
      </c>
      <c r="U95" s="40"/>
      <c r="V95" s="40"/>
      <c r="W95" s="40"/>
      <c r="X95" s="40"/>
      <c r="Y95" s="40"/>
      <c r="Z95" s="40"/>
      <c r="AA95" s="40"/>
      <c r="AB95" s="40"/>
      <c r="AC95" s="40"/>
      <c r="AD95" s="40"/>
      <c r="AE95" s="40"/>
      <c r="AT95" s="18" t="s">
        <v>76</v>
      </c>
      <c r="AU95" s="18" t="s">
        <v>180</v>
      </c>
      <c r="BK95" s="203">
        <f>BK96+BK330+BK377+BK385+BK389</f>
        <v>0</v>
      </c>
    </row>
    <row r="96" spans="1:63" s="12" customFormat="1" ht="25.9" customHeight="1">
      <c r="A96" s="12"/>
      <c r="B96" s="204"/>
      <c r="C96" s="205"/>
      <c r="D96" s="206" t="s">
        <v>76</v>
      </c>
      <c r="E96" s="207" t="s">
        <v>197</v>
      </c>
      <c r="F96" s="207" t="s">
        <v>198</v>
      </c>
      <c r="G96" s="205"/>
      <c r="H96" s="205"/>
      <c r="I96" s="208"/>
      <c r="J96" s="209">
        <f>BK96</f>
        <v>0</v>
      </c>
      <c r="K96" s="205"/>
      <c r="L96" s="210"/>
      <c r="M96" s="211"/>
      <c r="N96" s="212"/>
      <c r="O96" s="212"/>
      <c r="P96" s="213">
        <f>P97+P153+P158+P188+P207+P216+P313+P322+P327</f>
        <v>0</v>
      </c>
      <c r="Q96" s="212"/>
      <c r="R96" s="213">
        <f>R97+R153+R158+R188+R207+R216+R313+R322+R327</f>
        <v>0</v>
      </c>
      <c r="S96" s="212"/>
      <c r="T96" s="214">
        <f>T97+T153+T158+T188+T207+T216+T313+T322+T327</f>
        <v>0</v>
      </c>
      <c r="U96" s="12"/>
      <c r="V96" s="12"/>
      <c r="W96" s="12"/>
      <c r="X96" s="12"/>
      <c r="Y96" s="12"/>
      <c r="Z96" s="12"/>
      <c r="AA96" s="12"/>
      <c r="AB96" s="12"/>
      <c r="AC96" s="12"/>
      <c r="AD96" s="12"/>
      <c r="AE96" s="12"/>
      <c r="AR96" s="215" t="s">
        <v>84</v>
      </c>
      <c r="AT96" s="216" t="s">
        <v>76</v>
      </c>
      <c r="AU96" s="216" t="s">
        <v>6</v>
      </c>
      <c r="AY96" s="215" t="s">
        <v>199</v>
      </c>
      <c r="BK96" s="217">
        <f>BK97+BK153+BK158+BK188+BK207+BK216+BK313+BK322+BK327</f>
        <v>0</v>
      </c>
    </row>
    <row r="97" spans="1:63" s="12" customFormat="1" ht="22.8" customHeight="1">
      <c r="A97" s="12"/>
      <c r="B97" s="204"/>
      <c r="C97" s="205"/>
      <c r="D97" s="206" t="s">
        <v>76</v>
      </c>
      <c r="E97" s="218" t="s">
        <v>84</v>
      </c>
      <c r="F97" s="218" t="s">
        <v>854</v>
      </c>
      <c r="G97" s="205"/>
      <c r="H97" s="205"/>
      <c r="I97" s="208"/>
      <c r="J97" s="219">
        <f>BK97</f>
        <v>0</v>
      </c>
      <c r="K97" s="205"/>
      <c r="L97" s="210"/>
      <c r="M97" s="211"/>
      <c r="N97" s="212"/>
      <c r="O97" s="212"/>
      <c r="P97" s="213">
        <f>SUM(P98:P152)</f>
        <v>0</v>
      </c>
      <c r="Q97" s="212"/>
      <c r="R97" s="213">
        <f>SUM(R98:R152)</f>
        <v>0</v>
      </c>
      <c r="S97" s="212"/>
      <c r="T97" s="214">
        <f>SUM(T98:T152)</f>
        <v>0</v>
      </c>
      <c r="U97" s="12"/>
      <c r="V97" s="12"/>
      <c r="W97" s="12"/>
      <c r="X97" s="12"/>
      <c r="Y97" s="12"/>
      <c r="Z97" s="12"/>
      <c r="AA97" s="12"/>
      <c r="AB97" s="12"/>
      <c r="AC97" s="12"/>
      <c r="AD97" s="12"/>
      <c r="AE97" s="12"/>
      <c r="AR97" s="215" t="s">
        <v>84</v>
      </c>
      <c r="AT97" s="216" t="s">
        <v>76</v>
      </c>
      <c r="AU97" s="216" t="s">
        <v>84</v>
      </c>
      <c r="AY97" s="215" t="s">
        <v>199</v>
      </c>
      <c r="BK97" s="217">
        <f>SUM(BK98:BK152)</f>
        <v>0</v>
      </c>
    </row>
    <row r="98" spans="1:65" s="2" customFormat="1" ht="19.8" customHeight="1">
      <c r="A98" s="40"/>
      <c r="B98" s="41"/>
      <c r="C98" s="260" t="s">
        <v>84</v>
      </c>
      <c r="D98" s="260" t="s">
        <v>222</v>
      </c>
      <c r="E98" s="261" t="s">
        <v>855</v>
      </c>
      <c r="F98" s="262" t="s">
        <v>856</v>
      </c>
      <c r="G98" s="263" t="s">
        <v>324</v>
      </c>
      <c r="H98" s="264">
        <v>30</v>
      </c>
      <c r="I98" s="265"/>
      <c r="J98" s="266">
        <f>ROUND(I98*H98,2)</f>
        <v>0</v>
      </c>
      <c r="K98" s="262" t="s">
        <v>32</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209</v>
      </c>
      <c r="AT98" s="232" t="s">
        <v>222</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86</v>
      </c>
    </row>
    <row r="99" spans="1:47" s="2" customFormat="1" ht="12">
      <c r="A99" s="40"/>
      <c r="B99" s="41"/>
      <c r="C99" s="42"/>
      <c r="D99" s="234" t="s">
        <v>210</v>
      </c>
      <c r="E99" s="42"/>
      <c r="F99" s="235" t="s">
        <v>856</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65" s="2" customFormat="1" ht="19.8" customHeight="1">
      <c r="A100" s="40"/>
      <c r="B100" s="41"/>
      <c r="C100" s="260" t="s">
        <v>86</v>
      </c>
      <c r="D100" s="260" t="s">
        <v>222</v>
      </c>
      <c r="E100" s="261" t="s">
        <v>857</v>
      </c>
      <c r="F100" s="262" t="s">
        <v>858</v>
      </c>
      <c r="G100" s="263" t="s">
        <v>288</v>
      </c>
      <c r="H100" s="264">
        <v>504</v>
      </c>
      <c r="I100" s="265"/>
      <c r="J100" s="266">
        <f>ROUND(I100*H100,2)</f>
        <v>0</v>
      </c>
      <c r="K100" s="262" t="s">
        <v>32</v>
      </c>
      <c r="L100" s="46"/>
      <c r="M100" s="267" t="s">
        <v>32</v>
      </c>
      <c r="N100" s="268" t="s">
        <v>48</v>
      </c>
      <c r="O100" s="86"/>
      <c r="P100" s="230">
        <f>O100*H100</f>
        <v>0</v>
      </c>
      <c r="Q100" s="230">
        <v>0</v>
      </c>
      <c r="R100" s="230">
        <f>Q100*H100</f>
        <v>0</v>
      </c>
      <c r="S100" s="230">
        <v>0</v>
      </c>
      <c r="T100" s="231">
        <f>S100*H100</f>
        <v>0</v>
      </c>
      <c r="U100" s="40"/>
      <c r="V100" s="40"/>
      <c r="W100" s="40"/>
      <c r="X100" s="40"/>
      <c r="Y100" s="40"/>
      <c r="Z100" s="40"/>
      <c r="AA100" s="40"/>
      <c r="AB100" s="40"/>
      <c r="AC100" s="40"/>
      <c r="AD100" s="40"/>
      <c r="AE100" s="40"/>
      <c r="AR100" s="232" t="s">
        <v>209</v>
      </c>
      <c r="AT100" s="232" t="s">
        <v>222</v>
      </c>
      <c r="AU100" s="232" t="s">
        <v>86</v>
      </c>
      <c r="AY100" s="18" t="s">
        <v>199</v>
      </c>
      <c r="BE100" s="233">
        <f>IF(N100="základní",J100,0)</f>
        <v>0</v>
      </c>
      <c r="BF100" s="233">
        <f>IF(N100="snížená",J100,0)</f>
        <v>0</v>
      </c>
      <c r="BG100" s="233">
        <f>IF(N100="zákl. přenesená",J100,0)</f>
        <v>0</v>
      </c>
      <c r="BH100" s="233">
        <f>IF(N100="sníž. přenesená",J100,0)</f>
        <v>0</v>
      </c>
      <c r="BI100" s="233">
        <f>IF(N100="nulová",J100,0)</f>
        <v>0</v>
      </c>
      <c r="BJ100" s="18" t="s">
        <v>84</v>
      </c>
      <c r="BK100" s="233">
        <f>ROUND(I100*H100,2)</f>
        <v>0</v>
      </c>
      <c r="BL100" s="18" t="s">
        <v>209</v>
      </c>
      <c r="BM100" s="232" t="s">
        <v>209</v>
      </c>
    </row>
    <row r="101" spans="1:47" s="2" customFormat="1" ht="12">
      <c r="A101" s="40"/>
      <c r="B101" s="41"/>
      <c r="C101" s="42"/>
      <c r="D101" s="234" t="s">
        <v>210</v>
      </c>
      <c r="E101" s="42"/>
      <c r="F101" s="235" t="s">
        <v>858</v>
      </c>
      <c r="G101" s="42"/>
      <c r="H101" s="42"/>
      <c r="I101" s="138"/>
      <c r="J101" s="42"/>
      <c r="K101" s="42"/>
      <c r="L101" s="46"/>
      <c r="M101" s="236"/>
      <c r="N101" s="237"/>
      <c r="O101" s="86"/>
      <c r="P101" s="86"/>
      <c r="Q101" s="86"/>
      <c r="R101" s="86"/>
      <c r="S101" s="86"/>
      <c r="T101" s="87"/>
      <c r="U101" s="40"/>
      <c r="V101" s="40"/>
      <c r="W101" s="40"/>
      <c r="X101" s="40"/>
      <c r="Y101" s="40"/>
      <c r="Z101" s="40"/>
      <c r="AA101" s="40"/>
      <c r="AB101" s="40"/>
      <c r="AC101" s="40"/>
      <c r="AD101" s="40"/>
      <c r="AE101" s="40"/>
      <c r="AT101" s="18" t="s">
        <v>210</v>
      </c>
      <c r="AU101" s="18" t="s">
        <v>86</v>
      </c>
    </row>
    <row r="102" spans="1:51" s="13" customFormat="1" ht="12">
      <c r="A102" s="13"/>
      <c r="B102" s="238"/>
      <c r="C102" s="239"/>
      <c r="D102" s="234" t="s">
        <v>213</v>
      </c>
      <c r="E102" s="240" t="s">
        <v>32</v>
      </c>
      <c r="F102" s="241" t="s">
        <v>1139</v>
      </c>
      <c r="G102" s="239"/>
      <c r="H102" s="242">
        <v>504</v>
      </c>
      <c r="I102" s="243"/>
      <c r="J102" s="239"/>
      <c r="K102" s="239"/>
      <c r="L102" s="244"/>
      <c r="M102" s="245"/>
      <c r="N102" s="246"/>
      <c r="O102" s="246"/>
      <c r="P102" s="246"/>
      <c r="Q102" s="246"/>
      <c r="R102" s="246"/>
      <c r="S102" s="246"/>
      <c r="T102" s="247"/>
      <c r="U102" s="13"/>
      <c r="V102" s="13"/>
      <c r="W102" s="13"/>
      <c r="X102" s="13"/>
      <c r="Y102" s="13"/>
      <c r="Z102" s="13"/>
      <c r="AA102" s="13"/>
      <c r="AB102" s="13"/>
      <c r="AC102" s="13"/>
      <c r="AD102" s="13"/>
      <c r="AE102" s="13"/>
      <c r="AT102" s="248" t="s">
        <v>213</v>
      </c>
      <c r="AU102" s="248" t="s">
        <v>86</v>
      </c>
      <c r="AV102" s="13" t="s">
        <v>86</v>
      </c>
      <c r="AW102" s="13" t="s">
        <v>39</v>
      </c>
      <c r="AX102" s="13" t="s">
        <v>6</v>
      </c>
      <c r="AY102" s="248" t="s">
        <v>199</v>
      </c>
    </row>
    <row r="103" spans="1:51" s="14" customFormat="1" ht="12">
      <c r="A103" s="14"/>
      <c r="B103" s="249"/>
      <c r="C103" s="250"/>
      <c r="D103" s="234" t="s">
        <v>213</v>
      </c>
      <c r="E103" s="251" t="s">
        <v>32</v>
      </c>
      <c r="F103" s="252" t="s">
        <v>215</v>
      </c>
      <c r="G103" s="250"/>
      <c r="H103" s="253">
        <v>504</v>
      </c>
      <c r="I103" s="254"/>
      <c r="J103" s="250"/>
      <c r="K103" s="250"/>
      <c r="L103" s="255"/>
      <c r="M103" s="269"/>
      <c r="N103" s="270"/>
      <c r="O103" s="270"/>
      <c r="P103" s="270"/>
      <c r="Q103" s="270"/>
      <c r="R103" s="270"/>
      <c r="S103" s="270"/>
      <c r="T103" s="271"/>
      <c r="U103" s="14"/>
      <c r="V103" s="14"/>
      <c r="W103" s="14"/>
      <c r="X103" s="14"/>
      <c r="Y103" s="14"/>
      <c r="Z103" s="14"/>
      <c r="AA103" s="14"/>
      <c r="AB103" s="14"/>
      <c r="AC103" s="14"/>
      <c r="AD103" s="14"/>
      <c r="AE103" s="14"/>
      <c r="AT103" s="259" t="s">
        <v>213</v>
      </c>
      <c r="AU103" s="259" t="s">
        <v>86</v>
      </c>
      <c r="AV103" s="14" t="s">
        <v>209</v>
      </c>
      <c r="AW103" s="14" t="s">
        <v>39</v>
      </c>
      <c r="AX103" s="14" t="s">
        <v>84</v>
      </c>
      <c r="AY103" s="259" t="s">
        <v>199</v>
      </c>
    </row>
    <row r="104" spans="1:65" s="2" customFormat="1" ht="14.4" customHeight="1">
      <c r="A104" s="40"/>
      <c r="B104" s="41"/>
      <c r="C104" s="260" t="s">
        <v>221</v>
      </c>
      <c r="D104" s="260" t="s">
        <v>222</v>
      </c>
      <c r="E104" s="261" t="s">
        <v>860</v>
      </c>
      <c r="F104" s="262" t="s">
        <v>861</v>
      </c>
      <c r="G104" s="263" t="s">
        <v>288</v>
      </c>
      <c r="H104" s="264">
        <v>302.4</v>
      </c>
      <c r="I104" s="265"/>
      <c r="J104" s="266">
        <f>ROUND(I104*H104,2)</f>
        <v>0</v>
      </c>
      <c r="K104" s="262" t="s">
        <v>32</v>
      </c>
      <c r="L104" s="46"/>
      <c r="M104" s="267" t="s">
        <v>32</v>
      </c>
      <c r="N104" s="268" t="s">
        <v>48</v>
      </c>
      <c r="O104" s="86"/>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209</v>
      </c>
      <c r="AT104" s="232" t="s">
        <v>222</v>
      </c>
      <c r="AU104" s="232" t="s">
        <v>86</v>
      </c>
      <c r="AY104" s="18" t="s">
        <v>199</v>
      </c>
      <c r="BE104" s="233">
        <f>IF(N104="základní",J104,0)</f>
        <v>0</v>
      </c>
      <c r="BF104" s="233">
        <f>IF(N104="snížená",J104,0)</f>
        <v>0</v>
      </c>
      <c r="BG104" s="233">
        <f>IF(N104="zákl. přenesená",J104,0)</f>
        <v>0</v>
      </c>
      <c r="BH104" s="233">
        <f>IF(N104="sníž. přenesená",J104,0)</f>
        <v>0</v>
      </c>
      <c r="BI104" s="233">
        <f>IF(N104="nulová",J104,0)</f>
        <v>0</v>
      </c>
      <c r="BJ104" s="18" t="s">
        <v>84</v>
      </c>
      <c r="BK104" s="233">
        <f>ROUND(I104*H104,2)</f>
        <v>0</v>
      </c>
      <c r="BL104" s="18" t="s">
        <v>209</v>
      </c>
      <c r="BM104" s="232" t="s">
        <v>230</v>
      </c>
    </row>
    <row r="105" spans="1:47" s="2" customFormat="1" ht="12">
      <c r="A105" s="40"/>
      <c r="B105" s="41"/>
      <c r="C105" s="42"/>
      <c r="D105" s="234" t="s">
        <v>210</v>
      </c>
      <c r="E105" s="42"/>
      <c r="F105" s="235" t="s">
        <v>861</v>
      </c>
      <c r="G105" s="42"/>
      <c r="H105" s="42"/>
      <c r="I105" s="138"/>
      <c r="J105" s="42"/>
      <c r="K105" s="42"/>
      <c r="L105" s="46"/>
      <c r="M105" s="236"/>
      <c r="N105" s="237"/>
      <c r="O105" s="86"/>
      <c r="P105" s="86"/>
      <c r="Q105" s="86"/>
      <c r="R105" s="86"/>
      <c r="S105" s="86"/>
      <c r="T105" s="87"/>
      <c r="U105" s="40"/>
      <c r="V105" s="40"/>
      <c r="W105" s="40"/>
      <c r="X105" s="40"/>
      <c r="Y105" s="40"/>
      <c r="Z105" s="40"/>
      <c r="AA105" s="40"/>
      <c r="AB105" s="40"/>
      <c r="AC105" s="40"/>
      <c r="AD105" s="40"/>
      <c r="AE105" s="40"/>
      <c r="AT105" s="18" t="s">
        <v>210</v>
      </c>
      <c r="AU105" s="18" t="s">
        <v>86</v>
      </c>
    </row>
    <row r="106" spans="1:51" s="13" customFormat="1" ht="12">
      <c r="A106" s="13"/>
      <c r="B106" s="238"/>
      <c r="C106" s="239"/>
      <c r="D106" s="234" t="s">
        <v>213</v>
      </c>
      <c r="E106" s="240" t="s">
        <v>32</v>
      </c>
      <c r="F106" s="241" t="s">
        <v>1140</v>
      </c>
      <c r="G106" s="239"/>
      <c r="H106" s="242">
        <v>302.4</v>
      </c>
      <c r="I106" s="243"/>
      <c r="J106" s="239"/>
      <c r="K106" s="239"/>
      <c r="L106" s="244"/>
      <c r="M106" s="245"/>
      <c r="N106" s="246"/>
      <c r="O106" s="246"/>
      <c r="P106" s="246"/>
      <c r="Q106" s="246"/>
      <c r="R106" s="246"/>
      <c r="S106" s="246"/>
      <c r="T106" s="247"/>
      <c r="U106" s="13"/>
      <c r="V106" s="13"/>
      <c r="W106" s="13"/>
      <c r="X106" s="13"/>
      <c r="Y106" s="13"/>
      <c r="Z106" s="13"/>
      <c r="AA106" s="13"/>
      <c r="AB106" s="13"/>
      <c r="AC106" s="13"/>
      <c r="AD106" s="13"/>
      <c r="AE106" s="13"/>
      <c r="AT106" s="248" t="s">
        <v>213</v>
      </c>
      <c r="AU106" s="248" t="s">
        <v>86</v>
      </c>
      <c r="AV106" s="13" t="s">
        <v>86</v>
      </c>
      <c r="AW106" s="13" t="s">
        <v>39</v>
      </c>
      <c r="AX106" s="13" t="s">
        <v>6</v>
      </c>
      <c r="AY106" s="248" t="s">
        <v>199</v>
      </c>
    </row>
    <row r="107" spans="1:51" s="14" customFormat="1" ht="12">
      <c r="A107" s="14"/>
      <c r="B107" s="249"/>
      <c r="C107" s="250"/>
      <c r="D107" s="234" t="s">
        <v>213</v>
      </c>
      <c r="E107" s="251" t="s">
        <v>32</v>
      </c>
      <c r="F107" s="252" t="s">
        <v>215</v>
      </c>
      <c r="G107" s="250"/>
      <c r="H107" s="253">
        <v>302.4</v>
      </c>
      <c r="I107" s="254"/>
      <c r="J107" s="250"/>
      <c r="K107" s="250"/>
      <c r="L107" s="255"/>
      <c r="M107" s="269"/>
      <c r="N107" s="270"/>
      <c r="O107" s="270"/>
      <c r="P107" s="270"/>
      <c r="Q107" s="270"/>
      <c r="R107" s="270"/>
      <c r="S107" s="270"/>
      <c r="T107" s="271"/>
      <c r="U107" s="14"/>
      <c r="V107" s="14"/>
      <c r="W107" s="14"/>
      <c r="X107" s="14"/>
      <c r="Y107" s="14"/>
      <c r="Z107" s="14"/>
      <c r="AA107" s="14"/>
      <c r="AB107" s="14"/>
      <c r="AC107" s="14"/>
      <c r="AD107" s="14"/>
      <c r="AE107" s="14"/>
      <c r="AT107" s="259" t="s">
        <v>213</v>
      </c>
      <c r="AU107" s="259" t="s">
        <v>86</v>
      </c>
      <c r="AV107" s="14" t="s">
        <v>209</v>
      </c>
      <c r="AW107" s="14" t="s">
        <v>39</v>
      </c>
      <c r="AX107" s="14" t="s">
        <v>84</v>
      </c>
      <c r="AY107" s="259" t="s">
        <v>199</v>
      </c>
    </row>
    <row r="108" spans="1:65" s="2" customFormat="1" ht="40.2" customHeight="1">
      <c r="A108" s="40"/>
      <c r="B108" s="41"/>
      <c r="C108" s="260" t="s">
        <v>209</v>
      </c>
      <c r="D108" s="260" t="s">
        <v>222</v>
      </c>
      <c r="E108" s="261" t="s">
        <v>863</v>
      </c>
      <c r="F108" s="262" t="s">
        <v>864</v>
      </c>
      <c r="G108" s="263" t="s">
        <v>303</v>
      </c>
      <c r="H108" s="264">
        <v>129.2</v>
      </c>
      <c r="I108" s="265"/>
      <c r="J108" s="266">
        <f>ROUND(I108*H108,2)</f>
        <v>0</v>
      </c>
      <c r="K108" s="262" t="s">
        <v>32</v>
      </c>
      <c r="L108" s="46"/>
      <c r="M108" s="267" t="s">
        <v>32</v>
      </c>
      <c r="N108" s="268" t="s">
        <v>48</v>
      </c>
      <c r="O108" s="86"/>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209</v>
      </c>
      <c r="AT108" s="232" t="s">
        <v>222</v>
      </c>
      <c r="AU108" s="232" t="s">
        <v>86</v>
      </c>
      <c r="AY108" s="18" t="s">
        <v>199</v>
      </c>
      <c r="BE108" s="233">
        <f>IF(N108="základní",J108,0)</f>
        <v>0</v>
      </c>
      <c r="BF108" s="233">
        <f>IF(N108="snížená",J108,0)</f>
        <v>0</v>
      </c>
      <c r="BG108" s="233">
        <f>IF(N108="zákl. přenesená",J108,0)</f>
        <v>0</v>
      </c>
      <c r="BH108" s="233">
        <f>IF(N108="sníž. přenesená",J108,0)</f>
        <v>0</v>
      </c>
      <c r="BI108" s="233">
        <f>IF(N108="nulová",J108,0)</f>
        <v>0</v>
      </c>
      <c r="BJ108" s="18" t="s">
        <v>84</v>
      </c>
      <c r="BK108" s="233">
        <f>ROUND(I108*H108,2)</f>
        <v>0</v>
      </c>
      <c r="BL108" s="18" t="s">
        <v>209</v>
      </c>
      <c r="BM108" s="232" t="s">
        <v>208</v>
      </c>
    </row>
    <row r="109" spans="1:47" s="2" customFormat="1" ht="12">
      <c r="A109" s="40"/>
      <c r="B109" s="41"/>
      <c r="C109" s="42"/>
      <c r="D109" s="234" t="s">
        <v>210</v>
      </c>
      <c r="E109" s="42"/>
      <c r="F109" s="235" t="s">
        <v>864</v>
      </c>
      <c r="G109" s="42"/>
      <c r="H109" s="42"/>
      <c r="I109" s="138"/>
      <c r="J109" s="42"/>
      <c r="K109" s="42"/>
      <c r="L109" s="46"/>
      <c r="M109" s="236"/>
      <c r="N109" s="237"/>
      <c r="O109" s="86"/>
      <c r="P109" s="86"/>
      <c r="Q109" s="86"/>
      <c r="R109" s="86"/>
      <c r="S109" s="86"/>
      <c r="T109" s="87"/>
      <c r="U109" s="40"/>
      <c r="V109" s="40"/>
      <c r="W109" s="40"/>
      <c r="X109" s="40"/>
      <c r="Y109" s="40"/>
      <c r="Z109" s="40"/>
      <c r="AA109" s="40"/>
      <c r="AB109" s="40"/>
      <c r="AC109" s="40"/>
      <c r="AD109" s="40"/>
      <c r="AE109" s="40"/>
      <c r="AT109" s="18" t="s">
        <v>210</v>
      </c>
      <c r="AU109" s="18" t="s">
        <v>86</v>
      </c>
    </row>
    <row r="110" spans="1:51" s="13" customFormat="1" ht="12">
      <c r="A110" s="13"/>
      <c r="B110" s="238"/>
      <c r="C110" s="239"/>
      <c r="D110" s="234" t="s">
        <v>213</v>
      </c>
      <c r="E110" s="240" t="s">
        <v>32</v>
      </c>
      <c r="F110" s="241" t="s">
        <v>1141</v>
      </c>
      <c r="G110" s="239"/>
      <c r="H110" s="242">
        <v>129.2</v>
      </c>
      <c r="I110" s="243"/>
      <c r="J110" s="239"/>
      <c r="K110" s="239"/>
      <c r="L110" s="244"/>
      <c r="M110" s="245"/>
      <c r="N110" s="246"/>
      <c r="O110" s="246"/>
      <c r="P110" s="246"/>
      <c r="Q110" s="246"/>
      <c r="R110" s="246"/>
      <c r="S110" s="246"/>
      <c r="T110" s="247"/>
      <c r="U110" s="13"/>
      <c r="V110" s="13"/>
      <c r="W110" s="13"/>
      <c r="X110" s="13"/>
      <c r="Y110" s="13"/>
      <c r="Z110" s="13"/>
      <c r="AA110" s="13"/>
      <c r="AB110" s="13"/>
      <c r="AC110" s="13"/>
      <c r="AD110" s="13"/>
      <c r="AE110" s="13"/>
      <c r="AT110" s="248" t="s">
        <v>213</v>
      </c>
      <c r="AU110" s="248" t="s">
        <v>86</v>
      </c>
      <c r="AV110" s="13" t="s">
        <v>86</v>
      </c>
      <c r="AW110" s="13" t="s">
        <v>39</v>
      </c>
      <c r="AX110" s="13" t="s">
        <v>6</v>
      </c>
      <c r="AY110" s="248" t="s">
        <v>199</v>
      </c>
    </row>
    <row r="111" spans="1:51" s="14" customFormat="1" ht="12">
      <c r="A111" s="14"/>
      <c r="B111" s="249"/>
      <c r="C111" s="250"/>
      <c r="D111" s="234" t="s">
        <v>213</v>
      </c>
      <c r="E111" s="251" t="s">
        <v>32</v>
      </c>
      <c r="F111" s="252" t="s">
        <v>215</v>
      </c>
      <c r="G111" s="250"/>
      <c r="H111" s="253">
        <v>129.2</v>
      </c>
      <c r="I111" s="254"/>
      <c r="J111" s="250"/>
      <c r="K111" s="250"/>
      <c r="L111" s="255"/>
      <c r="M111" s="269"/>
      <c r="N111" s="270"/>
      <c r="O111" s="270"/>
      <c r="P111" s="270"/>
      <c r="Q111" s="270"/>
      <c r="R111" s="270"/>
      <c r="S111" s="270"/>
      <c r="T111" s="271"/>
      <c r="U111" s="14"/>
      <c r="V111" s="14"/>
      <c r="W111" s="14"/>
      <c r="X111" s="14"/>
      <c r="Y111" s="14"/>
      <c r="Z111" s="14"/>
      <c r="AA111" s="14"/>
      <c r="AB111" s="14"/>
      <c r="AC111" s="14"/>
      <c r="AD111" s="14"/>
      <c r="AE111" s="14"/>
      <c r="AT111" s="259" t="s">
        <v>213</v>
      </c>
      <c r="AU111" s="259" t="s">
        <v>86</v>
      </c>
      <c r="AV111" s="14" t="s">
        <v>209</v>
      </c>
      <c r="AW111" s="14" t="s">
        <v>39</v>
      </c>
      <c r="AX111" s="14" t="s">
        <v>84</v>
      </c>
      <c r="AY111" s="259" t="s">
        <v>199</v>
      </c>
    </row>
    <row r="112" spans="1:65" s="2" customFormat="1" ht="40.2" customHeight="1">
      <c r="A112" s="40"/>
      <c r="B112" s="41"/>
      <c r="C112" s="260" t="s">
        <v>200</v>
      </c>
      <c r="D112" s="260" t="s">
        <v>222</v>
      </c>
      <c r="E112" s="261" t="s">
        <v>868</v>
      </c>
      <c r="F112" s="262" t="s">
        <v>869</v>
      </c>
      <c r="G112" s="263" t="s">
        <v>303</v>
      </c>
      <c r="H112" s="264">
        <v>129.2</v>
      </c>
      <c r="I112" s="265"/>
      <c r="J112" s="266">
        <f>ROUND(I112*H112,2)</f>
        <v>0</v>
      </c>
      <c r="K112" s="262" t="s">
        <v>32</v>
      </c>
      <c r="L112" s="46"/>
      <c r="M112" s="267" t="s">
        <v>32</v>
      </c>
      <c r="N112" s="268" t="s">
        <v>48</v>
      </c>
      <c r="O112" s="86"/>
      <c r="P112" s="230">
        <f>O112*H112</f>
        <v>0</v>
      </c>
      <c r="Q112" s="230">
        <v>0</v>
      </c>
      <c r="R112" s="230">
        <f>Q112*H112</f>
        <v>0</v>
      </c>
      <c r="S112" s="230">
        <v>0</v>
      </c>
      <c r="T112" s="231">
        <f>S112*H112</f>
        <v>0</v>
      </c>
      <c r="U112" s="40"/>
      <c r="V112" s="40"/>
      <c r="W112" s="40"/>
      <c r="X112" s="40"/>
      <c r="Y112" s="40"/>
      <c r="Z112" s="40"/>
      <c r="AA112" s="40"/>
      <c r="AB112" s="40"/>
      <c r="AC112" s="40"/>
      <c r="AD112" s="40"/>
      <c r="AE112" s="40"/>
      <c r="AR112" s="232" t="s">
        <v>209</v>
      </c>
      <c r="AT112" s="232" t="s">
        <v>222</v>
      </c>
      <c r="AU112" s="232" t="s">
        <v>86</v>
      </c>
      <c r="AY112" s="18" t="s">
        <v>199</v>
      </c>
      <c r="BE112" s="233">
        <f>IF(N112="základní",J112,0)</f>
        <v>0</v>
      </c>
      <c r="BF112" s="233">
        <f>IF(N112="snížená",J112,0)</f>
        <v>0</v>
      </c>
      <c r="BG112" s="233">
        <f>IF(N112="zákl. přenesená",J112,0)</f>
        <v>0</v>
      </c>
      <c r="BH112" s="233">
        <f>IF(N112="sníž. přenesená",J112,0)</f>
        <v>0</v>
      </c>
      <c r="BI112" s="233">
        <f>IF(N112="nulová",J112,0)</f>
        <v>0</v>
      </c>
      <c r="BJ112" s="18" t="s">
        <v>84</v>
      </c>
      <c r="BK112" s="233">
        <f>ROUND(I112*H112,2)</f>
        <v>0</v>
      </c>
      <c r="BL112" s="18" t="s">
        <v>209</v>
      </c>
      <c r="BM112" s="232" t="s">
        <v>235</v>
      </c>
    </row>
    <row r="113" spans="1:47" s="2" customFormat="1" ht="12">
      <c r="A113" s="40"/>
      <c r="B113" s="41"/>
      <c r="C113" s="42"/>
      <c r="D113" s="234" t="s">
        <v>210</v>
      </c>
      <c r="E113" s="42"/>
      <c r="F113" s="235" t="s">
        <v>869</v>
      </c>
      <c r="G113" s="42"/>
      <c r="H113" s="42"/>
      <c r="I113" s="138"/>
      <c r="J113" s="42"/>
      <c r="K113" s="42"/>
      <c r="L113" s="46"/>
      <c r="M113" s="236"/>
      <c r="N113" s="237"/>
      <c r="O113" s="86"/>
      <c r="P113" s="86"/>
      <c r="Q113" s="86"/>
      <c r="R113" s="86"/>
      <c r="S113" s="86"/>
      <c r="T113" s="87"/>
      <c r="U113" s="40"/>
      <c r="V113" s="40"/>
      <c r="W113" s="40"/>
      <c r="X113" s="40"/>
      <c r="Y113" s="40"/>
      <c r="Z113" s="40"/>
      <c r="AA113" s="40"/>
      <c r="AB113" s="40"/>
      <c r="AC113" s="40"/>
      <c r="AD113" s="40"/>
      <c r="AE113" s="40"/>
      <c r="AT113" s="18" t="s">
        <v>210</v>
      </c>
      <c r="AU113" s="18" t="s">
        <v>86</v>
      </c>
    </row>
    <row r="114" spans="1:51" s="13" customFormat="1" ht="12">
      <c r="A114" s="13"/>
      <c r="B114" s="238"/>
      <c r="C114" s="239"/>
      <c r="D114" s="234" t="s">
        <v>213</v>
      </c>
      <c r="E114" s="240" t="s">
        <v>32</v>
      </c>
      <c r="F114" s="241" t="s">
        <v>1141</v>
      </c>
      <c r="G114" s="239"/>
      <c r="H114" s="242">
        <v>129.2</v>
      </c>
      <c r="I114" s="243"/>
      <c r="J114" s="239"/>
      <c r="K114" s="239"/>
      <c r="L114" s="244"/>
      <c r="M114" s="245"/>
      <c r="N114" s="246"/>
      <c r="O114" s="246"/>
      <c r="P114" s="246"/>
      <c r="Q114" s="246"/>
      <c r="R114" s="246"/>
      <c r="S114" s="246"/>
      <c r="T114" s="247"/>
      <c r="U114" s="13"/>
      <c r="V114" s="13"/>
      <c r="W114" s="13"/>
      <c r="X114" s="13"/>
      <c r="Y114" s="13"/>
      <c r="Z114" s="13"/>
      <c r="AA114" s="13"/>
      <c r="AB114" s="13"/>
      <c r="AC114" s="13"/>
      <c r="AD114" s="13"/>
      <c r="AE114" s="13"/>
      <c r="AT114" s="248" t="s">
        <v>213</v>
      </c>
      <c r="AU114" s="248" t="s">
        <v>86</v>
      </c>
      <c r="AV114" s="13" t="s">
        <v>86</v>
      </c>
      <c r="AW114" s="13" t="s">
        <v>39</v>
      </c>
      <c r="AX114" s="13" t="s">
        <v>6</v>
      </c>
      <c r="AY114" s="248" t="s">
        <v>199</v>
      </c>
    </row>
    <row r="115" spans="1:51" s="14" customFormat="1" ht="12">
      <c r="A115" s="14"/>
      <c r="B115" s="249"/>
      <c r="C115" s="250"/>
      <c r="D115" s="234" t="s">
        <v>213</v>
      </c>
      <c r="E115" s="251" t="s">
        <v>32</v>
      </c>
      <c r="F115" s="252" t="s">
        <v>215</v>
      </c>
      <c r="G115" s="250"/>
      <c r="H115" s="253">
        <v>129.2</v>
      </c>
      <c r="I115" s="254"/>
      <c r="J115" s="250"/>
      <c r="K115" s="250"/>
      <c r="L115" s="255"/>
      <c r="M115" s="269"/>
      <c r="N115" s="270"/>
      <c r="O115" s="270"/>
      <c r="P115" s="270"/>
      <c r="Q115" s="270"/>
      <c r="R115" s="270"/>
      <c r="S115" s="270"/>
      <c r="T115" s="271"/>
      <c r="U115" s="14"/>
      <c r="V115" s="14"/>
      <c r="W115" s="14"/>
      <c r="X115" s="14"/>
      <c r="Y115" s="14"/>
      <c r="Z115" s="14"/>
      <c r="AA115" s="14"/>
      <c r="AB115" s="14"/>
      <c r="AC115" s="14"/>
      <c r="AD115" s="14"/>
      <c r="AE115" s="14"/>
      <c r="AT115" s="259" t="s">
        <v>213</v>
      </c>
      <c r="AU115" s="259" t="s">
        <v>86</v>
      </c>
      <c r="AV115" s="14" t="s">
        <v>209</v>
      </c>
      <c r="AW115" s="14" t="s">
        <v>39</v>
      </c>
      <c r="AX115" s="14" t="s">
        <v>84</v>
      </c>
      <c r="AY115" s="259" t="s">
        <v>199</v>
      </c>
    </row>
    <row r="116" spans="1:65" s="2" customFormat="1" ht="19.8" customHeight="1">
      <c r="A116" s="40"/>
      <c r="B116" s="41"/>
      <c r="C116" s="260" t="s">
        <v>230</v>
      </c>
      <c r="D116" s="260" t="s">
        <v>222</v>
      </c>
      <c r="E116" s="261" t="s">
        <v>870</v>
      </c>
      <c r="F116" s="262" t="s">
        <v>871</v>
      </c>
      <c r="G116" s="263" t="s">
        <v>296</v>
      </c>
      <c r="H116" s="264">
        <v>258.4</v>
      </c>
      <c r="I116" s="265"/>
      <c r="J116" s="266">
        <f>ROUND(I116*H116,2)</f>
        <v>0</v>
      </c>
      <c r="K116" s="262" t="s">
        <v>32</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209</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238</v>
      </c>
    </row>
    <row r="117" spans="1:47" s="2" customFormat="1" ht="12">
      <c r="A117" s="40"/>
      <c r="B117" s="41"/>
      <c r="C117" s="42"/>
      <c r="D117" s="234" t="s">
        <v>210</v>
      </c>
      <c r="E117" s="42"/>
      <c r="F117" s="235" t="s">
        <v>871</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65" s="2" customFormat="1" ht="30" customHeight="1">
      <c r="A118" s="40"/>
      <c r="B118" s="41"/>
      <c r="C118" s="260" t="s">
        <v>239</v>
      </c>
      <c r="D118" s="260" t="s">
        <v>222</v>
      </c>
      <c r="E118" s="261" t="s">
        <v>872</v>
      </c>
      <c r="F118" s="262" t="s">
        <v>873</v>
      </c>
      <c r="G118" s="263" t="s">
        <v>303</v>
      </c>
      <c r="H118" s="264">
        <v>129.2</v>
      </c>
      <c r="I118" s="265"/>
      <c r="J118" s="266">
        <f>ROUND(I118*H118,2)</f>
        <v>0</v>
      </c>
      <c r="K118" s="262" t="s">
        <v>32</v>
      </c>
      <c r="L118" s="46"/>
      <c r="M118" s="267" t="s">
        <v>32</v>
      </c>
      <c r="N118" s="268"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209</v>
      </c>
      <c r="AT118" s="232" t="s">
        <v>222</v>
      </c>
      <c r="AU118" s="232" t="s">
        <v>86</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242</v>
      </c>
    </row>
    <row r="119" spans="1:47" s="2" customFormat="1" ht="12">
      <c r="A119" s="40"/>
      <c r="B119" s="41"/>
      <c r="C119" s="42"/>
      <c r="D119" s="234" t="s">
        <v>210</v>
      </c>
      <c r="E119" s="42"/>
      <c r="F119" s="235" t="s">
        <v>873</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86</v>
      </c>
    </row>
    <row r="120" spans="1:51" s="13" customFormat="1" ht="12">
      <c r="A120" s="13"/>
      <c r="B120" s="238"/>
      <c r="C120" s="239"/>
      <c r="D120" s="234" t="s">
        <v>213</v>
      </c>
      <c r="E120" s="240" t="s">
        <v>32</v>
      </c>
      <c r="F120" s="241" t="s">
        <v>1142</v>
      </c>
      <c r="G120" s="239"/>
      <c r="H120" s="242">
        <v>129.2</v>
      </c>
      <c r="I120" s="243"/>
      <c r="J120" s="239"/>
      <c r="K120" s="239"/>
      <c r="L120" s="244"/>
      <c r="M120" s="245"/>
      <c r="N120" s="246"/>
      <c r="O120" s="246"/>
      <c r="P120" s="246"/>
      <c r="Q120" s="246"/>
      <c r="R120" s="246"/>
      <c r="S120" s="246"/>
      <c r="T120" s="247"/>
      <c r="U120" s="13"/>
      <c r="V120" s="13"/>
      <c r="W120" s="13"/>
      <c r="X120" s="13"/>
      <c r="Y120" s="13"/>
      <c r="Z120" s="13"/>
      <c r="AA120" s="13"/>
      <c r="AB120" s="13"/>
      <c r="AC120" s="13"/>
      <c r="AD120" s="13"/>
      <c r="AE120" s="13"/>
      <c r="AT120" s="248" t="s">
        <v>213</v>
      </c>
      <c r="AU120" s="248" t="s">
        <v>86</v>
      </c>
      <c r="AV120" s="13" t="s">
        <v>86</v>
      </c>
      <c r="AW120" s="13" t="s">
        <v>39</v>
      </c>
      <c r="AX120" s="13" t="s">
        <v>6</v>
      </c>
      <c r="AY120" s="248" t="s">
        <v>199</v>
      </c>
    </row>
    <row r="121" spans="1:51" s="14" customFormat="1" ht="12">
      <c r="A121" s="14"/>
      <c r="B121" s="249"/>
      <c r="C121" s="250"/>
      <c r="D121" s="234" t="s">
        <v>213</v>
      </c>
      <c r="E121" s="251" t="s">
        <v>32</v>
      </c>
      <c r="F121" s="252" t="s">
        <v>215</v>
      </c>
      <c r="G121" s="250"/>
      <c r="H121" s="253">
        <v>129.2</v>
      </c>
      <c r="I121" s="254"/>
      <c r="J121" s="250"/>
      <c r="K121" s="250"/>
      <c r="L121" s="255"/>
      <c r="M121" s="269"/>
      <c r="N121" s="270"/>
      <c r="O121" s="270"/>
      <c r="P121" s="270"/>
      <c r="Q121" s="270"/>
      <c r="R121" s="270"/>
      <c r="S121" s="270"/>
      <c r="T121" s="271"/>
      <c r="U121" s="14"/>
      <c r="V121" s="14"/>
      <c r="W121" s="14"/>
      <c r="X121" s="14"/>
      <c r="Y121" s="14"/>
      <c r="Z121" s="14"/>
      <c r="AA121" s="14"/>
      <c r="AB121" s="14"/>
      <c r="AC121" s="14"/>
      <c r="AD121" s="14"/>
      <c r="AE121" s="14"/>
      <c r="AT121" s="259" t="s">
        <v>213</v>
      </c>
      <c r="AU121" s="259" t="s">
        <v>86</v>
      </c>
      <c r="AV121" s="14" t="s">
        <v>209</v>
      </c>
      <c r="AW121" s="14" t="s">
        <v>39</v>
      </c>
      <c r="AX121" s="14" t="s">
        <v>84</v>
      </c>
      <c r="AY121" s="259" t="s">
        <v>199</v>
      </c>
    </row>
    <row r="122" spans="1:65" s="2" customFormat="1" ht="30" customHeight="1">
      <c r="A122" s="40"/>
      <c r="B122" s="41"/>
      <c r="C122" s="260" t="s">
        <v>208</v>
      </c>
      <c r="D122" s="260" t="s">
        <v>222</v>
      </c>
      <c r="E122" s="261" t="s">
        <v>874</v>
      </c>
      <c r="F122" s="262" t="s">
        <v>875</v>
      </c>
      <c r="G122" s="263" t="s">
        <v>303</v>
      </c>
      <c r="H122" s="264">
        <v>2067.2</v>
      </c>
      <c r="I122" s="265"/>
      <c r="J122" s="266">
        <f>ROUND(I122*H122,2)</f>
        <v>0</v>
      </c>
      <c r="K122" s="262" t="s">
        <v>32</v>
      </c>
      <c r="L122" s="46"/>
      <c r="M122" s="267" t="s">
        <v>32</v>
      </c>
      <c r="N122" s="268" t="s">
        <v>48</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209</v>
      </c>
      <c r="AT122" s="232" t="s">
        <v>222</v>
      </c>
      <c r="AU122" s="232" t="s">
        <v>86</v>
      </c>
      <c r="AY122" s="18" t="s">
        <v>199</v>
      </c>
      <c r="BE122" s="233">
        <f>IF(N122="základní",J122,0)</f>
        <v>0</v>
      </c>
      <c r="BF122" s="233">
        <f>IF(N122="snížená",J122,0)</f>
        <v>0</v>
      </c>
      <c r="BG122" s="233">
        <f>IF(N122="zákl. přenesená",J122,0)</f>
        <v>0</v>
      </c>
      <c r="BH122" s="233">
        <f>IF(N122="sníž. přenesená",J122,0)</f>
        <v>0</v>
      </c>
      <c r="BI122" s="233">
        <f>IF(N122="nulová",J122,0)</f>
        <v>0</v>
      </c>
      <c r="BJ122" s="18" t="s">
        <v>84</v>
      </c>
      <c r="BK122" s="233">
        <f>ROUND(I122*H122,2)</f>
        <v>0</v>
      </c>
      <c r="BL122" s="18" t="s">
        <v>209</v>
      </c>
      <c r="BM122" s="232" t="s">
        <v>245</v>
      </c>
    </row>
    <row r="123" spans="1:47" s="2" customFormat="1" ht="12">
      <c r="A123" s="40"/>
      <c r="B123" s="41"/>
      <c r="C123" s="42"/>
      <c r="D123" s="234" t="s">
        <v>210</v>
      </c>
      <c r="E123" s="42"/>
      <c r="F123" s="235" t="s">
        <v>875</v>
      </c>
      <c r="G123" s="42"/>
      <c r="H123" s="42"/>
      <c r="I123" s="138"/>
      <c r="J123" s="42"/>
      <c r="K123" s="42"/>
      <c r="L123" s="46"/>
      <c r="M123" s="236"/>
      <c r="N123" s="237"/>
      <c r="O123" s="86"/>
      <c r="P123" s="86"/>
      <c r="Q123" s="86"/>
      <c r="R123" s="86"/>
      <c r="S123" s="86"/>
      <c r="T123" s="87"/>
      <c r="U123" s="40"/>
      <c r="V123" s="40"/>
      <c r="W123" s="40"/>
      <c r="X123" s="40"/>
      <c r="Y123" s="40"/>
      <c r="Z123" s="40"/>
      <c r="AA123" s="40"/>
      <c r="AB123" s="40"/>
      <c r="AC123" s="40"/>
      <c r="AD123" s="40"/>
      <c r="AE123" s="40"/>
      <c r="AT123" s="18" t="s">
        <v>210</v>
      </c>
      <c r="AU123" s="18" t="s">
        <v>86</v>
      </c>
    </row>
    <row r="124" spans="1:51" s="13" customFormat="1" ht="12">
      <c r="A124" s="13"/>
      <c r="B124" s="238"/>
      <c r="C124" s="239"/>
      <c r="D124" s="234" t="s">
        <v>213</v>
      </c>
      <c r="E124" s="240" t="s">
        <v>32</v>
      </c>
      <c r="F124" s="241" t="s">
        <v>1143</v>
      </c>
      <c r="G124" s="239"/>
      <c r="H124" s="242">
        <v>2067.2</v>
      </c>
      <c r="I124" s="243"/>
      <c r="J124" s="239"/>
      <c r="K124" s="239"/>
      <c r="L124" s="244"/>
      <c r="M124" s="245"/>
      <c r="N124" s="246"/>
      <c r="O124" s="246"/>
      <c r="P124" s="246"/>
      <c r="Q124" s="246"/>
      <c r="R124" s="246"/>
      <c r="S124" s="246"/>
      <c r="T124" s="247"/>
      <c r="U124" s="13"/>
      <c r="V124" s="13"/>
      <c r="W124" s="13"/>
      <c r="X124" s="13"/>
      <c r="Y124" s="13"/>
      <c r="Z124" s="13"/>
      <c r="AA124" s="13"/>
      <c r="AB124" s="13"/>
      <c r="AC124" s="13"/>
      <c r="AD124" s="13"/>
      <c r="AE124" s="13"/>
      <c r="AT124" s="248" t="s">
        <v>213</v>
      </c>
      <c r="AU124" s="248" t="s">
        <v>86</v>
      </c>
      <c r="AV124" s="13" t="s">
        <v>86</v>
      </c>
      <c r="AW124" s="13" t="s">
        <v>39</v>
      </c>
      <c r="AX124" s="13" t="s">
        <v>6</v>
      </c>
      <c r="AY124" s="248" t="s">
        <v>199</v>
      </c>
    </row>
    <row r="125" spans="1:51" s="14" customFormat="1" ht="12">
      <c r="A125" s="14"/>
      <c r="B125" s="249"/>
      <c r="C125" s="250"/>
      <c r="D125" s="234" t="s">
        <v>213</v>
      </c>
      <c r="E125" s="251" t="s">
        <v>32</v>
      </c>
      <c r="F125" s="252" t="s">
        <v>215</v>
      </c>
      <c r="G125" s="250"/>
      <c r="H125" s="253">
        <v>2067.2</v>
      </c>
      <c r="I125" s="254"/>
      <c r="J125" s="250"/>
      <c r="K125" s="250"/>
      <c r="L125" s="255"/>
      <c r="M125" s="269"/>
      <c r="N125" s="270"/>
      <c r="O125" s="270"/>
      <c r="P125" s="270"/>
      <c r="Q125" s="270"/>
      <c r="R125" s="270"/>
      <c r="S125" s="270"/>
      <c r="T125" s="271"/>
      <c r="U125" s="14"/>
      <c r="V125" s="14"/>
      <c r="W125" s="14"/>
      <c r="X125" s="14"/>
      <c r="Y125" s="14"/>
      <c r="Z125" s="14"/>
      <c r="AA125" s="14"/>
      <c r="AB125" s="14"/>
      <c r="AC125" s="14"/>
      <c r="AD125" s="14"/>
      <c r="AE125" s="14"/>
      <c r="AT125" s="259" t="s">
        <v>213</v>
      </c>
      <c r="AU125" s="259" t="s">
        <v>86</v>
      </c>
      <c r="AV125" s="14" t="s">
        <v>209</v>
      </c>
      <c r="AW125" s="14" t="s">
        <v>39</v>
      </c>
      <c r="AX125" s="14" t="s">
        <v>84</v>
      </c>
      <c r="AY125" s="259" t="s">
        <v>199</v>
      </c>
    </row>
    <row r="126" spans="1:65" s="2" customFormat="1" ht="19.8" customHeight="1">
      <c r="A126" s="40"/>
      <c r="B126" s="41"/>
      <c r="C126" s="260" t="s">
        <v>249</v>
      </c>
      <c r="D126" s="260" t="s">
        <v>222</v>
      </c>
      <c r="E126" s="261" t="s">
        <v>880</v>
      </c>
      <c r="F126" s="262" t="s">
        <v>881</v>
      </c>
      <c r="G126" s="263" t="s">
        <v>303</v>
      </c>
      <c r="H126" s="264">
        <v>129.2</v>
      </c>
      <c r="I126" s="265"/>
      <c r="J126" s="266">
        <f>ROUND(I126*H126,2)</f>
        <v>0</v>
      </c>
      <c r="K126" s="262" t="s">
        <v>32</v>
      </c>
      <c r="L126" s="46"/>
      <c r="M126" s="267" t="s">
        <v>32</v>
      </c>
      <c r="N126" s="268" t="s">
        <v>48</v>
      </c>
      <c r="O126" s="86"/>
      <c r="P126" s="230">
        <f>O126*H126</f>
        <v>0</v>
      </c>
      <c r="Q126" s="230">
        <v>0</v>
      </c>
      <c r="R126" s="230">
        <f>Q126*H126</f>
        <v>0</v>
      </c>
      <c r="S126" s="230">
        <v>0</v>
      </c>
      <c r="T126" s="231">
        <f>S126*H126</f>
        <v>0</v>
      </c>
      <c r="U126" s="40"/>
      <c r="V126" s="40"/>
      <c r="W126" s="40"/>
      <c r="X126" s="40"/>
      <c r="Y126" s="40"/>
      <c r="Z126" s="40"/>
      <c r="AA126" s="40"/>
      <c r="AB126" s="40"/>
      <c r="AC126" s="40"/>
      <c r="AD126" s="40"/>
      <c r="AE126" s="40"/>
      <c r="AR126" s="232" t="s">
        <v>209</v>
      </c>
      <c r="AT126" s="232" t="s">
        <v>222</v>
      </c>
      <c r="AU126" s="232" t="s">
        <v>86</v>
      </c>
      <c r="AY126" s="18" t="s">
        <v>199</v>
      </c>
      <c r="BE126" s="233">
        <f>IF(N126="základní",J126,0)</f>
        <v>0</v>
      </c>
      <c r="BF126" s="233">
        <f>IF(N126="snížená",J126,0)</f>
        <v>0</v>
      </c>
      <c r="BG126" s="233">
        <f>IF(N126="zákl. přenesená",J126,0)</f>
        <v>0</v>
      </c>
      <c r="BH126" s="233">
        <f>IF(N126="sníž. přenesená",J126,0)</f>
        <v>0</v>
      </c>
      <c r="BI126" s="233">
        <f>IF(N126="nulová",J126,0)</f>
        <v>0</v>
      </c>
      <c r="BJ126" s="18" t="s">
        <v>84</v>
      </c>
      <c r="BK126" s="233">
        <f>ROUND(I126*H126,2)</f>
        <v>0</v>
      </c>
      <c r="BL126" s="18" t="s">
        <v>209</v>
      </c>
      <c r="BM126" s="232" t="s">
        <v>254</v>
      </c>
    </row>
    <row r="127" spans="1:47" s="2" customFormat="1" ht="12">
      <c r="A127" s="40"/>
      <c r="B127" s="41"/>
      <c r="C127" s="42"/>
      <c r="D127" s="234" t="s">
        <v>210</v>
      </c>
      <c r="E127" s="42"/>
      <c r="F127" s="235" t="s">
        <v>881</v>
      </c>
      <c r="G127" s="42"/>
      <c r="H127" s="42"/>
      <c r="I127" s="138"/>
      <c r="J127" s="42"/>
      <c r="K127" s="42"/>
      <c r="L127" s="46"/>
      <c r="M127" s="236"/>
      <c r="N127" s="237"/>
      <c r="O127" s="86"/>
      <c r="P127" s="86"/>
      <c r="Q127" s="86"/>
      <c r="R127" s="86"/>
      <c r="S127" s="86"/>
      <c r="T127" s="87"/>
      <c r="U127" s="40"/>
      <c r="V127" s="40"/>
      <c r="W127" s="40"/>
      <c r="X127" s="40"/>
      <c r="Y127" s="40"/>
      <c r="Z127" s="40"/>
      <c r="AA127" s="40"/>
      <c r="AB127" s="40"/>
      <c r="AC127" s="40"/>
      <c r="AD127" s="40"/>
      <c r="AE127" s="40"/>
      <c r="AT127" s="18" t="s">
        <v>210</v>
      </c>
      <c r="AU127" s="18" t="s">
        <v>86</v>
      </c>
    </row>
    <row r="128" spans="1:51" s="13" customFormat="1" ht="12">
      <c r="A128" s="13"/>
      <c r="B128" s="238"/>
      <c r="C128" s="239"/>
      <c r="D128" s="234" t="s">
        <v>213</v>
      </c>
      <c r="E128" s="240" t="s">
        <v>32</v>
      </c>
      <c r="F128" s="241" t="s">
        <v>1141</v>
      </c>
      <c r="G128" s="239"/>
      <c r="H128" s="242">
        <v>129.2</v>
      </c>
      <c r="I128" s="243"/>
      <c r="J128" s="239"/>
      <c r="K128" s="239"/>
      <c r="L128" s="244"/>
      <c r="M128" s="245"/>
      <c r="N128" s="246"/>
      <c r="O128" s="246"/>
      <c r="P128" s="246"/>
      <c r="Q128" s="246"/>
      <c r="R128" s="246"/>
      <c r="S128" s="246"/>
      <c r="T128" s="247"/>
      <c r="U128" s="13"/>
      <c r="V128" s="13"/>
      <c r="W128" s="13"/>
      <c r="X128" s="13"/>
      <c r="Y128" s="13"/>
      <c r="Z128" s="13"/>
      <c r="AA128" s="13"/>
      <c r="AB128" s="13"/>
      <c r="AC128" s="13"/>
      <c r="AD128" s="13"/>
      <c r="AE128" s="13"/>
      <c r="AT128" s="248" t="s">
        <v>213</v>
      </c>
      <c r="AU128" s="248" t="s">
        <v>86</v>
      </c>
      <c r="AV128" s="13" t="s">
        <v>86</v>
      </c>
      <c r="AW128" s="13" t="s">
        <v>39</v>
      </c>
      <c r="AX128" s="13" t="s">
        <v>6</v>
      </c>
      <c r="AY128" s="248" t="s">
        <v>199</v>
      </c>
    </row>
    <row r="129" spans="1:51" s="14" customFormat="1" ht="12">
      <c r="A129" s="14"/>
      <c r="B129" s="249"/>
      <c r="C129" s="250"/>
      <c r="D129" s="234" t="s">
        <v>213</v>
      </c>
      <c r="E129" s="251" t="s">
        <v>32</v>
      </c>
      <c r="F129" s="252" t="s">
        <v>215</v>
      </c>
      <c r="G129" s="250"/>
      <c r="H129" s="253">
        <v>129.2</v>
      </c>
      <c r="I129" s="254"/>
      <c r="J129" s="250"/>
      <c r="K129" s="250"/>
      <c r="L129" s="255"/>
      <c r="M129" s="269"/>
      <c r="N129" s="270"/>
      <c r="O129" s="270"/>
      <c r="P129" s="270"/>
      <c r="Q129" s="270"/>
      <c r="R129" s="270"/>
      <c r="S129" s="270"/>
      <c r="T129" s="271"/>
      <c r="U129" s="14"/>
      <c r="V129" s="14"/>
      <c r="W129" s="14"/>
      <c r="X129" s="14"/>
      <c r="Y129" s="14"/>
      <c r="Z129" s="14"/>
      <c r="AA129" s="14"/>
      <c r="AB129" s="14"/>
      <c r="AC129" s="14"/>
      <c r="AD129" s="14"/>
      <c r="AE129" s="14"/>
      <c r="AT129" s="259" t="s">
        <v>213</v>
      </c>
      <c r="AU129" s="259" t="s">
        <v>86</v>
      </c>
      <c r="AV129" s="14" t="s">
        <v>209</v>
      </c>
      <c r="AW129" s="14" t="s">
        <v>39</v>
      </c>
      <c r="AX129" s="14" t="s">
        <v>84</v>
      </c>
      <c r="AY129" s="259" t="s">
        <v>199</v>
      </c>
    </row>
    <row r="130" spans="1:65" s="2" customFormat="1" ht="19.8" customHeight="1">
      <c r="A130" s="40"/>
      <c r="B130" s="41"/>
      <c r="C130" s="260" t="s">
        <v>235</v>
      </c>
      <c r="D130" s="260" t="s">
        <v>222</v>
      </c>
      <c r="E130" s="261" t="s">
        <v>882</v>
      </c>
      <c r="F130" s="262" t="s">
        <v>883</v>
      </c>
      <c r="G130" s="263" t="s">
        <v>303</v>
      </c>
      <c r="H130" s="264">
        <v>129.2</v>
      </c>
      <c r="I130" s="265"/>
      <c r="J130" s="266">
        <f>ROUND(I130*H130,2)</f>
        <v>0</v>
      </c>
      <c r="K130" s="262" t="s">
        <v>32</v>
      </c>
      <c r="L130" s="46"/>
      <c r="M130" s="267" t="s">
        <v>32</v>
      </c>
      <c r="N130" s="268" t="s">
        <v>48</v>
      </c>
      <c r="O130" s="86"/>
      <c r="P130" s="230">
        <f>O130*H130</f>
        <v>0</v>
      </c>
      <c r="Q130" s="230">
        <v>0</v>
      </c>
      <c r="R130" s="230">
        <f>Q130*H130</f>
        <v>0</v>
      </c>
      <c r="S130" s="230">
        <v>0</v>
      </c>
      <c r="T130" s="231">
        <f>S130*H130</f>
        <v>0</v>
      </c>
      <c r="U130" s="40"/>
      <c r="V130" s="40"/>
      <c r="W130" s="40"/>
      <c r="X130" s="40"/>
      <c r="Y130" s="40"/>
      <c r="Z130" s="40"/>
      <c r="AA130" s="40"/>
      <c r="AB130" s="40"/>
      <c r="AC130" s="40"/>
      <c r="AD130" s="40"/>
      <c r="AE130" s="40"/>
      <c r="AR130" s="232" t="s">
        <v>209</v>
      </c>
      <c r="AT130" s="232" t="s">
        <v>222</v>
      </c>
      <c r="AU130" s="232" t="s">
        <v>86</v>
      </c>
      <c r="AY130" s="18" t="s">
        <v>199</v>
      </c>
      <c r="BE130" s="233">
        <f>IF(N130="základní",J130,0)</f>
        <v>0</v>
      </c>
      <c r="BF130" s="233">
        <f>IF(N130="snížená",J130,0)</f>
        <v>0</v>
      </c>
      <c r="BG130" s="233">
        <f>IF(N130="zákl. přenesená",J130,0)</f>
        <v>0</v>
      </c>
      <c r="BH130" s="233">
        <f>IF(N130="sníž. přenesená",J130,0)</f>
        <v>0</v>
      </c>
      <c r="BI130" s="233">
        <f>IF(N130="nulová",J130,0)</f>
        <v>0</v>
      </c>
      <c r="BJ130" s="18" t="s">
        <v>84</v>
      </c>
      <c r="BK130" s="233">
        <f>ROUND(I130*H130,2)</f>
        <v>0</v>
      </c>
      <c r="BL130" s="18" t="s">
        <v>209</v>
      </c>
      <c r="BM130" s="232" t="s">
        <v>257</v>
      </c>
    </row>
    <row r="131" spans="1:47" s="2" customFormat="1" ht="12">
      <c r="A131" s="40"/>
      <c r="B131" s="41"/>
      <c r="C131" s="42"/>
      <c r="D131" s="234" t="s">
        <v>210</v>
      </c>
      <c r="E131" s="42"/>
      <c r="F131" s="235" t="s">
        <v>883</v>
      </c>
      <c r="G131" s="42"/>
      <c r="H131" s="42"/>
      <c r="I131" s="138"/>
      <c r="J131" s="42"/>
      <c r="K131" s="42"/>
      <c r="L131" s="46"/>
      <c r="M131" s="236"/>
      <c r="N131" s="237"/>
      <c r="O131" s="86"/>
      <c r="P131" s="86"/>
      <c r="Q131" s="86"/>
      <c r="R131" s="86"/>
      <c r="S131" s="86"/>
      <c r="T131" s="87"/>
      <c r="U131" s="40"/>
      <c r="V131" s="40"/>
      <c r="W131" s="40"/>
      <c r="X131" s="40"/>
      <c r="Y131" s="40"/>
      <c r="Z131" s="40"/>
      <c r="AA131" s="40"/>
      <c r="AB131" s="40"/>
      <c r="AC131" s="40"/>
      <c r="AD131" s="40"/>
      <c r="AE131" s="40"/>
      <c r="AT131" s="18" t="s">
        <v>210</v>
      </c>
      <c r="AU131" s="18" t="s">
        <v>86</v>
      </c>
    </row>
    <row r="132" spans="1:51" s="15" customFormat="1" ht="12">
      <c r="A132" s="15"/>
      <c r="B132" s="276"/>
      <c r="C132" s="277"/>
      <c r="D132" s="234" t="s">
        <v>213</v>
      </c>
      <c r="E132" s="278" t="s">
        <v>32</v>
      </c>
      <c r="F132" s="279" t="s">
        <v>884</v>
      </c>
      <c r="G132" s="277"/>
      <c r="H132" s="278" t="s">
        <v>32</v>
      </c>
      <c r="I132" s="280"/>
      <c r="J132" s="277"/>
      <c r="K132" s="277"/>
      <c r="L132" s="281"/>
      <c r="M132" s="282"/>
      <c r="N132" s="283"/>
      <c r="O132" s="283"/>
      <c r="P132" s="283"/>
      <c r="Q132" s="283"/>
      <c r="R132" s="283"/>
      <c r="S132" s="283"/>
      <c r="T132" s="284"/>
      <c r="U132" s="15"/>
      <c r="V132" s="15"/>
      <c r="W132" s="15"/>
      <c r="X132" s="15"/>
      <c r="Y132" s="15"/>
      <c r="Z132" s="15"/>
      <c r="AA132" s="15"/>
      <c r="AB132" s="15"/>
      <c r="AC132" s="15"/>
      <c r="AD132" s="15"/>
      <c r="AE132" s="15"/>
      <c r="AT132" s="285" t="s">
        <v>213</v>
      </c>
      <c r="AU132" s="285" t="s">
        <v>86</v>
      </c>
      <c r="AV132" s="15" t="s">
        <v>84</v>
      </c>
      <c r="AW132" s="15" t="s">
        <v>39</v>
      </c>
      <c r="AX132" s="15" t="s">
        <v>6</v>
      </c>
      <c r="AY132" s="285" t="s">
        <v>199</v>
      </c>
    </row>
    <row r="133" spans="1:51" s="13" customFormat="1" ht="12">
      <c r="A133" s="13"/>
      <c r="B133" s="238"/>
      <c r="C133" s="239"/>
      <c r="D133" s="234" t="s">
        <v>213</v>
      </c>
      <c r="E133" s="240" t="s">
        <v>32</v>
      </c>
      <c r="F133" s="241" t="s">
        <v>1141</v>
      </c>
      <c r="G133" s="239"/>
      <c r="H133" s="242">
        <v>129.2</v>
      </c>
      <c r="I133" s="243"/>
      <c r="J133" s="239"/>
      <c r="K133" s="239"/>
      <c r="L133" s="244"/>
      <c r="M133" s="245"/>
      <c r="N133" s="246"/>
      <c r="O133" s="246"/>
      <c r="P133" s="246"/>
      <c r="Q133" s="246"/>
      <c r="R133" s="246"/>
      <c r="S133" s="246"/>
      <c r="T133" s="247"/>
      <c r="U133" s="13"/>
      <c r="V133" s="13"/>
      <c r="W133" s="13"/>
      <c r="X133" s="13"/>
      <c r="Y133" s="13"/>
      <c r="Z133" s="13"/>
      <c r="AA133" s="13"/>
      <c r="AB133" s="13"/>
      <c r="AC133" s="13"/>
      <c r="AD133" s="13"/>
      <c r="AE133" s="13"/>
      <c r="AT133" s="248" t="s">
        <v>213</v>
      </c>
      <c r="AU133" s="248" t="s">
        <v>86</v>
      </c>
      <c r="AV133" s="13" t="s">
        <v>86</v>
      </c>
      <c r="AW133" s="13" t="s">
        <v>39</v>
      </c>
      <c r="AX133" s="13" t="s">
        <v>6</v>
      </c>
      <c r="AY133" s="248" t="s">
        <v>199</v>
      </c>
    </row>
    <row r="134" spans="1:51" s="14" customFormat="1" ht="12">
      <c r="A134" s="14"/>
      <c r="B134" s="249"/>
      <c r="C134" s="250"/>
      <c r="D134" s="234" t="s">
        <v>213</v>
      </c>
      <c r="E134" s="251" t="s">
        <v>32</v>
      </c>
      <c r="F134" s="252" t="s">
        <v>215</v>
      </c>
      <c r="G134" s="250"/>
      <c r="H134" s="253">
        <v>129.2</v>
      </c>
      <c r="I134" s="254"/>
      <c r="J134" s="250"/>
      <c r="K134" s="250"/>
      <c r="L134" s="255"/>
      <c r="M134" s="269"/>
      <c r="N134" s="270"/>
      <c r="O134" s="270"/>
      <c r="P134" s="270"/>
      <c r="Q134" s="270"/>
      <c r="R134" s="270"/>
      <c r="S134" s="270"/>
      <c r="T134" s="271"/>
      <c r="U134" s="14"/>
      <c r="V134" s="14"/>
      <c r="W134" s="14"/>
      <c r="X134" s="14"/>
      <c r="Y134" s="14"/>
      <c r="Z134" s="14"/>
      <c r="AA134" s="14"/>
      <c r="AB134" s="14"/>
      <c r="AC134" s="14"/>
      <c r="AD134" s="14"/>
      <c r="AE134" s="14"/>
      <c r="AT134" s="259" t="s">
        <v>213</v>
      </c>
      <c r="AU134" s="259" t="s">
        <v>86</v>
      </c>
      <c r="AV134" s="14" t="s">
        <v>209</v>
      </c>
      <c r="AW134" s="14" t="s">
        <v>39</v>
      </c>
      <c r="AX134" s="14" t="s">
        <v>84</v>
      </c>
      <c r="AY134" s="259" t="s">
        <v>199</v>
      </c>
    </row>
    <row r="135" spans="1:65" s="2" customFormat="1" ht="14.4" customHeight="1">
      <c r="A135" s="40"/>
      <c r="B135" s="41"/>
      <c r="C135" s="260" t="s">
        <v>258</v>
      </c>
      <c r="D135" s="260" t="s">
        <v>222</v>
      </c>
      <c r="E135" s="261" t="s">
        <v>885</v>
      </c>
      <c r="F135" s="262" t="s">
        <v>886</v>
      </c>
      <c r="G135" s="263" t="s">
        <v>303</v>
      </c>
      <c r="H135" s="264">
        <v>5.114</v>
      </c>
      <c r="I135" s="265"/>
      <c r="J135" s="266">
        <f>ROUND(I135*H135,2)</f>
        <v>0</v>
      </c>
      <c r="K135" s="262" t="s">
        <v>32</v>
      </c>
      <c r="L135" s="46"/>
      <c r="M135" s="267" t="s">
        <v>32</v>
      </c>
      <c r="N135" s="268" t="s">
        <v>48</v>
      </c>
      <c r="O135" s="86"/>
      <c r="P135" s="230">
        <f>O135*H135</f>
        <v>0</v>
      </c>
      <c r="Q135" s="230">
        <v>0</v>
      </c>
      <c r="R135" s="230">
        <f>Q135*H135</f>
        <v>0</v>
      </c>
      <c r="S135" s="230">
        <v>0</v>
      </c>
      <c r="T135" s="231">
        <f>S135*H135</f>
        <v>0</v>
      </c>
      <c r="U135" s="40"/>
      <c r="V135" s="40"/>
      <c r="W135" s="40"/>
      <c r="X135" s="40"/>
      <c r="Y135" s="40"/>
      <c r="Z135" s="40"/>
      <c r="AA135" s="40"/>
      <c r="AB135" s="40"/>
      <c r="AC135" s="40"/>
      <c r="AD135" s="40"/>
      <c r="AE135" s="40"/>
      <c r="AR135" s="232" t="s">
        <v>209</v>
      </c>
      <c r="AT135" s="232" t="s">
        <v>222</v>
      </c>
      <c r="AU135" s="232" t="s">
        <v>86</v>
      </c>
      <c r="AY135" s="18" t="s">
        <v>199</v>
      </c>
      <c r="BE135" s="233">
        <f>IF(N135="základní",J135,0)</f>
        <v>0</v>
      </c>
      <c r="BF135" s="233">
        <f>IF(N135="snížená",J135,0)</f>
        <v>0</v>
      </c>
      <c r="BG135" s="233">
        <f>IF(N135="zákl. přenesená",J135,0)</f>
        <v>0</v>
      </c>
      <c r="BH135" s="233">
        <f>IF(N135="sníž. přenesená",J135,0)</f>
        <v>0</v>
      </c>
      <c r="BI135" s="233">
        <f>IF(N135="nulová",J135,0)</f>
        <v>0</v>
      </c>
      <c r="BJ135" s="18" t="s">
        <v>84</v>
      </c>
      <c r="BK135" s="233">
        <f>ROUND(I135*H135,2)</f>
        <v>0</v>
      </c>
      <c r="BL135" s="18" t="s">
        <v>209</v>
      </c>
      <c r="BM135" s="232" t="s">
        <v>261</v>
      </c>
    </row>
    <row r="136" spans="1:47" s="2" customFormat="1" ht="12">
      <c r="A136" s="40"/>
      <c r="B136" s="41"/>
      <c r="C136" s="42"/>
      <c r="D136" s="234" t="s">
        <v>210</v>
      </c>
      <c r="E136" s="42"/>
      <c r="F136" s="235" t="s">
        <v>886</v>
      </c>
      <c r="G136" s="42"/>
      <c r="H136" s="42"/>
      <c r="I136" s="138"/>
      <c r="J136" s="42"/>
      <c r="K136" s="42"/>
      <c r="L136" s="46"/>
      <c r="M136" s="236"/>
      <c r="N136" s="237"/>
      <c r="O136" s="86"/>
      <c r="P136" s="86"/>
      <c r="Q136" s="86"/>
      <c r="R136" s="86"/>
      <c r="S136" s="86"/>
      <c r="T136" s="87"/>
      <c r="U136" s="40"/>
      <c r="V136" s="40"/>
      <c r="W136" s="40"/>
      <c r="X136" s="40"/>
      <c r="Y136" s="40"/>
      <c r="Z136" s="40"/>
      <c r="AA136" s="40"/>
      <c r="AB136" s="40"/>
      <c r="AC136" s="40"/>
      <c r="AD136" s="40"/>
      <c r="AE136" s="40"/>
      <c r="AT136" s="18" t="s">
        <v>210</v>
      </c>
      <c r="AU136" s="18" t="s">
        <v>86</v>
      </c>
    </row>
    <row r="137" spans="1:65" s="2" customFormat="1" ht="19.8" customHeight="1">
      <c r="A137" s="40"/>
      <c r="B137" s="41"/>
      <c r="C137" s="260" t="s">
        <v>238</v>
      </c>
      <c r="D137" s="260" t="s">
        <v>222</v>
      </c>
      <c r="E137" s="261" t="s">
        <v>888</v>
      </c>
      <c r="F137" s="262" t="s">
        <v>889</v>
      </c>
      <c r="G137" s="263" t="s">
        <v>303</v>
      </c>
      <c r="H137" s="264">
        <v>5.114</v>
      </c>
      <c r="I137" s="265"/>
      <c r="J137" s="266">
        <f>ROUND(I137*H137,2)</f>
        <v>0</v>
      </c>
      <c r="K137" s="262" t="s">
        <v>32</v>
      </c>
      <c r="L137" s="46"/>
      <c r="M137" s="267" t="s">
        <v>32</v>
      </c>
      <c r="N137" s="268" t="s">
        <v>48</v>
      </c>
      <c r="O137" s="86"/>
      <c r="P137" s="230">
        <f>O137*H137</f>
        <v>0</v>
      </c>
      <c r="Q137" s="230">
        <v>0</v>
      </c>
      <c r="R137" s="230">
        <f>Q137*H137</f>
        <v>0</v>
      </c>
      <c r="S137" s="230">
        <v>0</v>
      </c>
      <c r="T137" s="231">
        <f>S137*H137</f>
        <v>0</v>
      </c>
      <c r="U137" s="40"/>
      <c r="V137" s="40"/>
      <c r="W137" s="40"/>
      <c r="X137" s="40"/>
      <c r="Y137" s="40"/>
      <c r="Z137" s="40"/>
      <c r="AA137" s="40"/>
      <c r="AB137" s="40"/>
      <c r="AC137" s="40"/>
      <c r="AD137" s="40"/>
      <c r="AE137" s="40"/>
      <c r="AR137" s="232" t="s">
        <v>209</v>
      </c>
      <c r="AT137" s="232" t="s">
        <v>222</v>
      </c>
      <c r="AU137" s="232" t="s">
        <v>86</v>
      </c>
      <c r="AY137" s="18" t="s">
        <v>199</v>
      </c>
      <c r="BE137" s="233">
        <f>IF(N137="základní",J137,0)</f>
        <v>0</v>
      </c>
      <c r="BF137" s="233">
        <f>IF(N137="snížená",J137,0)</f>
        <v>0</v>
      </c>
      <c r="BG137" s="233">
        <f>IF(N137="zákl. přenesená",J137,0)</f>
        <v>0</v>
      </c>
      <c r="BH137" s="233">
        <f>IF(N137="sníž. přenesená",J137,0)</f>
        <v>0</v>
      </c>
      <c r="BI137" s="233">
        <f>IF(N137="nulová",J137,0)</f>
        <v>0</v>
      </c>
      <c r="BJ137" s="18" t="s">
        <v>84</v>
      </c>
      <c r="BK137" s="233">
        <f>ROUND(I137*H137,2)</f>
        <v>0</v>
      </c>
      <c r="BL137" s="18" t="s">
        <v>209</v>
      </c>
      <c r="BM137" s="232" t="s">
        <v>264</v>
      </c>
    </row>
    <row r="138" spans="1:47" s="2" customFormat="1" ht="12">
      <c r="A138" s="40"/>
      <c r="B138" s="41"/>
      <c r="C138" s="42"/>
      <c r="D138" s="234" t="s">
        <v>210</v>
      </c>
      <c r="E138" s="42"/>
      <c r="F138" s="235" t="s">
        <v>889</v>
      </c>
      <c r="G138" s="42"/>
      <c r="H138" s="42"/>
      <c r="I138" s="138"/>
      <c r="J138" s="42"/>
      <c r="K138" s="42"/>
      <c r="L138" s="46"/>
      <c r="M138" s="236"/>
      <c r="N138" s="237"/>
      <c r="O138" s="86"/>
      <c r="P138" s="86"/>
      <c r="Q138" s="86"/>
      <c r="R138" s="86"/>
      <c r="S138" s="86"/>
      <c r="T138" s="87"/>
      <c r="U138" s="40"/>
      <c r="V138" s="40"/>
      <c r="W138" s="40"/>
      <c r="X138" s="40"/>
      <c r="Y138" s="40"/>
      <c r="Z138" s="40"/>
      <c r="AA138" s="40"/>
      <c r="AB138" s="40"/>
      <c r="AC138" s="40"/>
      <c r="AD138" s="40"/>
      <c r="AE138" s="40"/>
      <c r="AT138" s="18" t="s">
        <v>210</v>
      </c>
      <c r="AU138" s="18" t="s">
        <v>86</v>
      </c>
    </row>
    <row r="139" spans="1:65" s="2" customFormat="1" ht="14.4" customHeight="1">
      <c r="A139" s="40"/>
      <c r="B139" s="41"/>
      <c r="C139" s="260" t="s">
        <v>265</v>
      </c>
      <c r="D139" s="260" t="s">
        <v>222</v>
      </c>
      <c r="E139" s="261" t="s">
        <v>890</v>
      </c>
      <c r="F139" s="262" t="s">
        <v>891</v>
      </c>
      <c r="G139" s="263" t="s">
        <v>324</v>
      </c>
      <c r="H139" s="264">
        <v>30</v>
      </c>
      <c r="I139" s="265"/>
      <c r="J139" s="266">
        <f>ROUND(I139*H139,2)</f>
        <v>0</v>
      </c>
      <c r="K139" s="262" t="s">
        <v>32</v>
      </c>
      <c r="L139" s="46"/>
      <c r="M139" s="267" t="s">
        <v>32</v>
      </c>
      <c r="N139" s="268" t="s">
        <v>48</v>
      </c>
      <c r="O139" s="86"/>
      <c r="P139" s="230">
        <f>O139*H139</f>
        <v>0</v>
      </c>
      <c r="Q139" s="230">
        <v>0</v>
      </c>
      <c r="R139" s="230">
        <f>Q139*H139</f>
        <v>0</v>
      </c>
      <c r="S139" s="230">
        <v>0</v>
      </c>
      <c r="T139" s="231">
        <f>S139*H139</f>
        <v>0</v>
      </c>
      <c r="U139" s="40"/>
      <c r="V139" s="40"/>
      <c r="W139" s="40"/>
      <c r="X139" s="40"/>
      <c r="Y139" s="40"/>
      <c r="Z139" s="40"/>
      <c r="AA139" s="40"/>
      <c r="AB139" s="40"/>
      <c r="AC139" s="40"/>
      <c r="AD139" s="40"/>
      <c r="AE139" s="40"/>
      <c r="AR139" s="232" t="s">
        <v>209</v>
      </c>
      <c r="AT139" s="232" t="s">
        <v>222</v>
      </c>
      <c r="AU139" s="232" t="s">
        <v>86</v>
      </c>
      <c r="AY139" s="18" t="s">
        <v>199</v>
      </c>
      <c r="BE139" s="233">
        <f>IF(N139="základní",J139,0)</f>
        <v>0</v>
      </c>
      <c r="BF139" s="233">
        <f>IF(N139="snížená",J139,0)</f>
        <v>0</v>
      </c>
      <c r="BG139" s="233">
        <f>IF(N139="zákl. přenesená",J139,0)</f>
        <v>0</v>
      </c>
      <c r="BH139" s="233">
        <f>IF(N139="sníž. přenesená",J139,0)</f>
        <v>0</v>
      </c>
      <c r="BI139" s="233">
        <f>IF(N139="nulová",J139,0)</f>
        <v>0</v>
      </c>
      <c r="BJ139" s="18" t="s">
        <v>84</v>
      </c>
      <c r="BK139" s="233">
        <f>ROUND(I139*H139,2)</f>
        <v>0</v>
      </c>
      <c r="BL139" s="18" t="s">
        <v>209</v>
      </c>
      <c r="BM139" s="232" t="s">
        <v>268</v>
      </c>
    </row>
    <row r="140" spans="1:47" s="2" customFormat="1" ht="12">
      <c r="A140" s="40"/>
      <c r="B140" s="41"/>
      <c r="C140" s="42"/>
      <c r="D140" s="234" t="s">
        <v>210</v>
      </c>
      <c r="E140" s="42"/>
      <c r="F140" s="235" t="s">
        <v>891</v>
      </c>
      <c r="G140" s="42"/>
      <c r="H140" s="42"/>
      <c r="I140" s="138"/>
      <c r="J140" s="42"/>
      <c r="K140" s="42"/>
      <c r="L140" s="46"/>
      <c r="M140" s="236"/>
      <c r="N140" s="237"/>
      <c r="O140" s="86"/>
      <c r="P140" s="86"/>
      <c r="Q140" s="86"/>
      <c r="R140" s="86"/>
      <c r="S140" s="86"/>
      <c r="T140" s="87"/>
      <c r="U140" s="40"/>
      <c r="V140" s="40"/>
      <c r="W140" s="40"/>
      <c r="X140" s="40"/>
      <c r="Y140" s="40"/>
      <c r="Z140" s="40"/>
      <c r="AA140" s="40"/>
      <c r="AB140" s="40"/>
      <c r="AC140" s="40"/>
      <c r="AD140" s="40"/>
      <c r="AE140" s="40"/>
      <c r="AT140" s="18" t="s">
        <v>210</v>
      </c>
      <c r="AU140" s="18" t="s">
        <v>86</v>
      </c>
    </row>
    <row r="141" spans="1:65" s="2" customFormat="1" ht="19.8" customHeight="1">
      <c r="A141" s="40"/>
      <c r="B141" s="41"/>
      <c r="C141" s="260" t="s">
        <v>242</v>
      </c>
      <c r="D141" s="260" t="s">
        <v>222</v>
      </c>
      <c r="E141" s="261" t="s">
        <v>892</v>
      </c>
      <c r="F141" s="262" t="s">
        <v>893</v>
      </c>
      <c r="G141" s="263" t="s">
        <v>303</v>
      </c>
      <c r="H141" s="264">
        <v>129.2</v>
      </c>
      <c r="I141" s="265"/>
      <c r="J141" s="266">
        <f>ROUND(I141*H141,2)</f>
        <v>0</v>
      </c>
      <c r="K141" s="262" t="s">
        <v>32</v>
      </c>
      <c r="L141" s="46"/>
      <c r="M141" s="267" t="s">
        <v>32</v>
      </c>
      <c r="N141" s="268" t="s">
        <v>48</v>
      </c>
      <c r="O141" s="86"/>
      <c r="P141" s="230">
        <f>O141*H141</f>
        <v>0</v>
      </c>
      <c r="Q141" s="230">
        <v>0</v>
      </c>
      <c r="R141" s="230">
        <f>Q141*H141</f>
        <v>0</v>
      </c>
      <c r="S141" s="230">
        <v>0</v>
      </c>
      <c r="T141" s="231">
        <f>S141*H141</f>
        <v>0</v>
      </c>
      <c r="U141" s="40"/>
      <c r="V141" s="40"/>
      <c r="W141" s="40"/>
      <c r="X141" s="40"/>
      <c r="Y141" s="40"/>
      <c r="Z141" s="40"/>
      <c r="AA141" s="40"/>
      <c r="AB141" s="40"/>
      <c r="AC141" s="40"/>
      <c r="AD141" s="40"/>
      <c r="AE141" s="40"/>
      <c r="AR141" s="232" t="s">
        <v>209</v>
      </c>
      <c r="AT141" s="232" t="s">
        <v>222</v>
      </c>
      <c r="AU141" s="232" t="s">
        <v>86</v>
      </c>
      <c r="AY141" s="18" t="s">
        <v>199</v>
      </c>
      <c r="BE141" s="233">
        <f>IF(N141="základní",J141,0)</f>
        <v>0</v>
      </c>
      <c r="BF141" s="233">
        <f>IF(N141="snížená",J141,0)</f>
        <v>0</v>
      </c>
      <c r="BG141" s="233">
        <f>IF(N141="zákl. přenesená",J141,0)</f>
        <v>0</v>
      </c>
      <c r="BH141" s="233">
        <f>IF(N141="sníž. přenesená",J141,0)</f>
        <v>0</v>
      </c>
      <c r="BI141" s="233">
        <f>IF(N141="nulová",J141,0)</f>
        <v>0</v>
      </c>
      <c r="BJ141" s="18" t="s">
        <v>84</v>
      </c>
      <c r="BK141" s="233">
        <f>ROUND(I141*H141,2)</f>
        <v>0</v>
      </c>
      <c r="BL141" s="18" t="s">
        <v>209</v>
      </c>
      <c r="BM141" s="232" t="s">
        <v>271</v>
      </c>
    </row>
    <row r="142" spans="1:47" s="2" customFormat="1" ht="12">
      <c r="A142" s="40"/>
      <c r="B142" s="41"/>
      <c r="C142" s="42"/>
      <c r="D142" s="234" t="s">
        <v>210</v>
      </c>
      <c r="E142" s="42"/>
      <c r="F142" s="235" t="s">
        <v>893</v>
      </c>
      <c r="G142" s="42"/>
      <c r="H142" s="42"/>
      <c r="I142" s="138"/>
      <c r="J142" s="42"/>
      <c r="K142" s="42"/>
      <c r="L142" s="46"/>
      <c r="M142" s="236"/>
      <c r="N142" s="237"/>
      <c r="O142" s="86"/>
      <c r="P142" s="86"/>
      <c r="Q142" s="86"/>
      <c r="R142" s="86"/>
      <c r="S142" s="86"/>
      <c r="T142" s="87"/>
      <c r="U142" s="40"/>
      <c r="V142" s="40"/>
      <c r="W142" s="40"/>
      <c r="X142" s="40"/>
      <c r="Y142" s="40"/>
      <c r="Z142" s="40"/>
      <c r="AA142" s="40"/>
      <c r="AB142" s="40"/>
      <c r="AC142" s="40"/>
      <c r="AD142" s="40"/>
      <c r="AE142" s="40"/>
      <c r="AT142" s="18" t="s">
        <v>210</v>
      </c>
      <c r="AU142" s="18" t="s">
        <v>86</v>
      </c>
    </row>
    <row r="143" spans="1:51" s="15" customFormat="1" ht="12">
      <c r="A143" s="15"/>
      <c r="B143" s="276"/>
      <c r="C143" s="277"/>
      <c r="D143" s="234" t="s">
        <v>213</v>
      </c>
      <c r="E143" s="278" t="s">
        <v>32</v>
      </c>
      <c r="F143" s="279" t="s">
        <v>894</v>
      </c>
      <c r="G143" s="277"/>
      <c r="H143" s="278" t="s">
        <v>32</v>
      </c>
      <c r="I143" s="280"/>
      <c r="J143" s="277"/>
      <c r="K143" s="277"/>
      <c r="L143" s="281"/>
      <c r="M143" s="282"/>
      <c r="N143" s="283"/>
      <c r="O143" s="283"/>
      <c r="P143" s="283"/>
      <c r="Q143" s="283"/>
      <c r="R143" s="283"/>
      <c r="S143" s="283"/>
      <c r="T143" s="284"/>
      <c r="U143" s="15"/>
      <c r="V143" s="15"/>
      <c r="W143" s="15"/>
      <c r="X143" s="15"/>
      <c r="Y143" s="15"/>
      <c r="Z143" s="15"/>
      <c r="AA143" s="15"/>
      <c r="AB143" s="15"/>
      <c r="AC143" s="15"/>
      <c r="AD143" s="15"/>
      <c r="AE143" s="15"/>
      <c r="AT143" s="285" t="s">
        <v>213</v>
      </c>
      <c r="AU143" s="285" t="s">
        <v>86</v>
      </c>
      <c r="AV143" s="15" t="s">
        <v>84</v>
      </c>
      <c r="AW143" s="15" t="s">
        <v>39</v>
      </c>
      <c r="AX143" s="15" t="s">
        <v>6</v>
      </c>
      <c r="AY143" s="285" t="s">
        <v>199</v>
      </c>
    </row>
    <row r="144" spans="1:51" s="13" customFormat="1" ht="12">
      <c r="A144" s="13"/>
      <c r="B144" s="238"/>
      <c r="C144" s="239"/>
      <c r="D144" s="234" t="s">
        <v>213</v>
      </c>
      <c r="E144" s="240" t="s">
        <v>32</v>
      </c>
      <c r="F144" s="241" t="s">
        <v>1141</v>
      </c>
      <c r="G144" s="239"/>
      <c r="H144" s="242">
        <v>129.2</v>
      </c>
      <c r="I144" s="243"/>
      <c r="J144" s="239"/>
      <c r="K144" s="239"/>
      <c r="L144" s="244"/>
      <c r="M144" s="245"/>
      <c r="N144" s="246"/>
      <c r="O144" s="246"/>
      <c r="P144" s="246"/>
      <c r="Q144" s="246"/>
      <c r="R144" s="246"/>
      <c r="S144" s="246"/>
      <c r="T144" s="247"/>
      <c r="U144" s="13"/>
      <c r="V144" s="13"/>
      <c r="W144" s="13"/>
      <c r="X144" s="13"/>
      <c r="Y144" s="13"/>
      <c r="Z144" s="13"/>
      <c r="AA144" s="13"/>
      <c r="AB144" s="13"/>
      <c r="AC144" s="13"/>
      <c r="AD144" s="13"/>
      <c r="AE144" s="13"/>
      <c r="AT144" s="248" t="s">
        <v>213</v>
      </c>
      <c r="AU144" s="248" t="s">
        <v>86</v>
      </c>
      <c r="AV144" s="13" t="s">
        <v>86</v>
      </c>
      <c r="AW144" s="13" t="s">
        <v>39</v>
      </c>
      <c r="AX144" s="13" t="s">
        <v>6</v>
      </c>
      <c r="AY144" s="248" t="s">
        <v>199</v>
      </c>
    </row>
    <row r="145" spans="1:51" s="14" customFormat="1" ht="12">
      <c r="A145" s="14"/>
      <c r="B145" s="249"/>
      <c r="C145" s="250"/>
      <c r="D145" s="234" t="s">
        <v>213</v>
      </c>
      <c r="E145" s="251" t="s">
        <v>32</v>
      </c>
      <c r="F145" s="252" t="s">
        <v>215</v>
      </c>
      <c r="G145" s="250"/>
      <c r="H145" s="253">
        <v>129.2</v>
      </c>
      <c r="I145" s="254"/>
      <c r="J145" s="250"/>
      <c r="K145" s="250"/>
      <c r="L145" s="255"/>
      <c r="M145" s="269"/>
      <c r="N145" s="270"/>
      <c r="O145" s="270"/>
      <c r="P145" s="270"/>
      <c r="Q145" s="270"/>
      <c r="R145" s="270"/>
      <c r="S145" s="270"/>
      <c r="T145" s="271"/>
      <c r="U145" s="14"/>
      <c r="V145" s="14"/>
      <c r="W145" s="14"/>
      <c r="X145" s="14"/>
      <c r="Y145" s="14"/>
      <c r="Z145" s="14"/>
      <c r="AA145" s="14"/>
      <c r="AB145" s="14"/>
      <c r="AC145" s="14"/>
      <c r="AD145" s="14"/>
      <c r="AE145" s="14"/>
      <c r="AT145" s="259" t="s">
        <v>213</v>
      </c>
      <c r="AU145" s="259" t="s">
        <v>86</v>
      </c>
      <c r="AV145" s="14" t="s">
        <v>209</v>
      </c>
      <c r="AW145" s="14" t="s">
        <v>39</v>
      </c>
      <c r="AX145" s="14" t="s">
        <v>84</v>
      </c>
      <c r="AY145" s="259" t="s">
        <v>199</v>
      </c>
    </row>
    <row r="146" spans="1:65" s="2" customFormat="1" ht="19.8" customHeight="1">
      <c r="A146" s="40"/>
      <c r="B146" s="41"/>
      <c r="C146" s="260" t="s">
        <v>9</v>
      </c>
      <c r="D146" s="260" t="s">
        <v>222</v>
      </c>
      <c r="E146" s="261" t="s">
        <v>895</v>
      </c>
      <c r="F146" s="262" t="s">
        <v>896</v>
      </c>
      <c r="G146" s="263" t="s">
        <v>288</v>
      </c>
      <c r="H146" s="264">
        <v>538.25</v>
      </c>
      <c r="I146" s="265"/>
      <c r="J146" s="266">
        <f>ROUND(I146*H146,2)</f>
        <v>0</v>
      </c>
      <c r="K146" s="262" t="s">
        <v>32</v>
      </c>
      <c r="L146" s="46"/>
      <c r="M146" s="267" t="s">
        <v>32</v>
      </c>
      <c r="N146" s="268" t="s">
        <v>48</v>
      </c>
      <c r="O146" s="86"/>
      <c r="P146" s="230">
        <f>O146*H146</f>
        <v>0</v>
      </c>
      <c r="Q146" s="230">
        <v>0</v>
      </c>
      <c r="R146" s="230">
        <f>Q146*H146</f>
        <v>0</v>
      </c>
      <c r="S146" s="230">
        <v>0</v>
      </c>
      <c r="T146" s="231">
        <f>S146*H146</f>
        <v>0</v>
      </c>
      <c r="U146" s="40"/>
      <c r="V146" s="40"/>
      <c r="W146" s="40"/>
      <c r="X146" s="40"/>
      <c r="Y146" s="40"/>
      <c r="Z146" s="40"/>
      <c r="AA146" s="40"/>
      <c r="AB146" s="40"/>
      <c r="AC146" s="40"/>
      <c r="AD146" s="40"/>
      <c r="AE146" s="40"/>
      <c r="AR146" s="232" t="s">
        <v>209</v>
      </c>
      <c r="AT146" s="232" t="s">
        <v>222</v>
      </c>
      <c r="AU146" s="232" t="s">
        <v>86</v>
      </c>
      <c r="AY146" s="18" t="s">
        <v>199</v>
      </c>
      <c r="BE146" s="233">
        <f>IF(N146="základní",J146,0)</f>
        <v>0</v>
      </c>
      <c r="BF146" s="233">
        <f>IF(N146="snížená",J146,0)</f>
        <v>0</v>
      </c>
      <c r="BG146" s="233">
        <f>IF(N146="zákl. přenesená",J146,0)</f>
        <v>0</v>
      </c>
      <c r="BH146" s="233">
        <f>IF(N146="sníž. přenesená",J146,0)</f>
        <v>0</v>
      </c>
      <c r="BI146" s="233">
        <f>IF(N146="nulová",J146,0)</f>
        <v>0</v>
      </c>
      <c r="BJ146" s="18" t="s">
        <v>84</v>
      </c>
      <c r="BK146" s="233">
        <f>ROUND(I146*H146,2)</f>
        <v>0</v>
      </c>
      <c r="BL146" s="18" t="s">
        <v>209</v>
      </c>
      <c r="BM146" s="232" t="s">
        <v>274</v>
      </c>
    </row>
    <row r="147" spans="1:47" s="2" customFormat="1" ht="12">
      <c r="A147" s="40"/>
      <c r="B147" s="41"/>
      <c r="C147" s="42"/>
      <c r="D147" s="234" t="s">
        <v>210</v>
      </c>
      <c r="E147" s="42"/>
      <c r="F147" s="235" t="s">
        <v>896</v>
      </c>
      <c r="G147" s="42"/>
      <c r="H147" s="42"/>
      <c r="I147" s="138"/>
      <c r="J147" s="42"/>
      <c r="K147" s="42"/>
      <c r="L147" s="46"/>
      <c r="M147" s="236"/>
      <c r="N147" s="237"/>
      <c r="O147" s="86"/>
      <c r="P147" s="86"/>
      <c r="Q147" s="86"/>
      <c r="R147" s="86"/>
      <c r="S147" s="86"/>
      <c r="T147" s="87"/>
      <c r="U147" s="40"/>
      <c r="V147" s="40"/>
      <c r="W147" s="40"/>
      <c r="X147" s="40"/>
      <c r="Y147" s="40"/>
      <c r="Z147" s="40"/>
      <c r="AA147" s="40"/>
      <c r="AB147" s="40"/>
      <c r="AC147" s="40"/>
      <c r="AD147" s="40"/>
      <c r="AE147" s="40"/>
      <c r="AT147" s="18" t="s">
        <v>210</v>
      </c>
      <c r="AU147" s="18" t="s">
        <v>86</v>
      </c>
    </row>
    <row r="148" spans="1:51" s="13" customFormat="1" ht="12">
      <c r="A148" s="13"/>
      <c r="B148" s="238"/>
      <c r="C148" s="239"/>
      <c r="D148" s="234" t="s">
        <v>213</v>
      </c>
      <c r="E148" s="240" t="s">
        <v>32</v>
      </c>
      <c r="F148" s="241" t="s">
        <v>1144</v>
      </c>
      <c r="G148" s="239"/>
      <c r="H148" s="242">
        <v>420</v>
      </c>
      <c r="I148" s="243"/>
      <c r="J148" s="239"/>
      <c r="K148" s="239"/>
      <c r="L148" s="244"/>
      <c r="M148" s="245"/>
      <c r="N148" s="246"/>
      <c r="O148" s="246"/>
      <c r="P148" s="246"/>
      <c r="Q148" s="246"/>
      <c r="R148" s="246"/>
      <c r="S148" s="246"/>
      <c r="T148" s="247"/>
      <c r="U148" s="13"/>
      <c r="V148" s="13"/>
      <c r="W148" s="13"/>
      <c r="X148" s="13"/>
      <c r="Y148" s="13"/>
      <c r="Z148" s="13"/>
      <c r="AA148" s="13"/>
      <c r="AB148" s="13"/>
      <c r="AC148" s="13"/>
      <c r="AD148" s="13"/>
      <c r="AE148" s="13"/>
      <c r="AT148" s="248" t="s">
        <v>213</v>
      </c>
      <c r="AU148" s="248" t="s">
        <v>86</v>
      </c>
      <c r="AV148" s="13" t="s">
        <v>86</v>
      </c>
      <c r="AW148" s="13" t="s">
        <v>39</v>
      </c>
      <c r="AX148" s="13" t="s">
        <v>6</v>
      </c>
      <c r="AY148" s="248" t="s">
        <v>199</v>
      </c>
    </row>
    <row r="149" spans="1:51" s="13" customFormat="1" ht="12">
      <c r="A149" s="13"/>
      <c r="B149" s="238"/>
      <c r="C149" s="239"/>
      <c r="D149" s="234" t="s">
        <v>213</v>
      </c>
      <c r="E149" s="240" t="s">
        <v>32</v>
      </c>
      <c r="F149" s="241" t="s">
        <v>1145</v>
      </c>
      <c r="G149" s="239"/>
      <c r="H149" s="242">
        <v>118.25</v>
      </c>
      <c r="I149" s="243"/>
      <c r="J149" s="239"/>
      <c r="K149" s="239"/>
      <c r="L149" s="244"/>
      <c r="M149" s="245"/>
      <c r="N149" s="246"/>
      <c r="O149" s="246"/>
      <c r="P149" s="246"/>
      <c r="Q149" s="246"/>
      <c r="R149" s="246"/>
      <c r="S149" s="246"/>
      <c r="T149" s="247"/>
      <c r="U149" s="13"/>
      <c r="V149" s="13"/>
      <c r="W149" s="13"/>
      <c r="X149" s="13"/>
      <c r="Y149" s="13"/>
      <c r="Z149" s="13"/>
      <c r="AA149" s="13"/>
      <c r="AB149" s="13"/>
      <c r="AC149" s="13"/>
      <c r="AD149" s="13"/>
      <c r="AE149" s="13"/>
      <c r="AT149" s="248" t="s">
        <v>213</v>
      </c>
      <c r="AU149" s="248" t="s">
        <v>86</v>
      </c>
      <c r="AV149" s="13" t="s">
        <v>86</v>
      </c>
      <c r="AW149" s="13" t="s">
        <v>39</v>
      </c>
      <c r="AX149" s="13" t="s">
        <v>6</v>
      </c>
      <c r="AY149" s="248" t="s">
        <v>199</v>
      </c>
    </row>
    <row r="150" spans="1:51" s="14" customFormat="1" ht="12">
      <c r="A150" s="14"/>
      <c r="B150" s="249"/>
      <c r="C150" s="250"/>
      <c r="D150" s="234" t="s">
        <v>213</v>
      </c>
      <c r="E150" s="251" t="s">
        <v>32</v>
      </c>
      <c r="F150" s="252" t="s">
        <v>215</v>
      </c>
      <c r="G150" s="250"/>
      <c r="H150" s="253">
        <v>538.25</v>
      </c>
      <c r="I150" s="254"/>
      <c r="J150" s="250"/>
      <c r="K150" s="250"/>
      <c r="L150" s="255"/>
      <c r="M150" s="269"/>
      <c r="N150" s="270"/>
      <c r="O150" s="270"/>
      <c r="P150" s="270"/>
      <c r="Q150" s="270"/>
      <c r="R150" s="270"/>
      <c r="S150" s="270"/>
      <c r="T150" s="271"/>
      <c r="U150" s="14"/>
      <c r="V150" s="14"/>
      <c r="W150" s="14"/>
      <c r="X150" s="14"/>
      <c r="Y150" s="14"/>
      <c r="Z150" s="14"/>
      <c r="AA150" s="14"/>
      <c r="AB150" s="14"/>
      <c r="AC150" s="14"/>
      <c r="AD150" s="14"/>
      <c r="AE150" s="14"/>
      <c r="AT150" s="259" t="s">
        <v>213</v>
      </c>
      <c r="AU150" s="259" t="s">
        <v>86</v>
      </c>
      <c r="AV150" s="14" t="s">
        <v>209</v>
      </c>
      <c r="AW150" s="14" t="s">
        <v>39</v>
      </c>
      <c r="AX150" s="14" t="s">
        <v>84</v>
      </c>
      <c r="AY150" s="259" t="s">
        <v>199</v>
      </c>
    </row>
    <row r="151" spans="1:65" s="2" customFormat="1" ht="14.4" customHeight="1">
      <c r="A151" s="40"/>
      <c r="B151" s="41"/>
      <c r="C151" s="260" t="s">
        <v>245</v>
      </c>
      <c r="D151" s="260" t="s">
        <v>222</v>
      </c>
      <c r="E151" s="261" t="s">
        <v>899</v>
      </c>
      <c r="F151" s="262" t="s">
        <v>900</v>
      </c>
      <c r="G151" s="263" t="s">
        <v>288</v>
      </c>
      <c r="H151" s="264">
        <v>504</v>
      </c>
      <c r="I151" s="265"/>
      <c r="J151" s="266">
        <f>ROUND(I151*H151,2)</f>
        <v>0</v>
      </c>
      <c r="K151" s="262" t="s">
        <v>32</v>
      </c>
      <c r="L151" s="46"/>
      <c r="M151" s="267" t="s">
        <v>32</v>
      </c>
      <c r="N151" s="268" t="s">
        <v>48</v>
      </c>
      <c r="O151" s="86"/>
      <c r="P151" s="230">
        <f>O151*H151</f>
        <v>0</v>
      </c>
      <c r="Q151" s="230">
        <v>0</v>
      </c>
      <c r="R151" s="230">
        <f>Q151*H151</f>
        <v>0</v>
      </c>
      <c r="S151" s="230">
        <v>0</v>
      </c>
      <c r="T151" s="231">
        <f>S151*H151</f>
        <v>0</v>
      </c>
      <c r="U151" s="40"/>
      <c r="V151" s="40"/>
      <c r="W151" s="40"/>
      <c r="X151" s="40"/>
      <c r="Y151" s="40"/>
      <c r="Z151" s="40"/>
      <c r="AA151" s="40"/>
      <c r="AB151" s="40"/>
      <c r="AC151" s="40"/>
      <c r="AD151" s="40"/>
      <c r="AE151" s="40"/>
      <c r="AR151" s="232" t="s">
        <v>209</v>
      </c>
      <c r="AT151" s="232" t="s">
        <v>222</v>
      </c>
      <c r="AU151" s="232" t="s">
        <v>86</v>
      </c>
      <c r="AY151" s="18" t="s">
        <v>199</v>
      </c>
      <c r="BE151" s="233">
        <f>IF(N151="základní",J151,0)</f>
        <v>0</v>
      </c>
      <c r="BF151" s="233">
        <f>IF(N151="snížená",J151,0)</f>
        <v>0</v>
      </c>
      <c r="BG151" s="233">
        <f>IF(N151="zákl. přenesená",J151,0)</f>
        <v>0</v>
      </c>
      <c r="BH151" s="233">
        <f>IF(N151="sníž. přenesená",J151,0)</f>
        <v>0</v>
      </c>
      <c r="BI151" s="233">
        <f>IF(N151="nulová",J151,0)</f>
        <v>0</v>
      </c>
      <c r="BJ151" s="18" t="s">
        <v>84</v>
      </c>
      <c r="BK151" s="233">
        <f>ROUND(I151*H151,2)</f>
        <v>0</v>
      </c>
      <c r="BL151" s="18" t="s">
        <v>209</v>
      </c>
      <c r="BM151" s="232" t="s">
        <v>278</v>
      </c>
    </row>
    <row r="152" spans="1:47" s="2" customFormat="1" ht="12">
      <c r="A152" s="40"/>
      <c r="B152" s="41"/>
      <c r="C152" s="42"/>
      <c r="D152" s="234" t="s">
        <v>210</v>
      </c>
      <c r="E152" s="42"/>
      <c r="F152" s="235" t="s">
        <v>900</v>
      </c>
      <c r="G152" s="42"/>
      <c r="H152" s="42"/>
      <c r="I152" s="138"/>
      <c r="J152" s="42"/>
      <c r="K152" s="42"/>
      <c r="L152" s="46"/>
      <c r="M152" s="236"/>
      <c r="N152" s="237"/>
      <c r="O152" s="86"/>
      <c r="P152" s="86"/>
      <c r="Q152" s="86"/>
      <c r="R152" s="86"/>
      <c r="S152" s="86"/>
      <c r="T152" s="87"/>
      <c r="U152" s="40"/>
      <c r="V152" s="40"/>
      <c r="W152" s="40"/>
      <c r="X152" s="40"/>
      <c r="Y152" s="40"/>
      <c r="Z152" s="40"/>
      <c r="AA152" s="40"/>
      <c r="AB152" s="40"/>
      <c r="AC152" s="40"/>
      <c r="AD152" s="40"/>
      <c r="AE152" s="40"/>
      <c r="AT152" s="18" t="s">
        <v>210</v>
      </c>
      <c r="AU152" s="18" t="s">
        <v>86</v>
      </c>
    </row>
    <row r="153" spans="1:63" s="12" customFormat="1" ht="22.8" customHeight="1">
      <c r="A153" s="12"/>
      <c r="B153" s="204"/>
      <c r="C153" s="205"/>
      <c r="D153" s="206" t="s">
        <v>76</v>
      </c>
      <c r="E153" s="218" t="s">
        <v>86</v>
      </c>
      <c r="F153" s="218" t="s">
        <v>902</v>
      </c>
      <c r="G153" s="205"/>
      <c r="H153" s="205"/>
      <c r="I153" s="208"/>
      <c r="J153" s="219">
        <f>BK153</f>
        <v>0</v>
      </c>
      <c r="K153" s="205"/>
      <c r="L153" s="210"/>
      <c r="M153" s="211"/>
      <c r="N153" s="212"/>
      <c r="O153" s="212"/>
      <c r="P153" s="213">
        <f>SUM(P154:P157)</f>
        <v>0</v>
      </c>
      <c r="Q153" s="212"/>
      <c r="R153" s="213">
        <f>SUM(R154:R157)</f>
        <v>0</v>
      </c>
      <c r="S153" s="212"/>
      <c r="T153" s="214">
        <f>SUM(T154:T157)</f>
        <v>0</v>
      </c>
      <c r="U153" s="12"/>
      <c r="V153" s="12"/>
      <c r="W153" s="12"/>
      <c r="X153" s="12"/>
      <c r="Y153" s="12"/>
      <c r="Z153" s="12"/>
      <c r="AA153" s="12"/>
      <c r="AB153" s="12"/>
      <c r="AC153" s="12"/>
      <c r="AD153" s="12"/>
      <c r="AE153" s="12"/>
      <c r="AR153" s="215" t="s">
        <v>84</v>
      </c>
      <c r="AT153" s="216" t="s">
        <v>76</v>
      </c>
      <c r="AU153" s="216" t="s">
        <v>84</v>
      </c>
      <c r="AY153" s="215" t="s">
        <v>199</v>
      </c>
      <c r="BK153" s="217">
        <f>SUM(BK154:BK157)</f>
        <v>0</v>
      </c>
    </row>
    <row r="154" spans="1:65" s="2" customFormat="1" ht="30" customHeight="1">
      <c r="A154" s="40"/>
      <c r="B154" s="41"/>
      <c r="C154" s="260" t="s">
        <v>279</v>
      </c>
      <c r="D154" s="260" t="s">
        <v>222</v>
      </c>
      <c r="E154" s="261" t="s">
        <v>903</v>
      </c>
      <c r="F154" s="262" t="s">
        <v>904</v>
      </c>
      <c r="G154" s="263" t="s">
        <v>324</v>
      </c>
      <c r="H154" s="264">
        <v>24</v>
      </c>
      <c r="I154" s="265"/>
      <c r="J154" s="266">
        <f>ROUND(I154*H154,2)</f>
        <v>0</v>
      </c>
      <c r="K154" s="262" t="s">
        <v>32</v>
      </c>
      <c r="L154" s="46"/>
      <c r="M154" s="267" t="s">
        <v>32</v>
      </c>
      <c r="N154" s="268" t="s">
        <v>48</v>
      </c>
      <c r="O154" s="86"/>
      <c r="P154" s="230">
        <f>O154*H154</f>
        <v>0</v>
      </c>
      <c r="Q154" s="230">
        <v>0</v>
      </c>
      <c r="R154" s="230">
        <f>Q154*H154</f>
        <v>0</v>
      </c>
      <c r="S154" s="230">
        <v>0</v>
      </c>
      <c r="T154" s="231">
        <f>S154*H154</f>
        <v>0</v>
      </c>
      <c r="U154" s="40"/>
      <c r="V154" s="40"/>
      <c r="W154" s="40"/>
      <c r="X154" s="40"/>
      <c r="Y154" s="40"/>
      <c r="Z154" s="40"/>
      <c r="AA154" s="40"/>
      <c r="AB154" s="40"/>
      <c r="AC154" s="40"/>
      <c r="AD154" s="40"/>
      <c r="AE154" s="40"/>
      <c r="AR154" s="232" t="s">
        <v>209</v>
      </c>
      <c r="AT154" s="232" t="s">
        <v>222</v>
      </c>
      <c r="AU154" s="232" t="s">
        <v>86</v>
      </c>
      <c r="AY154" s="18" t="s">
        <v>199</v>
      </c>
      <c r="BE154" s="233">
        <f>IF(N154="základní",J154,0)</f>
        <v>0</v>
      </c>
      <c r="BF154" s="233">
        <f>IF(N154="snížená",J154,0)</f>
        <v>0</v>
      </c>
      <c r="BG154" s="233">
        <f>IF(N154="zákl. přenesená",J154,0)</f>
        <v>0</v>
      </c>
      <c r="BH154" s="233">
        <f>IF(N154="sníž. přenesená",J154,0)</f>
        <v>0</v>
      </c>
      <c r="BI154" s="233">
        <f>IF(N154="nulová",J154,0)</f>
        <v>0</v>
      </c>
      <c r="BJ154" s="18" t="s">
        <v>84</v>
      </c>
      <c r="BK154" s="233">
        <f>ROUND(I154*H154,2)</f>
        <v>0</v>
      </c>
      <c r="BL154" s="18" t="s">
        <v>209</v>
      </c>
      <c r="BM154" s="232" t="s">
        <v>282</v>
      </c>
    </row>
    <row r="155" spans="1:47" s="2" customFormat="1" ht="12">
      <c r="A155" s="40"/>
      <c r="B155" s="41"/>
      <c r="C155" s="42"/>
      <c r="D155" s="234" t="s">
        <v>210</v>
      </c>
      <c r="E155" s="42"/>
      <c r="F155" s="235" t="s">
        <v>904</v>
      </c>
      <c r="G155" s="42"/>
      <c r="H155" s="42"/>
      <c r="I155" s="138"/>
      <c r="J155" s="42"/>
      <c r="K155" s="42"/>
      <c r="L155" s="46"/>
      <c r="M155" s="236"/>
      <c r="N155" s="237"/>
      <c r="O155" s="86"/>
      <c r="P155" s="86"/>
      <c r="Q155" s="86"/>
      <c r="R155" s="86"/>
      <c r="S155" s="86"/>
      <c r="T155" s="87"/>
      <c r="U155" s="40"/>
      <c r="V155" s="40"/>
      <c r="W155" s="40"/>
      <c r="X155" s="40"/>
      <c r="Y155" s="40"/>
      <c r="Z155" s="40"/>
      <c r="AA155" s="40"/>
      <c r="AB155" s="40"/>
      <c r="AC155" s="40"/>
      <c r="AD155" s="40"/>
      <c r="AE155" s="40"/>
      <c r="AT155" s="18" t="s">
        <v>210</v>
      </c>
      <c r="AU155" s="18" t="s">
        <v>86</v>
      </c>
    </row>
    <row r="156" spans="1:51" s="13" customFormat="1" ht="12">
      <c r="A156" s="13"/>
      <c r="B156" s="238"/>
      <c r="C156" s="239"/>
      <c r="D156" s="234" t="s">
        <v>213</v>
      </c>
      <c r="E156" s="240" t="s">
        <v>32</v>
      </c>
      <c r="F156" s="241" t="s">
        <v>1146</v>
      </c>
      <c r="G156" s="239"/>
      <c r="H156" s="242">
        <v>24</v>
      </c>
      <c r="I156" s="243"/>
      <c r="J156" s="239"/>
      <c r="K156" s="239"/>
      <c r="L156" s="244"/>
      <c r="M156" s="245"/>
      <c r="N156" s="246"/>
      <c r="O156" s="246"/>
      <c r="P156" s="246"/>
      <c r="Q156" s="246"/>
      <c r="R156" s="246"/>
      <c r="S156" s="246"/>
      <c r="T156" s="247"/>
      <c r="U156" s="13"/>
      <c r="V156" s="13"/>
      <c r="W156" s="13"/>
      <c r="X156" s="13"/>
      <c r="Y156" s="13"/>
      <c r="Z156" s="13"/>
      <c r="AA156" s="13"/>
      <c r="AB156" s="13"/>
      <c r="AC156" s="13"/>
      <c r="AD156" s="13"/>
      <c r="AE156" s="13"/>
      <c r="AT156" s="248" t="s">
        <v>213</v>
      </c>
      <c r="AU156" s="248" t="s">
        <v>86</v>
      </c>
      <c r="AV156" s="13" t="s">
        <v>86</v>
      </c>
      <c r="AW156" s="13" t="s">
        <v>39</v>
      </c>
      <c r="AX156" s="13" t="s">
        <v>6</v>
      </c>
      <c r="AY156" s="248" t="s">
        <v>199</v>
      </c>
    </row>
    <row r="157" spans="1:51" s="14" customFormat="1" ht="12">
      <c r="A157" s="14"/>
      <c r="B157" s="249"/>
      <c r="C157" s="250"/>
      <c r="D157" s="234" t="s">
        <v>213</v>
      </c>
      <c r="E157" s="251" t="s">
        <v>32</v>
      </c>
      <c r="F157" s="252" t="s">
        <v>215</v>
      </c>
      <c r="G157" s="250"/>
      <c r="H157" s="253">
        <v>24</v>
      </c>
      <c r="I157" s="254"/>
      <c r="J157" s="250"/>
      <c r="K157" s="250"/>
      <c r="L157" s="255"/>
      <c r="M157" s="269"/>
      <c r="N157" s="270"/>
      <c r="O157" s="270"/>
      <c r="P157" s="270"/>
      <c r="Q157" s="270"/>
      <c r="R157" s="270"/>
      <c r="S157" s="270"/>
      <c r="T157" s="271"/>
      <c r="U157" s="14"/>
      <c r="V157" s="14"/>
      <c r="W157" s="14"/>
      <c r="X157" s="14"/>
      <c r="Y157" s="14"/>
      <c r="Z157" s="14"/>
      <c r="AA157" s="14"/>
      <c r="AB157" s="14"/>
      <c r="AC157" s="14"/>
      <c r="AD157" s="14"/>
      <c r="AE157" s="14"/>
      <c r="AT157" s="259" t="s">
        <v>213</v>
      </c>
      <c r="AU157" s="259" t="s">
        <v>86</v>
      </c>
      <c r="AV157" s="14" t="s">
        <v>209</v>
      </c>
      <c r="AW157" s="14" t="s">
        <v>39</v>
      </c>
      <c r="AX157" s="14" t="s">
        <v>84</v>
      </c>
      <c r="AY157" s="259" t="s">
        <v>199</v>
      </c>
    </row>
    <row r="158" spans="1:63" s="12" customFormat="1" ht="22.8" customHeight="1">
      <c r="A158" s="12"/>
      <c r="B158" s="204"/>
      <c r="C158" s="205"/>
      <c r="D158" s="206" t="s">
        <v>76</v>
      </c>
      <c r="E158" s="218" t="s">
        <v>221</v>
      </c>
      <c r="F158" s="218" t="s">
        <v>906</v>
      </c>
      <c r="G158" s="205"/>
      <c r="H158" s="205"/>
      <c r="I158" s="208"/>
      <c r="J158" s="219">
        <f>BK158</f>
        <v>0</v>
      </c>
      <c r="K158" s="205"/>
      <c r="L158" s="210"/>
      <c r="M158" s="211"/>
      <c r="N158" s="212"/>
      <c r="O158" s="212"/>
      <c r="P158" s="213">
        <f>SUM(P159:P187)</f>
        <v>0</v>
      </c>
      <c r="Q158" s="212"/>
      <c r="R158" s="213">
        <f>SUM(R159:R187)</f>
        <v>0</v>
      </c>
      <c r="S158" s="212"/>
      <c r="T158" s="214">
        <f>SUM(T159:T187)</f>
        <v>0</v>
      </c>
      <c r="U158" s="12"/>
      <c r="V158" s="12"/>
      <c r="W158" s="12"/>
      <c r="X158" s="12"/>
      <c r="Y158" s="12"/>
      <c r="Z158" s="12"/>
      <c r="AA158" s="12"/>
      <c r="AB158" s="12"/>
      <c r="AC158" s="12"/>
      <c r="AD158" s="12"/>
      <c r="AE158" s="12"/>
      <c r="AR158" s="215" t="s">
        <v>84</v>
      </c>
      <c r="AT158" s="216" t="s">
        <v>76</v>
      </c>
      <c r="AU158" s="216" t="s">
        <v>84</v>
      </c>
      <c r="AY158" s="215" t="s">
        <v>199</v>
      </c>
      <c r="BK158" s="217">
        <f>SUM(BK159:BK187)</f>
        <v>0</v>
      </c>
    </row>
    <row r="159" spans="1:65" s="2" customFormat="1" ht="14.4" customHeight="1">
      <c r="A159" s="40"/>
      <c r="B159" s="41"/>
      <c r="C159" s="260" t="s">
        <v>254</v>
      </c>
      <c r="D159" s="260" t="s">
        <v>222</v>
      </c>
      <c r="E159" s="261" t="s">
        <v>1147</v>
      </c>
      <c r="F159" s="262" t="s">
        <v>1148</v>
      </c>
      <c r="G159" s="263" t="s">
        <v>303</v>
      </c>
      <c r="H159" s="264">
        <v>3.08</v>
      </c>
      <c r="I159" s="265"/>
      <c r="J159" s="266">
        <f>ROUND(I159*H159,2)</f>
        <v>0</v>
      </c>
      <c r="K159" s="262" t="s">
        <v>32</v>
      </c>
      <c r="L159" s="46"/>
      <c r="M159" s="267" t="s">
        <v>32</v>
      </c>
      <c r="N159" s="268" t="s">
        <v>48</v>
      </c>
      <c r="O159" s="86"/>
      <c r="P159" s="230">
        <f>O159*H159</f>
        <v>0</v>
      </c>
      <c r="Q159" s="230">
        <v>0</v>
      </c>
      <c r="R159" s="230">
        <f>Q159*H159</f>
        <v>0</v>
      </c>
      <c r="S159" s="230">
        <v>0</v>
      </c>
      <c r="T159" s="231">
        <f>S159*H159</f>
        <v>0</v>
      </c>
      <c r="U159" s="40"/>
      <c r="V159" s="40"/>
      <c r="W159" s="40"/>
      <c r="X159" s="40"/>
      <c r="Y159" s="40"/>
      <c r="Z159" s="40"/>
      <c r="AA159" s="40"/>
      <c r="AB159" s="40"/>
      <c r="AC159" s="40"/>
      <c r="AD159" s="40"/>
      <c r="AE159" s="40"/>
      <c r="AR159" s="232" t="s">
        <v>209</v>
      </c>
      <c r="AT159" s="232" t="s">
        <v>222</v>
      </c>
      <c r="AU159" s="232" t="s">
        <v>86</v>
      </c>
      <c r="AY159" s="18" t="s">
        <v>199</v>
      </c>
      <c r="BE159" s="233">
        <f>IF(N159="základní",J159,0)</f>
        <v>0</v>
      </c>
      <c r="BF159" s="233">
        <f>IF(N159="snížená",J159,0)</f>
        <v>0</v>
      </c>
      <c r="BG159" s="233">
        <f>IF(N159="zákl. přenesená",J159,0)</f>
        <v>0</v>
      </c>
      <c r="BH159" s="233">
        <f>IF(N159="sníž. přenesená",J159,0)</f>
        <v>0</v>
      </c>
      <c r="BI159" s="233">
        <f>IF(N159="nulová",J159,0)</f>
        <v>0</v>
      </c>
      <c r="BJ159" s="18" t="s">
        <v>84</v>
      </c>
      <c r="BK159" s="233">
        <f>ROUND(I159*H159,2)</f>
        <v>0</v>
      </c>
      <c r="BL159" s="18" t="s">
        <v>209</v>
      </c>
      <c r="BM159" s="232" t="s">
        <v>341</v>
      </c>
    </row>
    <row r="160" spans="1:47" s="2" customFormat="1" ht="12">
      <c r="A160" s="40"/>
      <c r="B160" s="41"/>
      <c r="C160" s="42"/>
      <c r="D160" s="234" t="s">
        <v>210</v>
      </c>
      <c r="E160" s="42"/>
      <c r="F160" s="235" t="s">
        <v>1148</v>
      </c>
      <c r="G160" s="42"/>
      <c r="H160" s="42"/>
      <c r="I160" s="138"/>
      <c r="J160" s="42"/>
      <c r="K160" s="42"/>
      <c r="L160" s="46"/>
      <c r="M160" s="236"/>
      <c r="N160" s="237"/>
      <c r="O160" s="86"/>
      <c r="P160" s="86"/>
      <c r="Q160" s="86"/>
      <c r="R160" s="86"/>
      <c r="S160" s="86"/>
      <c r="T160" s="87"/>
      <c r="U160" s="40"/>
      <c r="V160" s="40"/>
      <c r="W160" s="40"/>
      <c r="X160" s="40"/>
      <c r="Y160" s="40"/>
      <c r="Z160" s="40"/>
      <c r="AA160" s="40"/>
      <c r="AB160" s="40"/>
      <c r="AC160" s="40"/>
      <c r="AD160" s="40"/>
      <c r="AE160" s="40"/>
      <c r="AT160" s="18" t="s">
        <v>210</v>
      </c>
      <c r="AU160" s="18" t="s">
        <v>86</v>
      </c>
    </row>
    <row r="161" spans="1:51" s="13" customFormat="1" ht="12">
      <c r="A161" s="13"/>
      <c r="B161" s="238"/>
      <c r="C161" s="239"/>
      <c r="D161" s="234" t="s">
        <v>213</v>
      </c>
      <c r="E161" s="240" t="s">
        <v>32</v>
      </c>
      <c r="F161" s="241" t="s">
        <v>1149</v>
      </c>
      <c r="G161" s="239"/>
      <c r="H161" s="242">
        <v>3.08</v>
      </c>
      <c r="I161" s="243"/>
      <c r="J161" s="239"/>
      <c r="K161" s="239"/>
      <c r="L161" s="244"/>
      <c r="M161" s="245"/>
      <c r="N161" s="246"/>
      <c r="O161" s="246"/>
      <c r="P161" s="246"/>
      <c r="Q161" s="246"/>
      <c r="R161" s="246"/>
      <c r="S161" s="246"/>
      <c r="T161" s="247"/>
      <c r="U161" s="13"/>
      <c r="V161" s="13"/>
      <c r="W161" s="13"/>
      <c r="X161" s="13"/>
      <c r="Y161" s="13"/>
      <c r="Z161" s="13"/>
      <c r="AA161" s="13"/>
      <c r="AB161" s="13"/>
      <c r="AC161" s="13"/>
      <c r="AD161" s="13"/>
      <c r="AE161" s="13"/>
      <c r="AT161" s="248" t="s">
        <v>213</v>
      </c>
      <c r="AU161" s="248" t="s">
        <v>86</v>
      </c>
      <c r="AV161" s="13" t="s">
        <v>86</v>
      </c>
      <c r="AW161" s="13" t="s">
        <v>39</v>
      </c>
      <c r="AX161" s="13" t="s">
        <v>6</v>
      </c>
      <c r="AY161" s="248" t="s">
        <v>199</v>
      </c>
    </row>
    <row r="162" spans="1:51" s="14" customFormat="1" ht="12">
      <c r="A162" s="14"/>
      <c r="B162" s="249"/>
      <c r="C162" s="250"/>
      <c r="D162" s="234" t="s">
        <v>213</v>
      </c>
      <c r="E162" s="251" t="s">
        <v>32</v>
      </c>
      <c r="F162" s="252" t="s">
        <v>215</v>
      </c>
      <c r="G162" s="250"/>
      <c r="H162" s="253">
        <v>3.08</v>
      </c>
      <c r="I162" s="254"/>
      <c r="J162" s="250"/>
      <c r="K162" s="250"/>
      <c r="L162" s="255"/>
      <c r="M162" s="269"/>
      <c r="N162" s="270"/>
      <c r="O162" s="270"/>
      <c r="P162" s="270"/>
      <c r="Q162" s="270"/>
      <c r="R162" s="270"/>
      <c r="S162" s="270"/>
      <c r="T162" s="271"/>
      <c r="U162" s="14"/>
      <c r="V162" s="14"/>
      <c r="W162" s="14"/>
      <c r="X162" s="14"/>
      <c r="Y162" s="14"/>
      <c r="Z162" s="14"/>
      <c r="AA162" s="14"/>
      <c r="AB162" s="14"/>
      <c r="AC162" s="14"/>
      <c r="AD162" s="14"/>
      <c r="AE162" s="14"/>
      <c r="AT162" s="259" t="s">
        <v>213</v>
      </c>
      <c r="AU162" s="259" t="s">
        <v>86</v>
      </c>
      <c r="AV162" s="14" t="s">
        <v>209</v>
      </c>
      <c r="AW162" s="14" t="s">
        <v>39</v>
      </c>
      <c r="AX162" s="14" t="s">
        <v>84</v>
      </c>
      <c r="AY162" s="259" t="s">
        <v>199</v>
      </c>
    </row>
    <row r="163" spans="1:65" s="2" customFormat="1" ht="14.4" customHeight="1">
      <c r="A163" s="40"/>
      <c r="B163" s="41"/>
      <c r="C163" s="260" t="s">
        <v>342</v>
      </c>
      <c r="D163" s="260" t="s">
        <v>222</v>
      </c>
      <c r="E163" s="261" t="s">
        <v>1150</v>
      </c>
      <c r="F163" s="262" t="s">
        <v>1151</v>
      </c>
      <c r="G163" s="263" t="s">
        <v>288</v>
      </c>
      <c r="H163" s="264">
        <v>13.92</v>
      </c>
      <c r="I163" s="265"/>
      <c r="J163" s="266">
        <f>ROUND(I163*H163,2)</f>
        <v>0</v>
      </c>
      <c r="K163" s="262" t="s">
        <v>32</v>
      </c>
      <c r="L163" s="46"/>
      <c r="M163" s="267" t="s">
        <v>32</v>
      </c>
      <c r="N163" s="268" t="s">
        <v>48</v>
      </c>
      <c r="O163" s="86"/>
      <c r="P163" s="230">
        <f>O163*H163</f>
        <v>0</v>
      </c>
      <c r="Q163" s="230">
        <v>0</v>
      </c>
      <c r="R163" s="230">
        <f>Q163*H163</f>
        <v>0</v>
      </c>
      <c r="S163" s="230">
        <v>0</v>
      </c>
      <c r="T163" s="231">
        <f>S163*H163</f>
        <v>0</v>
      </c>
      <c r="U163" s="40"/>
      <c r="V163" s="40"/>
      <c r="W163" s="40"/>
      <c r="X163" s="40"/>
      <c r="Y163" s="40"/>
      <c r="Z163" s="40"/>
      <c r="AA163" s="40"/>
      <c r="AB163" s="40"/>
      <c r="AC163" s="40"/>
      <c r="AD163" s="40"/>
      <c r="AE163" s="40"/>
      <c r="AR163" s="232" t="s">
        <v>209</v>
      </c>
      <c r="AT163" s="232" t="s">
        <v>222</v>
      </c>
      <c r="AU163" s="232" t="s">
        <v>86</v>
      </c>
      <c r="AY163" s="18" t="s">
        <v>199</v>
      </c>
      <c r="BE163" s="233">
        <f>IF(N163="základní",J163,0)</f>
        <v>0</v>
      </c>
      <c r="BF163" s="233">
        <f>IF(N163="snížená",J163,0)</f>
        <v>0</v>
      </c>
      <c r="BG163" s="233">
        <f>IF(N163="zákl. přenesená",J163,0)</f>
        <v>0</v>
      </c>
      <c r="BH163" s="233">
        <f>IF(N163="sníž. přenesená",J163,0)</f>
        <v>0</v>
      </c>
      <c r="BI163" s="233">
        <f>IF(N163="nulová",J163,0)</f>
        <v>0</v>
      </c>
      <c r="BJ163" s="18" t="s">
        <v>84</v>
      </c>
      <c r="BK163" s="233">
        <f>ROUND(I163*H163,2)</f>
        <v>0</v>
      </c>
      <c r="BL163" s="18" t="s">
        <v>209</v>
      </c>
      <c r="BM163" s="232" t="s">
        <v>345</v>
      </c>
    </row>
    <row r="164" spans="1:47" s="2" customFormat="1" ht="12">
      <c r="A164" s="40"/>
      <c r="B164" s="41"/>
      <c r="C164" s="42"/>
      <c r="D164" s="234" t="s">
        <v>210</v>
      </c>
      <c r="E164" s="42"/>
      <c r="F164" s="235" t="s">
        <v>1151</v>
      </c>
      <c r="G164" s="42"/>
      <c r="H164" s="42"/>
      <c r="I164" s="138"/>
      <c r="J164" s="42"/>
      <c r="K164" s="42"/>
      <c r="L164" s="46"/>
      <c r="M164" s="236"/>
      <c r="N164" s="237"/>
      <c r="O164" s="86"/>
      <c r="P164" s="86"/>
      <c r="Q164" s="86"/>
      <c r="R164" s="86"/>
      <c r="S164" s="86"/>
      <c r="T164" s="87"/>
      <c r="U164" s="40"/>
      <c r="V164" s="40"/>
      <c r="W164" s="40"/>
      <c r="X164" s="40"/>
      <c r="Y164" s="40"/>
      <c r="Z164" s="40"/>
      <c r="AA164" s="40"/>
      <c r="AB164" s="40"/>
      <c r="AC164" s="40"/>
      <c r="AD164" s="40"/>
      <c r="AE164" s="40"/>
      <c r="AT164" s="18" t="s">
        <v>210</v>
      </c>
      <c r="AU164" s="18" t="s">
        <v>86</v>
      </c>
    </row>
    <row r="165" spans="1:51" s="13" customFormat="1" ht="12">
      <c r="A165" s="13"/>
      <c r="B165" s="238"/>
      <c r="C165" s="239"/>
      <c r="D165" s="234" t="s">
        <v>213</v>
      </c>
      <c r="E165" s="240" t="s">
        <v>32</v>
      </c>
      <c r="F165" s="241" t="s">
        <v>1152</v>
      </c>
      <c r="G165" s="239"/>
      <c r="H165" s="242">
        <v>13.92</v>
      </c>
      <c r="I165" s="243"/>
      <c r="J165" s="239"/>
      <c r="K165" s="239"/>
      <c r="L165" s="244"/>
      <c r="M165" s="245"/>
      <c r="N165" s="246"/>
      <c r="O165" s="246"/>
      <c r="P165" s="246"/>
      <c r="Q165" s="246"/>
      <c r="R165" s="246"/>
      <c r="S165" s="246"/>
      <c r="T165" s="247"/>
      <c r="U165" s="13"/>
      <c r="V165" s="13"/>
      <c r="W165" s="13"/>
      <c r="X165" s="13"/>
      <c r="Y165" s="13"/>
      <c r="Z165" s="13"/>
      <c r="AA165" s="13"/>
      <c r="AB165" s="13"/>
      <c r="AC165" s="13"/>
      <c r="AD165" s="13"/>
      <c r="AE165" s="13"/>
      <c r="AT165" s="248" t="s">
        <v>213</v>
      </c>
      <c r="AU165" s="248" t="s">
        <v>86</v>
      </c>
      <c r="AV165" s="13" t="s">
        <v>86</v>
      </c>
      <c r="AW165" s="13" t="s">
        <v>39</v>
      </c>
      <c r="AX165" s="13" t="s">
        <v>6</v>
      </c>
      <c r="AY165" s="248" t="s">
        <v>199</v>
      </c>
    </row>
    <row r="166" spans="1:51" s="14" customFormat="1" ht="12">
      <c r="A166" s="14"/>
      <c r="B166" s="249"/>
      <c r="C166" s="250"/>
      <c r="D166" s="234" t="s">
        <v>213</v>
      </c>
      <c r="E166" s="251" t="s">
        <v>32</v>
      </c>
      <c r="F166" s="252" t="s">
        <v>215</v>
      </c>
      <c r="G166" s="250"/>
      <c r="H166" s="253">
        <v>13.92</v>
      </c>
      <c r="I166" s="254"/>
      <c r="J166" s="250"/>
      <c r="K166" s="250"/>
      <c r="L166" s="255"/>
      <c r="M166" s="269"/>
      <c r="N166" s="270"/>
      <c r="O166" s="270"/>
      <c r="P166" s="270"/>
      <c r="Q166" s="270"/>
      <c r="R166" s="270"/>
      <c r="S166" s="270"/>
      <c r="T166" s="271"/>
      <c r="U166" s="14"/>
      <c r="V166" s="14"/>
      <c r="W166" s="14"/>
      <c r="X166" s="14"/>
      <c r="Y166" s="14"/>
      <c r="Z166" s="14"/>
      <c r="AA166" s="14"/>
      <c r="AB166" s="14"/>
      <c r="AC166" s="14"/>
      <c r="AD166" s="14"/>
      <c r="AE166" s="14"/>
      <c r="AT166" s="259" t="s">
        <v>213</v>
      </c>
      <c r="AU166" s="259" t="s">
        <v>86</v>
      </c>
      <c r="AV166" s="14" t="s">
        <v>209</v>
      </c>
      <c r="AW166" s="14" t="s">
        <v>39</v>
      </c>
      <c r="AX166" s="14" t="s">
        <v>84</v>
      </c>
      <c r="AY166" s="259" t="s">
        <v>199</v>
      </c>
    </row>
    <row r="167" spans="1:65" s="2" customFormat="1" ht="19.8" customHeight="1">
      <c r="A167" s="40"/>
      <c r="B167" s="41"/>
      <c r="C167" s="260" t="s">
        <v>257</v>
      </c>
      <c r="D167" s="260" t="s">
        <v>222</v>
      </c>
      <c r="E167" s="261" t="s">
        <v>1153</v>
      </c>
      <c r="F167" s="262" t="s">
        <v>1154</v>
      </c>
      <c r="G167" s="263" t="s">
        <v>288</v>
      </c>
      <c r="H167" s="264">
        <v>13.92</v>
      </c>
      <c r="I167" s="265"/>
      <c r="J167" s="266">
        <f>ROUND(I167*H167,2)</f>
        <v>0</v>
      </c>
      <c r="K167" s="262" t="s">
        <v>32</v>
      </c>
      <c r="L167" s="46"/>
      <c r="M167" s="267" t="s">
        <v>32</v>
      </c>
      <c r="N167" s="268" t="s">
        <v>48</v>
      </c>
      <c r="O167" s="86"/>
      <c r="P167" s="230">
        <f>O167*H167</f>
        <v>0</v>
      </c>
      <c r="Q167" s="230">
        <v>0</v>
      </c>
      <c r="R167" s="230">
        <f>Q167*H167</f>
        <v>0</v>
      </c>
      <c r="S167" s="230">
        <v>0</v>
      </c>
      <c r="T167" s="231">
        <f>S167*H167</f>
        <v>0</v>
      </c>
      <c r="U167" s="40"/>
      <c r="V167" s="40"/>
      <c r="W167" s="40"/>
      <c r="X167" s="40"/>
      <c r="Y167" s="40"/>
      <c r="Z167" s="40"/>
      <c r="AA167" s="40"/>
      <c r="AB167" s="40"/>
      <c r="AC167" s="40"/>
      <c r="AD167" s="40"/>
      <c r="AE167" s="40"/>
      <c r="AR167" s="232" t="s">
        <v>209</v>
      </c>
      <c r="AT167" s="232" t="s">
        <v>222</v>
      </c>
      <c r="AU167" s="232" t="s">
        <v>86</v>
      </c>
      <c r="AY167" s="18" t="s">
        <v>199</v>
      </c>
      <c r="BE167" s="233">
        <f>IF(N167="základní",J167,0)</f>
        <v>0</v>
      </c>
      <c r="BF167" s="233">
        <f>IF(N167="snížená",J167,0)</f>
        <v>0</v>
      </c>
      <c r="BG167" s="233">
        <f>IF(N167="zákl. přenesená",J167,0)</f>
        <v>0</v>
      </c>
      <c r="BH167" s="233">
        <f>IF(N167="sníž. přenesená",J167,0)</f>
        <v>0</v>
      </c>
      <c r="BI167" s="233">
        <f>IF(N167="nulová",J167,0)</f>
        <v>0</v>
      </c>
      <c r="BJ167" s="18" t="s">
        <v>84</v>
      </c>
      <c r="BK167" s="233">
        <f>ROUND(I167*H167,2)</f>
        <v>0</v>
      </c>
      <c r="BL167" s="18" t="s">
        <v>209</v>
      </c>
      <c r="BM167" s="232" t="s">
        <v>348</v>
      </c>
    </row>
    <row r="168" spans="1:47" s="2" customFormat="1" ht="12">
      <c r="A168" s="40"/>
      <c r="B168" s="41"/>
      <c r="C168" s="42"/>
      <c r="D168" s="234" t="s">
        <v>210</v>
      </c>
      <c r="E168" s="42"/>
      <c r="F168" s="235" t="s">
        <v>1154</v>
      </c>
      <c r="G168" s="42"/>
      <c r="H168" s="42"/>
      <c r="I168" s="138"/>
      <c r="J168" s="42"/>
      <c r="K168" s="42"/>
      <c r="L168" s="46"/>
      <c r="M168" s="236"/>
      <c r="N168" s="237"/>
      <c r="O168" s="86"/>
      <c r="P168" s="86"/>
      <c r="Q168" s="86"/>
      <c r="R168" s="86"/>
      <c r="S168" s="86"/>
      <c r="T168" s="87"/>
      <c r="U168" s="40"/>
      <c r="V168" s="40"/>
      <c r="W168" s="40"/>
      <c r="X168" s="40"/>
      <c r="Y168" s="40"/>
      <c r="Z168" s="40"/>
      <c r="AA168" s="40"/>
      <c r="AB168" s="40"/>
      <c r="AC168" s="40"/>
      <c r="AD168" s="40"/>
      <c r="AE168" s="40"/>
      <c r="AT168" s="18" t="s">
        <v>210</v>
      </c>
      <c r="AU168" s="18" t="s">
        <v>86</v>
      </c>
    </row>
    <row r="169" spans="1:65" s="2" customFormat="1" ht="19.8" customHeight="1">
      <c r="A169" s="40"/>
      <c r="B169" s="41"/>
      <c r="C169" s="260" t="s">
        <v>7</v>
      </c>
      <c r="D169" s="260" t="s">
        <v>222</v>
      </c>
      <c r="E169" s="261" t="s">
        <v>1155</v>
      </c>
      <c r="F169" s="262" t="s">
        <v>1156</v>
      </c>
      <c r="G169" s="263" t="s">
        <v>296</v>
      </c>
      <c r="H169" s="264">
        <v>0.246</v>
      </c>
      <c r="I169" s="265"/>
      <c r="J169" s="266">
        <f>ROUND(I169*H169,2)</f>
        <v>0</v>
      </c>
      <c r="K169" s="262" t="s">
        <v>32</v>
      </c>
      <c r="L169" s="46"/>
      <c r="M169" s="267" t="s">
        <v>32</v>
      </c>
      <c r="N169" s="268" t="s">
        <v>48</v>
      </c>
      <c r="O169" s="86"/>
      <c r="P169" s="230">
        <f>O169*H169</f>
        <v>0</v>
      </c>
      <c r="Q169" s="230">
        <v>0</v>
      </c>
      <c r="R169" s="230">
        <f>Q169*H169</f>
        <v>0</v>
      </c>
      <c r="S169" s="230">
        <v>0</v>
      </c>
      <c r="T169" s="231">
        <f>S169*H169</f>
        <v>0</v>
      </c>
      <c r="U169" s="40"/>
      <c r="V169" s="40"/>
      <c r="W169" s="40"/>
      <c r="X169" s="40"/>
      <c r="Y169" s="40"/>
      <c r="Z169" s="40"/>
      <c r="AA169" s="40"/>
      <c r="AB169" s="40"/>
      <c r="AC169" s="40"/>
      <c r="AD169" s="40"/>
      <c r="AE169" s="40"/>
      <c r="AR169" s="232" t="s">
        <v>209</v>
      </c>
      <c r="AT169" s="232" t="s">
        <v>222</v>
      </c>
      <c r="AU169" s="232" t="s">
        <v>86</v>
      </c>
      <c r="AY169" s="18" t="s">
        <v>199</v>
      </c>
      <c r="BE169" s="233">
        <f>IF(N169="základní",J169,0)</f>
        <v>0</v>
      </c>
      <c r="BF169" s="233">
        <f>IF(N169="snížená",J169,0)</f>
        <v>0</v>
      </c>
      <c r="BG169" s="233">
        <f>IF(N169="zákl. přenesená",J169,0)</f>
        <v>0</v>
      </c>
      <c r="BH169" s="233">
        <f>IF(N169="sníž. přenesená",J169,0)</f>
        <v>0</v>
      </c>
      <c r="BI169" s="233">
        <f>IF(N169="nulová",J169,0)</f>
        <v>0</v>
      </c>
      <c r="BJ169" s="18" t="s">
        <v>84</v>
      </c>
      <c r="BK169" s="233">
        <f>ROUND(I169*H169,2)</f>
        <v>0</v>
      </c>
      <c r="BL169" s="18" t="s">
        <v>209</v>
      </c>
      <c r="BM169" s="232" t="s">
        <v>351</v>
      </c>
    </row>
    <row r="170" spans="1:47" s="2" customFormat="1" ht="12">
      <c r="A170" s="40"/>
      <c r="B170" s="41"/>
      <c r="C170" s="42"/>
      <c r="D170" s="234" t="s">
        <v>210</v>
      </c>
      <c r="E170" s="42"/>
      <c r="F170" s="235" t="s">
        <v>1156</v>
      </c>
      <c r="G170" s="42"/>
      <c r="H170" s="42"/>
      <c r="I170" s="138"/>
      <c r="J170" s="42"/>
      <c r="K170" s="42"/>
      <c r="L170" s="46"/>
      <c r="M170" s="236"/>
      <c r="N170" s="237"/>
      <c r="O170" s="86"/>
      <c r="P170" s="86"/>
      <c r="Q170" s="86"/>
      <c r="R170" s="86"/>
      <c r="S170" s="86"/>
      <c r="T170" s="87"/>
      <c r="U170" s="40"/>
      <c r="V170" s="40"/>
      <c r="W170" s="40"/>
      <c r="X170" s="40"/>
      <c r="Y170" s="40"/>
      <c r="Z170" s="40"/>
      <c r="AA170" s="40"/>
      <c r="AB170" s="40"/>
      <c r="AC170" s="40"/>
      <c r="AD170" s="40"/>
      <c r="AE170" s="40"/>
      <c r="AT170" s="18" t="s">
        <v>210</v>
      </c>
      <c r="AU170" s="18" t="s">
        <v>86</v>
      </c>
    </row>
    <row r="171" spans="1:51" s="13" customFormat="1" ht="12">
      <c r="A171" s="13"/>
      <c r="B171" s="238"/>
      <c r="C171" s="239"/>
      <c r="D171" s="234" t="s">
        <v>213</v>
      </c>
      <c r="E171" s="240" t="s">
        <v>32</v>
      </c>
      <c r="F171" s="241" t="s">
        <v>1157</v>
      </c>
      <c r="G171" s="239"/>
      <c r="H171" s="242">
        <v>0.246</v>
      </c>
      <c r="I171" s="243"/>
      <c r="J171" s="239"/>
      <c r="K171" s="239"/>
      <c r="L171" s="244"/>
      <c r="M171" s="245"/>
      <c r="N171" s="246"/>
      <c r="O171" s="246"/>
      <c r="P171" s="246"/>
      <c r="Q171" s="246"/>
      <c r="R171" s="246"/>
      <c r="S171" s="246"/>
      <c r="T171" s="247"/>
      <c r="U171" s="13"/>
      <c r="V171" s="13"/>
      <c r="W171" s="13"/>
      <c r="X171" s="13"/>
      <c r="Y171" s="13"/>
      <c r="Z171" s="13"/>
      <c r="AA171" s="13"/>
      <c r="AB171" s="13"/>
      <c r="AC171" s="13"/>
      <c r="AD171" s="13"/>
      <c r="AE171" s="13"/>
      <c r="AT171" s="248" t="s">
        <v>213</v>
      </c>
      <c r="AU171" s="248" t="s">
        <v>86</v>
      </c>
      <c r="AV171" s="13" t="s">
        <v>86</v>
      </c>
      <c r="AW171" s="13" t="s">
        <v>39</v>
      </c>
      <c r="AX171" s="13" t="s">
        <v>6</v>
      </c>
      <c r="AY171" s="248" t="s">
        <v>199</v>
      </c>
    </row>
    <row r="172" spans="1:51" s="14" customFormat="1" ht="12">
      <c r="A172" s="14"/>
      <c r="B172" s="249"/>
      <c r="C172" s="250"/>
      <c r="D172" s="234" t="s">
        <v>213</v>
      </c>
      <c r="E172" s="251" t="s">
        <v>32</v>
      </c>
      <c r="F172" s="252" t="s">
        <v>215</v>
      </c>
      <c r="G172" s="250"/>
      <c r="H172" s="253">
        <v>0.246</v>
      </c>
      <c r="I172" s="254"/>
      <c r="J172" s="250"/>
      <c r="K172" s="250"/>
      <c r="L172" s="255"/>
      <c r="M172" s="269"/>
      <c r="N172" s="270"/>
      <c r="O172" s="270"/>
      <c r="P172" s="270"/>
      <c r="Q172" s="270"/>
      <c r="R172" s="270"/>
      <c r="S172" s="270"/>
      <c r="T172" s="271"/>
      <c r="U172" s="14"/>
      <c r="V172" s="14"/>
      <c r="W172" s="14"/>
      <c r="X172" s="14"/>
      <c r="Y172" s="14"/>
      <c r="Z172" s="14"/>
      <c r="AA172" s="14"/>
      <c r="AB172" s="14"/>
      <c r="AC172" s="14"/>
      <c r="AD172" s="14"/>
      <c r="AE172" s="14"/>
      <c r="AT172" s="259" t="s">
        <v>213</v>
      </c>
      <c r="AU172" s="259" t="s">
        <v>86</v>
      </c>
      <c r="AV172" s="14" t="s">
        <v>209</v>
      </c>
      <c r="AW172" s="14" t="s">
        <v>39</v>
      </c>
      <c r="AX172" s="14" t="s">
        <v>84</v>
      </c>
      <c r="AY172" s="259" t="s">
        <v>199</v>
      </c>
    </row>
    <row r="173" spans="1:65" s="2" customFormat="1" ht="19.8" customHeight="1">
      <c r="A173" s="40"/>
      <c r="B173" s="41"/>
      <c r="C173" s="260" t="s">
        <v>261</v>
      </c>
      <c r="D173" s="260" t="s">
        <v>222</v>
      </c>
      <c r="E173" s="261" t="s">
        <v>1158</v>
      </c>
      <c r="F173" s="262" t="s">
        <v>1159</v>
      </c>
      <c r="G173" s="263" t="s">
        <v>324</v>
      </c>
      <c r="H173" s="264">
        <v>2.16</v>
      </c>
      <c r="I173" s="265"/>
      <c r="J173" s="266">
        <f>ROUND(I173*H173,2)</f>
        <v>0</v>
      </c>
      <c r="K173" s="262" t="s">
        <v>32</v>
      </c>
      <c r="L173" s="46"/>
      <c r="M173" s="267" t="s">
        <v>32</v>
      </c>
      <c r="N173" s="268" t="s">
        <v>48</v>
      </c>
      <c r="O173" s="86"/>
      <c r="P173" s="230">
        <f>O173*H173</f>
        <v>0</v>
      </c>
      <c r="Q173" s="230">
        <v>0</v>
      </c>
      <c r="R173" s="230">
        <f>Q173*H173</f>
        <v>0</v>
      </c>
      <c r="S173" s="230">
        <v>0</v>
      </c>
      <c r="T173" s="231">
        <f>S173*H173</f>
        <v>0</v>
      </c>
      <c r="U173" s="40"/>
      <c r="V173" s="40"/>
      <c r="W173" s="40"/>
      <c r="X173" s="40"/>
      <c r="Y173" s="40"/>
      <c r="Z173" s="40"/>
      <c r="AA173" s="40"/>
      <c r="AB173" s="40"/>
      <c r="AC173" s="40"/>
      <c r="AD173" s="40"/>
      <c r="AE173" s="40"/>
      <c r="AR173" s="232" t="s">
        <v>209</v>
      </c>
      <c r="AT173" s="232" t="s">
        <v>222</v>
      </c>
      <c r="AU173" s="232" t="s">
        <v>86</v>
      </c>
      <c r="AY173" s="18" t="s">
        <v>199</v>
      </c>
      <c r="BE173" s="233">
        <f>IF(N173="základní",J173,0)</f>
        <v>0</v>
      </c>
      <c r="BF173" s="233">
        <f>IF(N173="snížená",J173,0)</f>
        <v>0</v>
      </c>
      <c r="BG173" s="233">
        <f>IF(N173="zákl. přenesená",J173,0)</f>
        <v>0</v>
      </c>
      <c r="BH173" s="233">
        <f>IF(N173="sníž. přenesená",J173,0)</f>
        <v>0</v>
      </c>
      <c r="BI173" s="233">
        <f>IF(N173="nulová",J173,0)</f>
        <v>0</v>
      </c>
      <c r="BJ173" s="18" t="s">
        <v>84</v>
      </c>
      <c r="BK173" s="233">
        <f>ROUND(I173*H173,2)</f>
        <v>0</v>
      </c>
      <c r="BL173" s="18" t="s">
        <v>209</v>
      </c>
      <c r="BM173" s="232" t="s">
        <v>354</v>
      </c>
    </row>
    <row r="174" spans="1:47" s="2" customFormat="1" ht="12">
      <c r="A174" s="40"/>
      <c r="B174" s="41"/>
      <c r="C174" s="42"/>
      <c r="D174" s="234" t="s">
        <v>210</v>
      </c>
      <c r="E174" s="42"/>
      <c r="F174" s="235" t="s">
        <v>1159</v>
      </c>
      <c r="G174" s="42"/>
      <c r="H174" s="42"/>
      <c r="I174" s="138"/>
      <c r="J174" s="42"/>
      <c r="K174" s="42"/>
      <c r="L174" s="46"/>
      <c r="M174" s="236"/>
      <c r="N174" s="237"/>
      <c r="O174" s="86"/>
      <c r="P174" s="86"/>
      <c r="Q174" s="86"/>
      <c r="R174" s="86"/>
      <c r="S174" s="86"/>
      <c r="T174" s="87"/>
      <c r="U174" s="40"/>
      <c r="V174" s="40"/>
      <c r="W174" s="40"/>
      <c r="X174" s="40"/>
      <c r="Y174" s="40"/>
      <c r="Z174" s="40"/>
      <c r="AA174" s="40"/>
      <c r="AB174" s="40"/>
      <c r="AC174" s="40"/>
      <c r="AD174" s="40"/>
      <c r="AE174" s="40"/>
      <c r="AT174" s="18" t="s">
        <v>210</v>
      </c>
      <c r="AU174" s="18" t="s">
        <v>86</v>
      </c>
    </row>
    <row r="175" spans="1:51" s="13" customFormat="1" ht="12">
      <c r="A175" s="13"/>
      <c r="B175" s="238"/>
      <c r="C175" s="239"/>
      <c r="D175" s="234" t="s">
        <v>213</v>
      </c>
      <c r="E175" s="240" t="s">
        <v>32</v>
      </c>
      <c r="F175" s="241" t="s">
        <v>1160</v>
      </c>
      <c r="G175" s="239"/>
      <c r="H175" s="242">
        <v>2.16</v>
      </c>
      <c r="I175" s="243"/>
      <c r="J175" s="239"/>
      <c r="K175" s="239"/>
      <c r="L175" s="244"/>
      <c r="M175" s="245"/>
      <c r="N175" s="246"/>
      <c r="O175" s="246"/>
      <c r="P175" s="246"/>
      <c r="Q175" s="246"/>
      <c r="R175" s="246"/>
      <c r="S175" s="246"/>
      <c r="T175" s="247"/>
      <c r="U175" s="13"/>
      <c r="V175" s="13"/>
      <c r="W175" s="13"/>
      <c r="X175" s="13"/>
      <c r="Y175" s="13"/>
      <c r="Z175" s="13"/>
      <c r="AA175" s="13"/>
      <c r="AB175" s="13"/>
      <c r="AC175" s="13"/>
      <c r="AD175" s="13"/>
      <c r="AE175" s="13"/>
      <c r="AT175" s="248" t="s">
        <v>213</v>
      </c>
      <c r="AU175" s="248" t="s">
        <v>86</v>
      </c>
      <c r="AV175" s="13" t="s">
        <v>86</v>
      </c>
      <c r="AW175" s="13" t="s">
        <v>39</v>
      </c>
      <c r="AX175" s="13" t="s">
        <v>6</v>
      </c>
      <c r="AY175" s="248" t="s">
        <v>199</v>
      </c>
    </row>
    <row r="176" spans="1:51" s="14" customFormat="1" ht="12">
      <c r="A176" s="14"/>
      <c r="B176" s="249"/>
      <c r="C176" s="250"/>
      <c r="D176" s="234" t="s">
        <v>213</v>
      </c>
      <c r="E176" s="251" t="s">
        <v>32</v>
      </c>
      <c r="F176" s="252" t="s">
        <v>215</v>
      </c>
      <c r="G176" s="250"/>
      <c r="H176" s="253">
        <v>2.16</v>
      </c>
      <c r="I176" s="254"/>
      <c r="J176" s="250"/>
      <c r="K176" s="250"/>
      <c r="L176" s="255"/>
      <c r="M176" s="269"/>
      <c r="N176" s="270"/>
      <c r="O176" s="270"/>
      <c r="P176" s="270"/>
      <c r="Q176" s="270"/>
      <c r="R176" s="270"/>
      <c r="S176" s="270"/>
      <c r="T176" s="271"/>
      <c r="U176" s="14"/>
      <c r="V176" s="14"/>
      <c r="W176" s="14"/>
      <c r="X176" s="14"/>
      <c r="Y176" s="14"/>
      <c r="Z176" s="14"/>
      <c r="AA176" s="14"/>
      <c r="AB176" s="14"/>
      <c r="AC176" s="14"/>
      <c r="AD176" s="14"/>
      <c r="AE176" s="14"/>
      <c r="AT176" s="259" t="s">
        <v>213</v>
      </c>
      <c r="AU176" s="259" t="s">
        <v>86</v>
      </c>
      <c r="AV176" s="14" t="s">
        <v>209</v>
      </c>
      <c r="AW176" s="14" t="s">
        <v>39</v>
      </c>
      <c r="AX176" s="14" t="s">
        <v>84</v>
      </c>
      <c r="AY176" s="259" t="s">
        <v>199</v>
      </c>
    </row>
    <row r="177" spans="1:65" s="2" customFormat="1" ht="19.8" customHeight="1">
      <c r="A177" s="40"/>
      <c r="B177" s="41"/>
      <c r="C177" s="260" t="s">
        <v>355</v>
      </c>
      <c r="D177" s="260" t="s">
        <v>222</v>
      </c>
      <c r="E177" s="261" t="s">
        <v>907</v>
      </c>
      <c r="F177" s="262" t="s">
        <v>908</v>
      </c>
      <c r="G177" s="263" t="s">
        <v>206</v>
      </c>
      <c r="H177" s="264">
        <v>4</v>
      </c>
      <c r="I177" s="265"/>
      <c r="J177" s="266">
        <f>ROUND(I177*H177,2)</f>
        <v>0</v>
      </c>
      <c r="K177" s="262" t="s">
        <v>32</v>
      </c>
      <c r="L177" s="46"/>
      <c r="M177" s="267" t="s">
        <v>32</v>
      </c>
      <c r="N177" s="268" t="s">
        <v>48</v>
      </c>
      <c r="O177" s="86"/>
      <c r="P177" s="230">
        <f>O177*H177</f>
        <v>0</v>
      </c>
      <c r="Q177" s="230">
        <v>0</v>
      </c>
      <c r="R177" s="230">
        <f>Q177*H177</f>
        <v>0</v>
      </c>
      <c r="S177" s="230">
        <v>0</v>
      </c>
      <c r="T177" s="231">
        <f>S177*H177</f>
        <v>0</v>
      </c>
      <c r="U177" s="40"/>
      <c r="V177" s="40"/>
      <c r="W177" s="40"/>
      <c r="X177" s="40"/>
      <c r="Y177" s="40"/>
      <c r="Z177" s="40"/>
      <c r="AA177" s="40"/>
      <c r="AB177" s="40"/>
      <c r="AC177" s="40"/>
      <c r="AD177" s="40"/>
      <c r="AE177" s="40"/>
      <c r="AR177" s="232" t="s">
        <v>209</v>
      </c>
      <c r="AT177" s="232" t="s">
        <v>222</v>
      </c>
      <c r="AU177" s="232" t="s">
        <v>86</v>
      </c>
      <c r="AY177" s="18" t="s">
        <v>199</v>
      </c>
      <c r="BE177" s="233">
        <f>IF(N177="základní",J177,0)</f>
        <v>0</v>
      </c>
      <c r="BF177" s="233">
        <f>IF(N177="snížená",J177,0)</f>
        <v>0</v>
      </c>
      <c r="BG177" s="233">
        <f>IF(N177="zákl. přenesená",J177,0)</f>
        <v>0</v>
      </c>
      <c r="BH177" s="233">
        <f>IF(N177="sníž. přenesená",J177,0)</f>
        <v>0</v>
      </c>
      <c r="BI177" s="233">
        <f>IF(N177="nulová",J177,0)</f>
        <v>0</v>
      </c>
      <c r="BJ177" s="18" t="s">
        <v>84</v>
      </c>
      <c r="BK177" s="233">
        <f>ROUND(I177*H177,2)</f>
        <v>0</v>
      </c>
      <c r="BL177" s="18" t="s">
        <v>209</v>
      </c>
      <c r="BM177" s="232" t="s">
        <v>358</v>
      </c>
    </row>
    <row r="178" spans="1:47" s="2" customFormat="1" ht="12">
      <c r="A178" s="40"/>
      <c r="B178" s="41"/>
      <c r="C178" s="42"/>
      <c r="D178" s="234" t="s">
        <v>210</v>
      </c>
      <c r="E178" s="42"/>
      <c r="F178" s="235" t="s">
        <v>908</v>
      </c>
      <c r="G178" s="42"/>
      <c r="H178" s="42"/>
      <c r="I178" s="138"/>
      <c r="J178" s="42"/>
      <c r="K178" s="42"/>
      <c r="L178" s="46"/>
      <c r="M178" s="236"/>
      <c r="N178" s="237"/>
      <c r="O178" s="86"/>
      <c r="P178" s="86"/>
      <c r="Q178" s="86"/>
      <c r="R178" s="86"/>
      <c r="S178" s="86"/>
      <c r="T178" s="87"/>
      <c r="U178" s="40"/>
      <c r="V178" s="40"/>
      <c r="W178" s="40"/>
      <c r="X178" s="40"/>
      <c r="Y178" s="40"/>
      <c r="Z178" s="40"/>
      <c r="AA178" s="40"/>
      <c r="AB178" s="40"/>
      <c r="AC178" s="40"/>
      <c r="AD178" s="40"/>
      <c r="AE178" s="40"/>
      <c r="AT178" s="18" t="s">
        <v>210</v>
      </c>
      <c r="AU178" s="18" t="s">
        <v>86</v>
      </c>
    </row>
    <row r="179" spans="1:65" s="2" customFormat="1" ht="14.4" customHeight="1">
      <c r="A179" s="40"/>
      <c r="B179" s="41"/>
      <c r="C179" s="220" t="s">
        <v>264</v>
      </c>
      <c r="D179" s="220" t="s">
        <v>203</v>
      </c>
      <c r="E179" s="221" t="s">
        <v>909</v>
      </c>
      <c r="F179" s="222" t="s">
        <v>910</v>
      </c>
      <c r="G179" s="223" t="s">
        <v>303</v>
      </c>
      <c r="H179" s="224">
        <v>5.68</v>
      </c>
      <c r="I179" s="225"/>
      <c r="J179" s="226">
        <f>ROUND(I179*H179,2)</f>
        <v>0</v>
      </c>
      <c r="K179" s="222" t="s">
        <v>32</v>
      </c>
      <c r="L179" s="227"/>
      <c r="M179" s="228" t="s">
        <v>32</v>
      </c>
      <c r="N179" s="229" t="s">
        <v>48</v>
      </c>
      <c r="O179" s="86"/>
      <c r="P179" s="230">
        <f>O179*H179</f>
        <v>0</v>
      </c>
      <c r="Q179" s="230">
        <v>0</v>
      </c>
      <c r="R179" s="230">
        <f>Q179*H179</f>
        <v>0</v>
      </c>
      <c r="S179" s="230">
        <v>0</v>
      </c>
      <c r="T179" s="231">
        <f>S179*H179</f>
        <v>0</v>
      </c>
      <c r="U179" s="40"/>
      <c r="V179" s="40"/>
      <c r="W179" s="40"/>
      <c r="X179" s="40"/>
      <c r="Y179" s="40"/>
      <c r="Z179" s="40"/>
      <c r="AA179" s="40"/>
      <c r="AB179" s="40"/>
      <c r="AC179" s="40"/>
      <c r="AD179" s="40"/>
      <c r="AE179" s="40"/>
      <c r="AR179" s="232" t="s">
        <v>208</v>
      </c>
      <c r="AT179" s="232" t="s">
        <v>203</v>
      </c>
      <c r="AU179" s="232" t="s">
        <v>86</v>
      </c>
      <c r="AY179" s="18" t="s">
        <v>199</v>
      </c>
      <c r="BE179" s="233">
        <f>IF(N179="základní",J179,0)</f>
        <v>0</v>
      </c>
      <c r="BF179" s="233">
        <f>IF(N179="snížená",J179,0)</f>
        <v>0</v>
      </c>
      <c r="BG179" s="233">
        <f>IF(N179="zákl. přenesená",J179,0)</f>
        <v>0</v>
      </c>
      <c r="BH179" s="233">
        <f>IF(N179="sníž. přenesená",J179,0)</f>
        <v>0</v>
      </c>
      <c r="BI179" s="233">
        <f>IF(N179="nulová",J179,0)</f>
        <v>0</v>
      </c>
      <c r="BJ179" s="18" t="s">
        <v>84</v>
      </c>
      <c r="BK179" s="233">
        <f>ROUND(I179*H179,2)</f>
        <v>0</v>
      </c>
      <c r="BL179" s="18" t="s">
        <v>209</v>
      </c>
      <c r="BM179" s="232" t="s">
        <v>363</v>
      </c>
    </row>
    <row r="180" spans="1:47" s="2" customFormat="1" ht="12">
      <c r="A180" s="40"/>
      <c r="B180" s="41"/>
      <c r="C180" s="42"/>
      <c r="D180" s="234" t="s">
        <v>210</v>
      </c>
      <c r="E180" s="42"/>
      <c r="F180" s="235" t="s">
        <v>910</v>
      </c>
      <c r="G180" s="42"/>
      <c r="H180" s="42"/>
      <c r="I180" s="138"/>
      <c r="J180" s="42"/>
      <c r="K180" s="42"/>
      <c r="L180" s="46"/>
      <c r="M180" s="236"/>
      <c r="N180" s="237"/>
      <c r="O180" s="86"/>
      <c r="P180" s="86"/>
      <c r="Q180" s="86"/>
      <c r="R180" s="86"/>
      <c r="S180" s="86"/>
      <c r="T180" s="87"/>
      <c r="U180" s="40"/>
      <c r="V180" s="40"/>
      <c r="W180" s="40"/>
      <c r="X180" s="40"/>
      <c r="Y180" s="40"/>
      <c r="Z180" s="40"/>
      <c r="AA180" s="40"/>
      <c r="AB180" s="40"/>
      <c r="AC180" s="40"/>
      <c r="AD180" s="40"/>
      <c r="AE180" s="40"/>
      <c r="AT180" s="18" t="s">
        <v>210</v>
      </c>
      <c r="AU180" s="18" t="s">
        <v>86</v>
      </c>
    </row>
    <row r="181" spans="1:51" s="13" customFormat="1" ht="12">
      <c r="A181" s="13"/>
      <c r="B181" s="238"/>
      <c r="C181" s="239"/>
      <c r="D181" s="234" t="s">
        <v>213</v>
      </c>
      <c r="E181" s="240" t="s">
        <v>32</v>
      </c>
      <c r="F181" s="241" t="s">
        <v>1161</v>
      </c>
      <c r="G181" s="239"/>
      <c r="H181" s="242">
        <v>2.98</v>
      </c>
      <c r="I181" s="243"/>
      <c r="J181" s="239"/>
      <c r="K181" s="239"/>
      <c r="L181" s="244"/>
      <c r="M181" s="245"/>
      <c r="N181" s="246"/>
      <c r="O181" s="246"/>
      <c r="P181" s="246"/>
      <c r="Q181" s="246"/>
      <c r="R181" s="246"/>
      <c r="S181" s="246"/>
      <c r="T181" s="247"/>
      <c r="U181" s="13"/>
      <c r="V181" s="13"/>
      <c r="W181" s="13"/>
      <c r="X181" s="13"/>
      <c r="Y181" s="13"/>
      <c r="Z181" s="13"/>
      <c r="AA181" s="13"/>
      <c r="AB181" s="13"/>
      <c r="AC181" s="13"/>
      <c r="AD181" s="13"/>
      <c r="AE181" s="13"/>
      <c r="AT181" s="248" t="s">
        <v>213</v>
      </c>
      <c r="AU181" s="248" t="s">
        <v>86</v>
      </c>
      <c r="AV181" s="13" t="s">
        <v>86</v>
      </c>
      <c r="AW181" s="13" t="s">
        <v>39</v>
      </c>
      <c r="AX181" s="13" t="s">
        <v>6</v>
      </c>
      <c r="AY181" s="248" t="s">
        <v>199</v>
      </c>
    </row>
    <row r="182" spans="1:51" s="13" customFormat="1" ht="12">
      <c r="A182" s="13"/>
      <c r="B182" s="238"/>
      <c r="C182" s="239"/>
      <c r="D182" s="234" t="s">
        <v>213</v>
      </c>
      <c r="E182" s="240" t="s">
        <v>32</v>
      </c>
      <c r="F182" s="241" t="s">
        <v>1162</v>
      </c>
      <c r="G182" s="239"/>
      <c r="H182" s="242">
        <v>2.7</v>
      </c>
      <c r="I182" s="243"/>
      <c r="J182" s="239"/>
      <c r="K182" s="239"/>
      <c r="L182" s="244"/>
      <c r="M182" s="245"/>
      <c r="N182" s="246"/>
      <c r="O182" s="246"/>
      <c r="P182" s="246"/>
      <c r="Q182" s="246"/>
      <c r="R182" s="246"/>
      <c r="S182" s="246"/>
      <c r="T182" s="247"/>
      <c r="U182" s="13"/>
      <c r="V182" s="13"/>
      <c r="W182" s="13"/>
      <c r="X182" s="13"/>
      <c r="Y182" s="13"/>
      <c r="Z182" s="13"/>
      <c r="AA182" s="13"/>
      <c r="AB182" s="13"/>
      <c r="AC182" s="13"/>
      <c r="AD182" s="13"/>
      <c r="AE182" s="13"/>
      <c r="AT182" s="248" t="s">
        <v>213</v>
      </c>
      <c r="AU182" s="248" t="s">
        <v>86</v>
      </c>
      <c r="AV182" s="13" t="s">
        <v>86</v>
      </c>
      <c r="AW182" s="13" t="s">
        <v>39</v>
      </c>
      <c r="AX182" s="13" t="s">
        <v>6</v>
      </c>
      <c r="AY182" s="248" t="s">
        <v>199</v>
      </c>
    </row>
    <row r="183" spans="1:51" s="14" customFormat="1" ht="12">
      <c r="A183" s="14"/>
      <c r="B183" s="249"/>
      <c r="C183" s="250"/>
      <c r="D183" s="234" t="s">
        <v>213</v>
      </c>
      <c r="E183" s="251" t="s">
        <v>32</v>
      </c>
      <c r="F183" s="252" t="s">
        <v>215</v>
      </c>
      <c r="G183" s="250"/>
      <c r="H183" s="253">
        <v>5.68</v>
      </c>
      <c r="I183" s="254"/>
      <c r="J183" s="250"/>
      <c r="K183" s="250"/>
      <c r="L183" s="255"/>
      <c r="M183" s="269"/>
      <c r="N183" s="270"/>
      <c r="O183" s="270"/>
      <c r="P183" s="270"/>
      <c r="Q183" s="270"/>
      <c r="R183" s="270"/>
      <c r="S183" s="270"/>
      <c r="T183" s="271"/>
      <c r="U183" s="14"/>
      <c r="V183" s="14"/>
      <c r="W183" s="14"/>
      <c r="X183" s="14"/>
      <c r="Y183" s="14"/>
      <c r="Z183" s="14"/>
      <c r="AA183" s="14"/>
      <c r="AB183" s="14"/>
      <c r="AC183" s="14"/>
      <c r="AD183" s="14"/>
      <c r="AE183" s="14"/>
      <c r="AT183" s="259" t="s">
        <v>213</v>
      </c>
      <c r="AU183" s="259" t="s">
        <v>86</v>
      </c>
      <c r="AV183" s="14" t="s">
        <v>209</v>
      </c>
      <c r="AW183" s="14" t="s">
        <v>39</v>
      </c>
      <c r="AX183" s="14" t="s">
        <v>84</v>
      </c>
      <c r="AY183" s="259" t="s">
        <v>199</v>
      </c>
    </row>
    <row r="184" spans="1:65" s="2" customFormat="1" ht="19.8" customHeight="1">
      <c r="A184" s="40"/>
      <c r="B184" s="41"/>
      <c r="C184" s="260" t="s">
        <v>364</v>
      </c>
      <c r="D184" s="260" t="s">
        <v>222</v>
      </c>
      <c r="E184" s="261" t="s">
        <v>1088</v>
      </c>
      <c r="F184" s="262" t="s">
        <v>914</v>
      </c>
      <c r="G184" s="263" t="s">
        <v>324</v>
      </c>
      <c r="H184" s="264">
        <v>30</v>
      </c>
      <c r="I184" s="265"/>
      <c r="J184" s="266">
        <f>ROUND(I184*H184,2)</f>
        <v>0</v>
      </c>
      <c r="K184" s="262" t="s">
        <v>32</v>
      </c>
      <c r="L184" s="46"/>
      <c r="M184" s="267" t="s">
        <v>32</v>
      </c>
      <c r="N184" s="268" t="s">
        <v>48</v>
      </c>
      <c r="O184" s="86"/>
      <c r="P184" s="230">
        <f>O184*H184</f>
        <v>0</v>
      </c>
      <c r="Q184" s="230">
        <v>0</v>
      </c>
      <c r="R184" s="230">
        <f>Q184*H184</f>
        <v>0</v>
      </c>
      <c r="S184" s="230">
        <v>0</v>
      </c>
      <c r="T184" s="231">
        <f>S184*H184</f>
        <v>0</v>
      </c>
      <c r="U184" s="40"/>
      <c r="V184" s="40"/>
      <c r="W184" s="40"/>
      <c r="X184" s="40"/>
      <c r="Y184" s="40"/>
      <c r="Z184" s="40"/>
      <c r="AA184" s="40"/>
      <c r="AB184" s="40"/>
      <c r="AC184" s="40"/>
      <c r="AD184" s="40"/>
      <c r="AE184" s="40"/>
      <c r="AR184" s="232" t="s">
        <v>209</v>
      </c>
      <c r="AT184" s="232" t="s">
        <v>222</v>
      </c>
      <c r="AU184" s="232" t="s">
        <v>86</v>
      </c>
      <c r="AY184" s="18" t="s">
        <v>199</v>
      </c>
      <c r="BE184" s="233">
        <f>IF(N184="základní",J184,0)</f>
        <v>0</v>
      </c>
      <c r="BF184" s="233">
        <f>IF(N184="snížená",J184,0)</f>
        <v>0</v>
      </c>
      <c r="BG184" s="233">
        <f>IF(N184="zákl. přenesená",J184,0)</f>
        <v>0</v>
      </c>
      <c r="BH184" s="233">
        <f>IF(N184="sníž. přenesená",J184,0)</f>
        <v>0</v>
      </c>
      <c r="BI184" s="233">
        <f>IF(N184="nulová",J184,0)</f>
        <v>0</v>
      </c>
      <c r="BJ184" s="18" t="s">
        <v>84</v>
      </c>
      <c r="BK184" s="233">
        <f>ROUND(I184*H184,2)</f>
        <v>0</v>
      </c>
      <c r="BL184" s="18" t="s">
        <v>209</v>
      </c>
      <c r="BM184" s="232" t="s">
        <v>367</v>
      </c>
    </row>
    <row r="185" spans="1:47" s="2" customFormat="1" ht="12">
      <c r="A185" s="40"/>
      <c r="B185" s="41"/>
      <c r="C185" s="42"/>
      <c r="D185" s="234" t="s">
        <v>210</v>
      </c>
      <c r="E185" s="42"/>
      <c r="F185" s="235" t="s">
        <v>914</v>
      </c>
      <c r="G185" s="42"/>
      <c r="H185" s="42"/>
      <c r="I185" s="138"/>
      <c r="J185" s="42"/>
      <c r="K185" s="42"/>
      <c r="L185" s="46"/>
      <c r="M185" s="236"/>
      <c r="N185" s="237"/>
      <c r="O185" s="86"/>
      <c r="P185" s="86"/>
      <c r="Q185" s="86"/>
      <c r="R185" s="86"/>
      <c r="S185" s="86"/>
      <c r="T185" s="87"/>
      <c r="U185" s="40"/>
      <c r="V185" s="40"/>
      <c r="W185" s="40"/>
      <c r="X185" s="40"/>
      <c r="Y185" s="40"/>
      <c r="Z185" s="40"/>
      <c r="AA185" s="40"/>
      <c r="AB185" s="40"/>
      <c r="AC185" s="40"/>
      <c r="AD185" s="40"/>
      <c r="AE185" s="40"/>
      <c r="AT185" s="18" t="s">
        <v>210</v>
      </c>
      <c r="AU185" s="18" t="s">
        <v>86</v>
      </c>
    </row>
    <row r="186" spans="1:65" s="2" customFormat="1" ht="19.8" customHeight="1">
      <c r="A186" s="40"/>
      <c r="B186" s="41"/>
      <c r="C186" s="260" t="s">
        <v>268</v>
      </c>
      <c r="D186" s="260" t="s">
        <v>222</v>
      </c>
      <c r="E186" s="261" t="s">
        <v>915</v>
      </c>
      <c r="F186" s="262" t="s">
        <v>916</v>
      </c>
      <c r="G186" s="263" t="s">
        <v>324</v>
      </c>
      <c r="H186" s="264">
        <v>10</v>
      </c>
      <c r="I186" s="265"/>
      <c r="J186" s="266">
        <f>ROUND(I186*H186,2)</f>
        <v>0</v>
      </c>
      <c r="K186" s="262" t="s">
        <v>32</v>
      </c>
      <c r="L186" s="46"/>
      <c r="M186" s="267" t="s">
        <v>32</v>
      </c>
      <c r="N186" s="268" t="s">
        <v>48</v>
      </c>
      <c r="O186" s="86"/>
      <c r="P186" s="230">
        <f>O186*H186</f>
        <v>0</v>
      </c>
      <c r="Q186" s="230">
        <v>0</v>
      </c>
      <c r="R186" s="230">
        <f>Q186*H186</f>
        <v>0</v>
      </c>
      <c r="S186" s="230">
        <v>0</v>
      </c>
      <c r="T186" s="231">
        <f>S186*H186</f>
        <v>0</v>
      </c>
      <c r="U186" s="40"/>
      <c r="V186" s="40"/>
      <c r="W186" s="40"/>
      <c r="X186" s="40"/>
      <c r="Y186" s="40"/>
      <c r="Z186" s="40"/>
      <c r="AA186" s="40"/>
      <c r="AB186" s="40"/>
      <c r="AC186" s="40"/>
      <c r="AD186" s="40"/>
      <c r="AE186" s="40"/>
      <c r="AR186" s="232" t="s">
        <v>209</v>
      </c>
      <c r="AT186" s="232" t="s">
        <v>222</v>
      </c>
      <c r="AU186" s="232" t="s">
        <v>86</v>
      </c>
      <c r="AY186" s="18" t="s">
        <v>199</v>
      </c>
      <c r="BE186" s="233">
        <f>IF(N186="základní",J186,0)</f>
        <v>0</v>
      </c>
      <c r="BF186" s="233">
        <f>IF(N186="snížená",J186,0)</f>
        <v>0</v>
      </c>
      <c r="BG186" s="233">
        <f>IF(N186="zákl. přenesená",J186,0)</f>
        <v>0</v>
      </c>
      <c r="BH186" s="233">
        <f>IF(N186="sníž. přenesená",J186,0)</f>
        <v>0</v>
      </c>
      <c r="BI186" s="233">
        <f>IF(N186="nulová",J186,0)</f>
        <v>0</v>
      </c>
      <c r="BJ186" s="18" t="s">
        <v>84</v>
      </c>
      <c r="BK186" s="233">
        <f>ROUND(I186*H186,2)</f>
        <v>0</v>
      </c>
      <c r="BL186" s="18" t="s">
        <v>209</v>
      </c>
      <c r="BM186" s="232" t="s">
        <v>371</v>
      </c>
    </row>
    <row r="187" spans="1:47" s="2" customFormat="1" ht="12">
      <c r="A187" s="40"/>
      <c r="B187" s="41"/>
      <c r="C187" s="42"/>
      <c r="D187" s="234" t="s">
        <v>210</v>
      </c>
      <c r="E187" s="42"/>
      <c r="F187" s="235" t="s">
        <v>916</v>
      </c>
      <c r="G187" s="42"/>
      <c r="H187" s="42"/>
      <c r="I187" s="138"/>
      <c r="J187" s="42"/>
      <c r="K187" s="42"/>
      <c r="L187" s="46"/>
      <c r="M187" s="236"/>
      <c r="N187" s="237"/>
      <c r="O187" s="86"/>
      <c r="P187" s="86"/>
      <c r="Q187" s="86"/>
      <c r="R187" s="86"/>
      <c r="S187" s="86"/>
      <c r="T187" s="87"/>
      <c r="U187" s="40"/>
      <c r="V187" s="40"/>
      <c r="W187" s="40"/>
      <c r="X187" s="40"/>
      <c r="Y187" s="40"/>
      <c r="Z187" s="40"/>
      <c r="AA187" s="40"/>
      <c r="AB187" s="40"/>
      <c r="AC187" s="40"/>
      <c r="AD187" s="40"/>
      <c r="AE187" s="40"/>
      <c r="AT187" s="18" t="s">
        <v>210</v>
      </c>
      <c r="AU187" s="18" t="s">
        <v>86</v>
      </c>
    </row>
    <row r="188" spans="1:63" s="12" customFormat="1" ht="22.8" customHeight="1">
      <c r="A188" s="12"/>
      <c r="B188" s="204"/>
      <c r="C188" s="205"/>
      <c r="D188" s="206" t="s">
        <v>76</v>
      </c>
      <c r="E188" s="218" t="s">
        <v>209</v>
      </c>
      <c r="F188" s="218" t="s">
        <v>917</v>
      </c>
      <c r="G188" s="205"/>
      <c r="H188" s="205"/>
      <c r="I188" s="208"/>
      <c r="J188" s="219">
        <f>BK188</f>
        <v>0</v>
      </c>
      <c r="K188" s="205"/>
      <c r="L188" s="210"/>
      <c r="M188" s="211"/>
      <c r="N188" s="212"/>
      <c r="O188" s="212"/>
      <c r="P188" s="213">
        <f>SUM(P189:P206)</f>
        <v>0</v>
      </c>
      <c r="Q188" s="212"/>
      <c r="R188" s="213">
        <f>SUM(R189:R206)</f>
        <v>0</v>
      </c>
      <c r="S188" s="212"/>
      <c r="T188" s="214">
        <f>SUM(T189:T206)</f>
        <v>0</v>
      </c>
      <c r="U188" s="12"/>
      <c r="V188" s="12"/>
      <c r="W188" s="12"/>
      <c r="X188" s="12"/>
      <c r="Y188" s="12"/>
      <c r="Z188" s="12"/>
      <c r="AA188" s="12"/>
      <c r="AB188" s="12"/>
      <c r="AC188" s="12"/>
      <c r="AD188" s="12"/>
      <c r="AE188" s="12"/>
      <c r="AR188" s="215" t="s">
        <v>84</v>
      </c>
      <c r="AT188" s="216" t="s">
        <v>76</v>
      </c>
      <c r="AU188" s="216" t="s">
        <v>84</v>
      </c>
      <c r="AY188" s="215" t="s">
        <v>199</v>
      </c>
      <c r="BK188" s="217">
        <f>SUM(BK189:BK206)</f>
        <v>0</v>
      </c>
    </row>
    <row r="189" spans="1:65" s="2" customFormat="1" ht="19.8" customHeight="1">
      <c r="A189" s="40"/>
      <c r="B189" s="41"/>
      <c r="C189" s="260" t="s">
        <v>372</v>
      </c>
      <c r="D189" s="260" t="s">
        <v>222</v>
      </c>
      <c r="E189" s="261" t="s">
        <v>918</v>
      </c>
      <c r="F189" s="262" t="s">
        <v>919</v>
      </c>
      <c r="G189" s="263" t="s">
        <v>288</v>
      </c>
      <c r="H189" s="264">
        <v>31</v>
      </c>
      <c r="I189" s="265"/>
      <c r="J189" s="266">
        <f>ROUND(I189*H189,2)</f>
        <v>0</v>
      </c>
      <c r="K189" s="262" t="s">
        <v>32</v>
      </c>
      <c r="L189" s="46"/>
      <c r="M189" s="267" t="s">
        <v>32</v>
      </c>
      <c r="N189" s="268" t="s">
        <v>48</v>
      </c>
      <c r="O189" s="86"/>
      <c r="P189" s="230">
        <f>O189*H189</f>
        <v>0</v>
      </c>
      <c r="Q189" s="230">
        <v>0</v>
      </c>
      <c r="R189" s="230">
        <f>Q189*H189</f>
        <v>0</v>
      </c>
      <c r="S189" s="230">
        <v>0</v>
      </c>
      <c r="T189" s="231">
        <f>S189*H189</f>
        <v>0</v>
      </c>
      <c r="U189" s="40"/>
      <c r="V189" s="40"/>
      <c r="W189" s="40"/>
      <c r="X189" s="40"/>
      <c r="Y189" s="40"/>
      <c r="Z189" s="40"/>
      <c r="AA189" s="40"/>
      <c r="AB189" s="40"/>
      <c r="AC189" s="40"/>
      <c r="AD189" s="40"/>
      <c r="AE189" s="40"/>
      <c r="AR189" s="232" t="s">
        <v>209</v>
      </c>
      <c r="AT189" s="232" t="s">
        <v>222</v>
      </c>
      <c r="AU189" s="232" t="s">
        <v>86</v>
      </c>
      <c r="AY189" s="18" t="s">
        <v>199</v>
      </c>
      <c r="BE189" s="233">
        <f>IF(N189="základní",J189,0)</f>
        <v>0</v>
      </c>
      <c r="BF189" s="233">
        <f>IF(N189="snížená",J189,0)</f>
        <v>0</v>
      </c>
      <c r="BG189" s="233">
        <f>IF(N189="zákl. přenesená",J189,0)</f>
        <v>0</v>
      </c>
      <c r="BH189" s="233">
        <f>IF(N189="sníž. přenesená",J189,0)</f>
        <v>0</v>
      </c>
      <c r="BI189" s="233">
        <f>IF(N189="nulová",J189,0)</f>
        <v>0</v>
      </c>
      <c r="BJ189" s="18" t="s">
        <v>84</v>
      </c>
      <c r="BK189" s="233">
        <f>ROUND(I189*H189,2)</f>
        <v>0</v>
      </c>
      <c r="BL189" s="18" t="s">
        <v>209</v>
      </c>
      <c r="BM189" s="232" t="s">
        <v>375</v>
      </c>
    </row>
    <row r="190" spans="1:47" s="2" customFormat="1" ht="12">
      <c r="A190" s="40"/>
      <c r="B190" s="41"/>
      <c r="C190" s="42"/>
      <c r="D190" s="234" t="s">
        <v>210</v>
      </c>
      <c r="E190" s="42"/>
      <c r="F190" s="235" t="s">
        <v>919</v>
      </c>
      <c r="G190" s="42"/>
      <c r="H190" s="42"/>
      <c r="I190" s="138"/>
      <c r="J190" s="42"/>
      <c r="K190" s="42"/>
      <c r="L190" s="46"/>
      <c r="M190" s="236"/>
      <c r="N190" s="237"/>
      <c r="O190" s="86"/>
      <c r="P190" s="86"/>
      <c r="Q190" s="86"/>
      <c r="R190" s="86"/>
      <c r="S190" s="86"/>
      <c r="T190" s="87"/>
      <c r="U190" s="40"/>
      <c r="V190" s="40"/>
      <c r="W190" s="40"/>
      <c r="X190" s="40"/>
      <c r="Y190" s="40"/>
      <c r="Z190" s="40"/>
      <c r="AA190" s="40"/>
      <c r="AB190" s="40"/>
      <c r="AC190" s="40"/>
      <c r="AD190" s="40"/>
      <c r="AE190" s="40"/>
      <c r="AT190" s="18" t="s">
        <v>210</v>
      </c>
      <c r="AU190" s="18" t="s">
        <v>86</v>
      </c>
    </row>
    <row r="191" spans="1:51" s="13" customFormat="1" ht="12">
      <c r="A191" s="13"/>
      <c r="B191" s="238"/>
      <c r="C191" s="239"/>
      <c r="D191" s="234" t="s">
        <v>213</v>
      </c>
      <c r="E191" s="240" t="s">
        <v>32</v>
      </c>
      <c r="F191" s="241" t="s">
        <v>1163</v>
      </c>
      <c r="G191" s="239"/>
      <c r="H191" s="242">
        <v>31</v>
      </c>
      <c r="I191" s="243"/>
      <c r="J191" s="239"/>
      <c r="K191" s="239"/>
      <c r="L191" s="244"/>
      <c r="M191" s="245"/>
      <c r="N191" s="246"/>
      <c r="O191" s="246"/>
      <c r="P191" s="246"/>
      <c r="Q191" s="246"/>
      <c r="R191" s="246"/>
      <c r="S191" s="246"/>
      <c r="T191" s="247"/>
      <c r="U191" s="13"/>
      <c r="V191" s="13"/>
      <c r="W191" s="13"/>
      <c r="X191" s="13"/>
      <c r="Y191" s="13"/>
      <c r="Z191" s="13"/>
      <c r="AA191" s="13"/>
      <c r="AB191" s="13"/>
      <c r="AC191" s="13"/>
      <c r="AD191" s="13"/>
      <c r="AE191" s="13"/>
      <c r="AT191" s="248" t="s">
        <v>213</v>
      </c>
      <c r="AU191" s="248" t="s">
        <v>86</v>
      </c>
      <c r="AV191" s="13" t="s">
        <v>86</v>
      </c>
      <c r="AW191" s="13" t="s">
        <v>39</v>
      </c>
      <c r="AX191" s="13" t="s">
        <v>6</v>
      </c>
      <c r="AY191" s="248" t="s">
        <v>199</v>
      </c>
    </row>
    <row r="192" spans="1:51" s="14" customFormat="1" ht="12">
      <c r="A192" s="14"/>
      <c r="B192" s="249"/>
      <c r="C192" s="250"/>
      <c r="D192" s="234" t="s">
        <v>213</v>
      </c>
      <c r="E192" s="251" t="s">
        <v>32</v>
      </c>
      <c r="F192" s="252" t="s">
        <v>215</v>
      </c>
      <c r="G192" s="250"/>
      <c r="H192" s="253">
        <v>31</v>
      </c>
      <c r="I192" s="254"/>
      <c r="J192" s="250"/>
      <c r="K192" s="250"/>
      <c r="L192" s="255"/>
      <c r="M192" s="269"/>
      <c r="N192" s="270"/>
      <c r="O192" s="270"/>
      <c r="P192" s="270"/>
      <c r="Q192" s="270"/>
      <c r="R192" s="270"/>
      <c r="S192" s="270"/>
      <c r="T192" s="271"/>
      <c r="U192" s="14"/>
      <c r="V192" s="14"/>
      <c r="W192" s="14"/>
      <c r="X192" s="14"/>
      <c r="Y192" s="14"/>
      <c r="Z192" s="14"/>
      <c r="AA192" s="14"/>
      <c r="AB192" s="14"/>
      <c r="AC192" s="14"/>
      <c r="AD192" s="14"/>
      <c r="AE192" s="14"/>
      <c r="AT192" s="259" t="s">
        <v>213</v>
      </c>
      <c r="AU192" s="259" t="s">
        <v>86</v>
      </c>
      <c r="AV192" s="14" t="s">
        <v>209</v>
      </c>
      <c r="AW192" s="14" t="s">
        <v>39</v>
      </c>
      <c r="AX192" s="14" t="s">
        <v>84</v>
      </c>
      <c r="AY192" s="259" t="s">
        <v>199</v>
      </c>
    </row>
    <row r="193" spans="1:65" s="2" customFormat="1" ht="19.8" customHeight="1">
      <c r="A193" s="40"/>
      <c r="B193" s="41"/>
      <c r="C193" s="260" t="s">
        <v>271</v>
      </c>
      <c r="D193" s="260" t="s">
        <v>222</v>
      </c>
      <c r="E193" s="261" t="s">
        <v>921</v>
      </c>
      <c r="F193" s="262" t="s">
        <v>922</v>
      </c>
      <c r="G193" s="263" t="s">
        <v>288</v>
      </c>
      <c r="H193" s="264">
        <v>73.975</v>
      </c>
      <c r="I193" s="265"/>
      <c r="J193" s="266">
        <f>ROUND(I193*H193,2)</f>
        <v>0</v>
      </c>
      <c r="K193" s="262" t="s">
        <v>32</v>
      </c>
      <c r="L193" s="46"/>
      <c r="M193" s="267" t="s">
        <v>32</v>
      </c>
      <c r="N193" s="268" t="s">
        <v>48</v>
      </c>
      <c r="O193" s="86"/>
      <c r="P193" s="230">
        <f>O193*H193</f>
        <v>0</v>
      </c>
      <c r="Q193" s="230">
        <v>0</v>
      </c>
      <c r="R193" s="230">
        <f>Q193*H193</f>
        <v>0</v>
      </c>
      <c r="S193" s="230">
        <v>0</v>
      </c>
      <c r="T193" s="231">
        <f>S193*H193</f>
        <v>0</v>
      </c>
      <c r="U193" s="40"/>
      <c r="V193" s="40"/>
      <c r="W193" s="40"/>
      <c r="X193" s="40"/>
      <c r="Y193" s="40"/>
      <c r="Z193" s="40"/>
      <c r="AA193" s="40"/>
      <c r="AB193" s="40"/>
      <c r="AC193" s="40"/>
      <c r="AD193" s="40"/>
      <c r="AE193" s="40"/>
      <c r="AR193" s="232" t="s">
        <v>209</v>
      </c>
      <c r="AT193" s="232" t="s">
        <v>222</v>
      </c>
      <c r="AU193" s="232" t="s">
        <v>86</v>
      </c>
      <c r="AY193" s="18" t="s">
        <v>199</v>
      </c>
      <c r="BE193" s="233">
        <f>IF(N193="základní",J193,0)</f>
        <v>0</v>
      </c>
      <c r="BF193" s="233">
        <f>IF(N193="snížená",J193,0)</f>
        <v>0</v>
      </c>
      <c r="BG193" s="233">
        <f>IF(N193="zákl. přenesená",J193,0)</f>
        <v>0</v>
      </c>
      <c r="BH193" s="233">
        <f>IF(N193="sníž. přenesená",J193,0)</f>
        <v>0</v>
      </c>
      <c r="BI193" s="233">
        <f>IF(N193="nulová",J193,0)</f>
        <v>0</v>
      </c>
      <c r="BJ193" s="18" t="s">
        <v>84</v>
      </c>
      <c r="BK193" s="233">
        <f>ROUND(I193*H193,2)</f>
        <v>0</v>
      </c>
      <c r="BL193" s="18" t="s">
        <v>209</v>
      </c>
      <c r="BM193" s="232" t="s">
        <v>379</v>
      </c>
    </row>
    <row r="194" spans="1:47" s="2" customFormat="1" ht="12">
      <c r="A194" s="40"/>
      <c r="B194" s="41"/>
      <c r="C194" s="42"/>
      <c r="D194" s="234" t="s">
        <v>210</v>
      </c>
      <c r="E194" s="42"/>
      <c r="F194" s="235" t="s">
        <v>922</v>
      </c>
      <c r="G194" s="42"/>
      <c r="H194" s="42"/>
      <c r="I194" s="138"/>
      <c r="J194" s="42"/>
      <c r="K194" s="42"/>
      <c r="L194" s="46"/>
      <c r="M194" s="236"/>
      <c r="N194" s="237"/>
      <c r="O194" s="86"/>
      <c r="P194" s="86"/>
      <c r="Q194" s="86"/>
      <c r="R194" s="86"/>
      <c r="S194" s="86"/>
      <c r="T194" s="87"/>
      <c r="U194" s="40"/>
      <c r="V194" s="40"/>
      <c r="W194" s="40"/>
      <c r="X194" s="40"/>
      <c r="Y194" s="40"/>
      <c r="Z194" s="40"/>
      <c r="AA194" s="40"/>
      <c r="AB194" s="40"/>
      <c r="AC194" s="40"/>
      <c r="AD194" s="40"/>
      <c r="AE194" s="40"/>
      <c r="AT194" s="18" t="s">
        <v>210</v>
      </c>
      <c r="AU194" s="18" t="s">
        <v>86</v>
      </c>
    </row>
    <row r="195" spans="1:51" s="13" customFormat="1" ht="12">
      <c r="A195" s="13"/>
      <c r="B195" s="238"/>
      <c r="C195" s="239"/>
      <c r="D195" s="234" t="s">
        <v>213</v>
      </c>
      <c r="E195" s="240" t="s">
        <v>32</v>
      </c>
      <c r="F195" s="241" t="s">
        <v>1164</v>
      </c>
      <c r="G195" s="239"/>
      <c r="H195" s="242">
        <v>73.975</v>
      </c>
      <c r="I195" s="243"/>
      <c r="J195" s="239"/>
      <c r="K195" s="239"/>
      <c r="L195" s="244"/>
      <c r="M195" s="245"/>
      <c r="N195" s="246"/>
      <c r="O195" s="246"/>
      <c r="P195" s="246"/>
      <c r="Q195" s="246"/>
      <c r="R195" s="246"/>
      <c r="S195" s="246"/>
      <c r="T195" s="247"/>
      <c r="U195" s="13"/>
      <c r="V195" s="13"/>
      <c r="W195" s="13"/>
      <c r="X195" s="13"/>
      <c r="Y195" s="13"/>
      <c r="Z195" s="13"/>
      <c r="AA195" s="13"/>
      <c r="AB195" s="13"/>
      <c r="AC195" s="13"/>
      <c r="AD195" s="13"/>
      <c r="AE195" s="13"/>
      <c r="AT195" s="248" t="s">
        <v>213</v>
      </c>
      <c r="AU195" s="248" t="s">
        <v>86</v>
      </c>
      <c r="AV195" s="13" t="s">
        <v>86</v>
      </c>
      <c r="AW195" s="13" t="s">
        <v>39</v>
      </c>
      <c r="AX195" s="13" t="s">
        <v>6</v>
      </c>
      <c r="AY195" s="248" t="s">
        <v>199</v>
      </c>
    </row>
    <row r="196" spans="1:51" s="14" customFormat="1" ht="12">
      <c r="A196" s="14"/>
      <c r="B196" s="249"/>
      <c r="C196" s="250"/>
      <c r="D196" s="234" t="s">
        <v>213</v>
      </c>
      <c r="E196" s="251" t="s">
        <v>32</v>
      </c>
      <c r="F196" s="252" t="s">
        <v>215</v>
      </c>
      <c r="G196" s="250"/>
      <c r="H196" s="253">
        <v>73.975</v>
      </c>
      <c r="I196" s="254"/>
      <c r="J196" s="250"/>
      <c r="K196" s="250"/>
      <c r="L196" s="255"/>
      <c r="M196" s="269"/>
      <c r="N196" s="270"/>
      <c r="O196" s="270"/>
      <c r="P196" s="270"/>
      <c r="Q196" s="270"/>
      <c r="R196" s="270"/>
      <c r="S196" s="270"/>
      <c r="T196" s="271"/>
      <c r="U196" s="14"/>
      <c r="V196" s="14"/>
      <c r="W196" s="14"/>
      <c r="X196" s="14"/>
      <c r="Y196" s="14"/>
      <c r="Z196" s="14"/>
      <c r="AA196" s="14"/>
      <c r="AB196" s="14"/>
      <c r="AC196" s="14"/>
      <c r="AD196" s="14"/>
      <c r="AE196" s="14"/>
      <c r="AT196" s="259" t="s">
        <v>213</v>
      </c>
      <c r="AU196" s="259" t="s">
        <v>86</v>
      </c>
      <c r="AV196" s="14" t="s">
        <v>209</v>
      </c>
      <c r="AW196" s="14" t="s">
        <v>39</v>
      </c>
      <c r="AX196" s="14" t="s">
        <v>84</v>
      </c>
      <c r="AY196" s="259" t="s">
        <v>199</v>
      </c>
    </row>
    <row r="197" spans="1:65" s="2" customFormat="1" ht="19.8" customHeight="1">
      <c r="A197" s="40"/>
      <c r="B197" s="41"/>
      <c r="C197" s="260" t="s">
        <v>380</v>
      </c>
      <c r="D197" s="260" t="s">
        <v>222</v>
      </c>
      <c r="E197" s="261" t="s">
        <v>924</v>
      </c>
      <c r="F197" s="262" t="s">
        <v>925</v>
      </c>
      <c r="G197" s="263" t="s">
        <v>303</v>
      </c>
      <c r="H197" s="264">
        <v>153.5</v>
      </c>
      <c r="I197" s="265"/>
      <c r="J197" s="266">
        <f>ROUND(I197*H197,2)</f>
        <v>0</v>
      </c>
      <c r="K197" s="262" t="s">
        <v>32</v>
      </c>
      <c r="L197" s="46"/>
      <c r="M197" s="267" t="s">
        <v>32</v>
      </c>
      <c r="N197" s="268" t="s">
        <v>48</v>
      </c>
      <c r="O197" s="86"/>
      <c r="P197" s="230">
        <f>O197*H197</f>
        <v>0</v>
      </c>
      <c r="Q197" s="230">
        <v>0</v>
      </c>
      <c r="R197" s="230">
        <f>Q197*H197</f>
        <v>0</v>
      </c>
      <c r="S197" s="230">
        <v>0</v>
      </c>
      <c r="T197" s="231">
        <f>S197*H197</f>
        <v>0</v>
      </c>
      <c r="U197" s="40"/>
      <c r="V197" s="40"/>
      <c r="W197" s="40"/>
      <c r="X197" s="40"/>
      <c r="Y197" s="40"/>
      <c r="Z197" s="40"/>
      <c r="AA197" s="40"/>
      <c r="AB197" s="40"/>
      <c r="AC197" s="40"/>
      <c r="AD197" s="40"/>
      <c r="AE197" s="40"/>
      <c r="AR197" s="232" t="s">
        <v>209</v>
      </c>
      <c r="AT197" s="232" t="s">
        <v>222</v>
      </c>
      <c r="AU197" s="232" t="s">
        <v>86</v>
      </c>
      <c r="AY197" s="18" t="s">
        <v>199</v>
      </c>
      <c r="BE197" s="233">
        <f>IF(N197="základní",J197,0)</f>
        <v>0</v>
      </c>
      <c r="BF197" s="233">
        <f>IF(N197="snížená",J197,0)</f>
        <v>0</v>
      </c>
      <c r="BG197" s="233">
        <f>IF(N197="zákl. přenesená",J197,0)</f>
        <v>0</v>
      </c>
      <c r="BH197" s="233">
        <f>IF(N197="sníž. přenesená",J197,0)</f>
        <v>0</v>
      </c>
      <c r="BI197" s="233">
        <f>IF(N197="nulová",J197,0)</f>
        <v>0</v>
      </c>
      <c r="BJ197" s="18" t="s">
        <v>84</v>
      </c>
      <c r="BK197" s="233">
        <f>ROUND(I197*H197,2)</f>
        <v>0</v>
      </c>
      <c r="BL197" s="18" t="s">
        <v>209</v>
      </c>
      <c r="BM197" s="232" t="s">
        <v>383</v>
      </c>
    </row>
    <row r="198" spans="1:47" s="2" customFormat="1" ht="12">
      <c r="A198" s="40"/>
      <c r="B198" s="41"/>
      <c r="C198" s="42"/>
      <c r="D198" s="234" t="s">
        <v>210</v>
      </c>
      <c r="E198" s="42"/>
      <c r="F198" s="235" t="s">
        <v>925</v>
      </c>
      <c r="G198" s="42"/>
      <c r="H198" s="42"/>
      <c r="I198" s="138"/>
      <c r="J198" s="42"/>
      <c r="K198" s="42"/>
      <c r="L198" s="46"/>
      <c r="M198" s="236"/>
      <c r="N198" s="237"/>
      <c r="O198" s="86"/>
      <c r="P198" s="86"/>
      <c r="Q198" s="86"/>
      <c r="R198" s="86"/>
      <c r="S198" s="86"/>
      <c r="T198" s="87"/>
      <c r="U198" s="40"/>
      <c r="V198" s="40"/>
      <c r="W198" s="40"/>
      <c r="X198" s="40"/>
      <c r="Y198" s="40"/>
      <c r="Z198" s="40"/>
      <c r="AA198" s="40"/>
      <c r="AB198" s="40"/>
      <c r="AC198" s="40"/>
      <c r="AD198" s="40"/>
      <c r="AE198" s="40"/>
      <c r="AT198" s="18" t="s">
        <v>210</v>
      </c>
      <c r="AU198" s="18" t="s">
        <v>86</v>
      </c>
    </row>
    <row r="199" spans="1:51" s="13" customFormat="1" ht="12">
      <c r="A199" s="13"/>
      <c r="B199" s="238"/>
      <c r="C199" s="239"/>
      <c r="D199" s="234" t="s">
        <v>213</v>
      </c>
      <c r="E199" s="240" t="s">
        <v>32</v>
      </c>
      <c r="F199" s="241" t="s">
        <v>1165</v>
      </c>
      <c r="G199" s="239"/>
      <c r="H199" s="242">
        <v>153.5</v>
      </c>
      <c r="I199" s="243"/>
      <c r="J199" s="239"/>
      <c r="K199" s="239"/>
      <c r="L199" s="244"/>
      <c r="M199" s="245"/>
      <c r="N199" s="246"/>
      <c r="O199" s="246"/>
      <c r="P199" s="246"/>
      <c r="Q199" s="246"/>
      <c r="R199" s="246"/>
      <c r="S199" s="246"/>
      <c r="T199" s="247"/>
      <c r="U199" s="13"/>
      <c r="V199" s="13"/>
      <c r="W199" s="13"/>
      <c r="X199" s="13"/>
      <c r="Y199" s="13"/>
      <c r="Z199" s="13"/>
      <c r="AA199" s="13"/>
      <c r="AB199" s="13"/>
      <c r="AC199" s="13"/>
      <c r="AD199" s="13"/>
      <c r="AE199" s="13"/>
      <c r="AT199" s="248" t="s">
        <v>213</v>
      </c>
      <c r="AU199" s="248" t="s">
        <v>86</v>
      </c>
      <c r="AV199" s="13" t="s">
        <v>86</v>
      </c>
      <c r="AW199" s="13" t="s">
        <v>39</v>
      </c>
      <c r="AX199" s="13" t="s">
        <v>6</v>
      </c>
      <c r="AY199" s="248" t="s">
        <v>199</v>
      </c>
    </row>
    <row r="200" spans="1:51" s="14" customFormat="1" ht="12">
      <c r="A200" s="14"/>
      <c r="B200" s="249"/>
      <c r="C200" s="250"/>
      <c r="D200" s="234" t="s">
        <v>213</v>
      </c>
      <c r="E200" s="251" t="s">
        <v>32</v>
      </c>
      <c r="F200" s="252" t="s">
        <v>215</v>
      </c>
      <c r="G200" s="250"/>
      <c r="H200" s="253">
        <v>153.5</v>
      </c>
      <c r="I200" s="254"/>
      <c r="J200" s="250"/>
      <c r="K200" s="250"/>
      <c r="L200" s="255"/>
      <c r="M200" s="269"/>
      <c r="N200" s="270"/>
      <c r="O200" s="270"/>
      <c r="P200" s="270"/>
      <c r="Q200" s="270"/>
      <c r="R200" s="270"/>
      <c r="S200" s="270"/>
      <c r="T200" s="271"/>
      <c r="U200" s="14"/>
      <c r="V200" s="14"/>
      <c r="W200" s="14"/>
      <c r="X200" s="14"/>
      <c r="Y200" s="14"/>
      <c r="Z200" s="14"/>
      <c r="AA200" s="14"/>
      <c r="AB200" s="14"/>
      <c r="AC200" s="14"/>
      <c r="AD200" s="14"/>
      <c r="AE200" s="14"/>
      <c r="AT200" s="259" t="s">
        <v>213</v>
      </c>
      <c r="AU200" s="259" t="s">
        <v>86</v>
      </c>
      <c r="AV200" s="14" t="s">
        <v>209</v>
      </c>
      <c r="AW200" s="14" t="s">
        <v>39</v>
      </c>
      <c r="AX200" s="14" t="s">
        <v>84</v>
      </c>
      <c r="AY200" s="259" t="s">
        <v>199</v>
      </c>
    </row>
    <row r="201" spans="1:65" s="2" customFormat="1" ht="19.8" customHeight="1">
      <c r="A201" s="40"/>
      <c r="B201" s="41"/>
      <c r="C201" s="260" t="s">
        <v>274</v>
      </c>
      <c r="D201" s="260" t="s">
        <v>222</v>
      </c>
      <c r="E201" s="261" t="s">
        <v>927</v>
      </c>
      <c r="F201" s="262" t="s">
        <v>928</v>
      </c>
      <c r="G201" s="263" t="s">
        <v>303</v>
      </c>
      <c r="H201" s="264">
        <v>5.114</v>
      </c>
      <c r="I201" s="265"/>
      <c r="J201" s="266">
        <f>ROUND(I201*H201,2)</f>
        <v>0</v>
      </c>
      <c r="K201" s="262" t="s">
        <v>32</v>
      </c>
      <c r="L201" s="46"/>
      <c r="M201" s="267" t="s">
        <v>32</v>
      </c>
      <c r="N201" s="268" t="s">
        <v>48</v>
      </c>
      <c r="O201" s="86"/>
      <c r="P201" s="230">
        <f>O201*H201</f>
        <v>0</v>
      </c>
      <c r="Q201" s="230">
        <v>0</v>
      </c>
      <c r="R201" s="230">
        <f>Q201*H201</f>
        <v>0</v>
      </c>
      <c r="S201" s="230">
        <v>0</v>
      </c>
      <c r="T201" s="231">
        <f>S201*H201</f>
        <v>0</v>
      </c>
      <c r="U201" s="40"/>
      <c r="V201" s="40"/>
      <c r="W201" s="40"/>
      <c r="X201" s="40"/>
      <c r="Y201" s="40"/>
      <c r="Z201" s="40"/>
      <c r="AA201" s="40"/>
      <c r="AB201" s="40"/>
      <c r="AC201" s="40"/>
      <c r="AD201" s="40"/>
      <c r="AE201" s="40"/>
      <c r="AR201" s="232" t="s">
        <v>209</v>
      </c>
      <c r="AT201" s="232" t="s">
        <v>222</v>
      </c>
      <c r="AU201" s="232" t="s">
        <v>86</v>
      </c>
      <c r="AY201" s="18" t="s">
        <v>199</v>
      </c>
      <c r="BE201" s="233">
        <f>IF(N201="základní",J201,0)</f>
        <v>0</v>
      </c>
      <c r="BF201" s="233">
        <f>IF(N201="snížená",J201,0)</f>
        <v>0</v>
      </c>
      <c r="BG201" s="233">
        <f>IF(N201="zákl. přenesená",J201,0)</f>
        <v>0</v>
      </c>
      <c r="BH201" s="233">
        <f>IF(N201="sníž. přenesená",J201,0)</f>
        <v>0</v>
      </c>
      <c r="BI201" s="233">
        <f>IF(N201="nulová",J201,0)</f>
        <v>0</v>
      </c>
      <c r="BJ201" s="18" t="s">
        <v>84</v>
      </c>
      <c r="BK201" s="233">
        <f>ROUND(I201*H201,2)</f>
        <v>0</v>
      </c>
      <c r="BL201" s="18" t="s">
        <v>209</v>
      </c>
      <c r="BM201" s="232" t="s">
        <v>386</v>
      </c>
    </row>
    <row r="202" spans="1:47" s="2" customFormat="1" ht="12">
      <c r="A202" s="40"/>
      <c r="B202" s="41"/>
      <c r="C202" s="42"/>
      <c r="D202" s="234" t="s">
        <v>210</v>
      </c>
      <c r="E202" s="42"/>
      <c r="F202" s="235" t="s">
        <v>928</v>
      </c>
      <c r="G202" s="42"/>
      <c r="H202" s="42"/>
      <c r="I202" s="138"/>
      <c r="J202" s="42"/>
      <c r="K202" s="42"/>
      <c r="L202" s="46"/>
      <c r="M202" s="236"/>
      <c r="N202" s="237"/>
      <c r="O202" s="86"/>
      <c r="P202" s="86"/>
      <c r="Q202" s="86"/>
      <c r="R202" s="86"/>
      <c r="S202" s="86"/>
      <c r="T202" s="87"/>
      <c r="U202" s="40"/>
      <c r="V202" s="40"/>
      <c r="W202" s="40"/>
      <c r="X202" s="40"/>
      <c r="Y202" s="40"/>
      <c r="Z202" s="40"/>
      <c r="AA202" s="40"/>
      <c r="AB202" s="40"/>
      <c r="AC202" s="40"/>
      <c r="AD202" s="40"/>
      <c r="AE202" s="40"/>
      <c r="AT202" s="18" t="s">
        <v>210</v>
      </c>
      <c r="AU202" s="18" t="s">
        <v>86</v>
      </c>
    </row>
    <row r="203" spans="1:65" s="2" customFormat="1" ht="30" customHeight="1">
      <c r="A203" s="40"/>
      <c r="B203" s="41"/>
      <c r="C203" s="260" t="s">
        <v>387</v>
      </c>
      <c r="D203" s="260" t="s">
        <v>222</v>
      </c>
      <c r="E203" s="261" t="s">
        <v>930</v>
      </c>
      <c r="F203" s="262" t="s">
        <v>931</v>
      </c>
      <c r="G203" s="263" t="s">
        <v>288</v>
      </c>
      <c r="H203" s="264">
        <v>4.4</v>
      </c>
      <c r="I203" s="265"/>
      <c r="J203" s="266">
        <f>ROUND(I203*H203,2)</f>
        <v>0</v>
      </c>
      <c r="K203" s="262" t="s">
        <v>32</v>
      </c>
      <c r="L203" s="46"/>
      <c r="M203" s="267" t="s">
        <v>32</v>
      </c>
      <c r="N203" s="268" t="s">
        <v>48</v>
      </c>
      <c r="O203" s="86"/>
      <c r="P203" s="230">
        <f>O203*H203</f>
        <v>0</v>
      </c>
      <c r="Q203" s="230">
        <v>0</v>
      </c>
      <c r="R203" s="230">
        <f>Q203*H203</f>
        <v>0</v>
      </c>
      <c r="S203" s="230">
        <v>0</v>
      </c>
      <c r="T203" s="231">
        <f>S203*H203</f>
        <v>0</v>
      </c>
      <c r="U203" s="40"/>
      <c r="V203" s="40"/>
      <c r="W203" s="40"/>
      <c r="X203" s="40"/>
      <c r="Y203" s="40"/>
      <c r="Z203" s="40"/>
      <c r="AA203" s="40"/>
      <c r="AB203" s="40"/>
      <c r="AC203" s="40"/>
      <c r="AD203" s="40"/>
      <c r="AE203" s="40"/>
      <c r="AR203" s="232" t="s">
        <v>209</v>
      </c>
      <c r="AT203" s="232" t="s">
        <v>222</v>
      </c>
      <c r="AU203" s="232" t="s">
        <v>86</v>
      </c>
      <c r="AY203" s="18" t="s">
        <v>199</v>
      </c>
      <c r="BE203" s="233">
        <f>IF(N203="základní",J203,0)</f>
        <v>0</v>
      </c>
      <c r="BF203" s="233">
        <f>IF(N203="snížená",J203,0)</f>
        <v>0</v>
      </c>
      <c r="BG203" s="233">
        <f>IF(N203="zákl. přenesená",J203,0)</f>
        <v>0</v>
      </c>
      <c r="BH203" s="233">
        <f>IF(N203="sníž. přenesená",J203,0)</f>
        <v>0</v>
      </c>
      <c r="BI203" s="233">
        <f>IF(N203="nulová",J203,0)</f>
        <v>0</v>
      </c>
      <c r="BJ203" s="18" t="s">
        <v>84</v>
      </c>
      <c r="BK203" s="233">
        <f>ROUND(I203*H203,2)</f>
        <v>0</v>
      </c>
      <c r="BL203" s="18" t="s">
        <v>209</v>
      </c>
      <c r="BM203" s="232" t="s">
        <v>390</v>
      </c>
    </row>
    <row r="204" spans="1:47" s="2" customFormat="1" ht="12">
      <c r="A204" s="40"/>
      <c r="B204" s="41"/>
      <c r="C204" s="42"/>
      <c r="D204" s="234" t="s">
        <v>210</v>
      </c>
      <c r="E204" s="42"/>
      <c r="F204" s="235" t="s">
        <v>931</v>
      </c>
      <c r="G204" s="42"/>
      <c r="H204" s="42"/>
      <c r="I204" s="138"/>
      <c r="J204" s="42"/>
      <c r="K204" s="42"/>
      <c r="L204" s="46"/>
      <c r="M204" s="236"/>
      <c r="N204" s="237"/>
      <c r="O204" s="86"/>
      <c r="P204" s="86"/>
      <c r="Q204" s="86"/>
      <c r="R204" s="86"/>
      <c r="S204" s="86"/>
      <c r="T204" s="87"/>
      <c r="U204" s="40"/>
      <c r="V204" s="40"/>
      <c r="W204" s="40"/>
      <c r="X204" s="40"/>
      <c r="Y204" s="40"/>
      <c r="Z204" s="40"/>
      <c r="AA204" s="40"/>
      <c r="AB204" s="40"/>
      <c r="AC204" s="40"/>
      <c r="AD204" s="40"/>
      <c r="AE204" s="40"/>
      <c r="AT204" s="18" t="s">
        <v>210</v>
      </c>
      <c r="AU204" s="18" t="s">
        <v>86</v>
      </c>
    </row>
    <row r="205" spans="1:51" s="13" customFormat="1" ht="12">
      <c r="A205" s="13"/>
      <c r="B205" s="238"/>
      <c r="C205" s="239"/>
      <c r="D205" s="234" t="s">
        <v>213</v>
      </c>
      <c r="E205" s="240" t="s">
        <v>32</v>
      </c>
      <c r="F205" s="241" t="s">
        <v>1166</v>
      </c>
      <c r="G205" s="239"/>
      <c r="H205" s="242">
        <v>4.4</v>
      </c>
      <c r="I205" s="243"/>
      <c r="J205" s="239"/>
      <c r="K205" s="239"/>
      <c r="L205" s="244"/>
      <c r="M205" s="245"/>
      <c r="N205" s="246"/>
      <c r="O205" s="246"/>
      <c r="P205" s="246"/>
      <c r="Q205" s="246"/>
      <c r="R205" s="246"/>
      <c r="S205" s="246"/>
      <c r="T205" s="247"/>
      <c r="U205" s="13"/>
      <c r="V205" s="13"/>
      <c r="W205" s="13"/>
      <c r="X205" s="13"/>
      <c r="Y205" s="13"/>
      <c r="Z205" s="13"/>
      <c r="AA205" s="13"/>
      <c r="AB205" s="13"/>
      <c r="AC205" s="13"/>
      <c r="AD205" s="13"/>
      <c r="AE205" s="13"/>
      <c r="AT205" s="248" t="s">
        <v>213</v>
      </c>
      <c r="AU205" s="248" t="s">
        <v>86</v>
      </c>
      <c r="AV205" s="13" t="s">
        <v>86</v>
      </c>
      <c r="AW205" s="13" t="s">
        <v>39</v>
      </c>
      <c r="AX205" s="13" t="s">
        <v>6</v>
      </c>
      <c r="AY205" s="248" t="s">
        <v>199</v>
      </c>
    </row>
    <row r="206" spans="1:51" s="14" customFormat="1" ht="12">
      <c r="A206" s="14"/>
      <c r="B206" s="249"/>
      <c r="C206" s="250"/>
      <c r="D206" s="234" t="s">
        <v>213</v>
      </c>
      <c r="E206" s="251" t="s">
        <v>32</v>
      </c>
      <c r="F206" s="252" t="s">
        <v>215</v>
      </c>
      <c r="G206" s="250"/>
      <c r="H206" s="253">
        <v>4.4</v>
      </c>
      <c r="I206" s="254"/>
      <c r="J206" s="250"/>
      <c r="K206" s="250"/>
      <c r="L206" s="255"/>
      <c r="M206" s="269"/>
      <c r="N206" s="270"/>
      <c r="O206" s="270"/>
      <c r="P206" s="270"/>
      <c r="Q206" s="270"/>
      <c r="R206" s="270"/>
      <c r="S206" s="270"/>
      <c r="T206" s="271"/>
      <c r="U206" s="14"/>
      <c r="V206" s="14"/>
      <c r="W206" s="14"/>
      <c r="X206" s="14"/>
      <c r="Y206" s="14"/>
      <c r="Z206" s="14"/>
      <c r="AA206" s="14"/>
      <c r="AB206" s="14"/>
      <c r="AC206" s="14"/>
      <c r="AD206" s="14"/>
      <c r="AE206" s="14"/>
      <c r="AT206" s="259" t="s">
        <v>213</v>
      </c>
      <c r="AU206" s="259" t="s">
        <v>86</v>
      </c>
      <c r="AV206" s="14" t="s">
        <v>209</v>
      </c>
      <c r="AW206" s="14" t="s">
        <v>39</v>
      </c>
      <c r="AX206" s="14" t="s">
        <v>84</v>
      </c>
      <c r="AY206" s="259" t="s">
        <v>199</v>
      </c>
    </row>
    <row r="207" spans="1:63" s="12" customFormat="1" ht="22.8" customHeight="1">
      <c r="A207" s="12"/>
      <c r="B207" s="204"/>
      <c r="C207" s="205"/>
      <c r="D207" s="206" t="s">
        <v>76</v>
      </c>
      <c r="E207" s="218" t="s">
        <v>230</v>
      </c>
      <c r="F207" s="218" t="s">
        <v>933</v>
      </c>
      <c r="G207" s="205"/>
      <c r="H207" s="205"/>
      <c r="I207" s="208"/>
      <c r="J207" s="219">
        <f>BK207</f>
        <v>0</v>
      </c>
      <c r="K207" s="205"/>
      <c r="L207" s="210"/>
      <c r="M207" s="211"/>
      <c r="N207" s="212"/>
      <c r="O207" s="212"/>
      <c r="P207" s="213">
        <f>SUM(P208:P215)</f>
        <v>0</v>
      </c>
      <c r="Q207" s="212"/>
      <c r="R207" s="213">
        <f>SUM(R208:R215)</f>
        <v>0</v>
      </c>
      <c r="S207" s="212"/>
      <c r="T207" s="214">
        <f>SUM(T208:T215)</f>
        <v>0</v>
      </c>
      <c r="U207" s="12"/>
      <c r="V207" s="12"/>
      <c r="W207" s="12"/>
      <c r="X207" s="12"/>
      <c r="Y207" s="12"/>
      <c r="Z207" s="12"/>
      <c r="AA207" s="12"/>
      <c r="AB207" s="12"/>
      <c r="AC207" s="12"/>
      <c r="AD207" s="12"/>
      <c r="AE207" s="12"/>
      <c r="AR207" s="215" t="s">
        <v>84</v>
      </c>
      <c r="AT207" s="216" t="s">
        <v>76</v>
      </c>
      <c r="AU207" s="216" t="s">
        <v>84</v>
      </c>
      <c r="AY207" s="215" t="s">
        <v>199</v>
      </c>
      <c r="BK207" s="217">
        <f>SUM(BK208:BK215)</f>
        <v>0</v>
      </c>
    </row>
    <row r="208" spans="1:65" s="2" customFormat="1" ht="30" customHeight="1">
      <c r="A208" s="40"/>
      <c r="B208" s="41"/>
      <c r="C208" s="260" t="s">
        <v>278</v>
      </c>
      <c r="D208" s="260" t="s">
        <v>222</v>
      </c>
      <c r="E208" s="261" t="s">
        <v>934</v>
      </c>
      <c r="F208" s="262" t="s">
        <v>935</v>
      </c>
      <c r="G208" s="263" t="s">
        <v>324</v>
      </c>
      <c r="H208" s="264">
        <v>0.942</v>
      </c>
      <c r="I208" s="265"/>
      <c r="J208" s="266">
        <f>ROUND(I208*H208,2)</f>
        <v>0</v>
      </c>
      <c r="K208" s="262" t="s">
        <v>32</v>
      </c>
      <c r="L208" s="46"/>
      <c r="M208" s="267" t="s">
        <v>32</v>
      </c>
      <c r="N208" s="268" t="s">
        <v>48</v>
      </c>
      <c r="O208" s="86"/>
      <c r="P208" s="230">
        <f>O208*H208</f>
        <v>0</v>
      </c>
      <c r="Q208" s="230">
        <v>0</v>
      </c>
      <c r="R208" s="230">
        <f>Q208*H208</f>
        <v>0</v>
      </c>
      <c r="S208" s="230">
        <v>0</v>
      </c>
      <c r="T208" s="231">
        <f>S208*H208</f>
        <v>0</v>
      </c>
      <c r="U208" s="40"/>
      <c r="V208" s="40"/>
      <c r="W208" s="40"/>
      <c r="X208" s="40"/>
      <c r="Y208" s="40"/>
      <c r="Z208" s="40"/>
      <c r="AA208" s="40"/>
      <c r="AB208" s="40"/>
      <c r="AC208" s="40"/>
      <c r="AD208" s="40"/>
      <c r="AE208" s="40"/>
      <c r="AR208" s="232" t="s">
        <v>209</v>
      </c>
      <c r="AT208" s="232" t="s">
        <v>222</v>
      </c>
      <c r="AU208" s="232" t="s">
        <v>86</v>
      </c>
      <c r="AY208" s="18" t="s">
        <v>199</v>
      </c>
      <c r="BE208" s="233">
        <f>IF(N208="základní",J208,0)</f>
        <v>0</v>
      </c>
      <c r="BF208" s="233">
        <f>IF(N208="snížená",J208,0)</f>
        <v>0</v>
      </c>
      <c r="BG208" s="233">
        <f>IF(N208="zákl. přenesená",J208,0)</f>
        <v>0</v>
      </c>
      <c r="BH208" s="233">
        <f>IF(N208="sníž. přenesená",J208,0)</f>
        <v>0</v>
      </c>
      <c r="BI208" s="233">
        <f>IF(N208="nulová",J208,0)</f>
        <v>0</v>
      </c>
      <c r="BJ208" s="18" t="s">
        <v>84</v>
      </c>
      <c r="BK208" s="233">
        <f>ROUND(I208*H208,2)</f>
        <v>0</v>
      </c>
      <c r="BL208" s="18" t="s">
        <v>209</v>
      </c>
      <c r="BM208" s="232" t="s">
        <v>225</v>
      </c>
    </row>
    <row r="209" spans="1:47" s="2" customFormat="1" ht="12">
      <c r="A209" s="40"/>
      <c r="B209" s="41"/>
      <c r="C209" s="42"/>
      <c r="D209" s="234" t="s">
        <v>210</v>
      </c>
      <c r="E209" s="42"/>
      <c r="F209" s="235" t="s">
        <v>935</v>
      </c>
      <c r="G209" s="42"/>
      <c r="H209" s="42"/>
      <c r="I209" s="138"/>
      <c r="J209" s="42"/>
      <c r="K209" s="42"/>
      <c r="L209" s="46"/>
      <c r="M209" s="236"/>
      <c r="N209" s="237"/>
      <c r="O209" s="86"/>
      <c r="P209" s="86"/>
      <c r="Q209" s="86"/>
      <c r="R209" s="86"/>
      <c r="S209" s="86"/>
      <c r="T209" s="87"/>
      <c r="U209" s="40"/>
      <c r="V209" s="40"/>
      <c r="W209" s="40"/>
      <c r="X209" s="40"/>
      <c r="Y209" s="40"/>
      <c r="Z209" s="40"/>
      <c r="AA209" s="40"/>
      <c r="AB209" s="40"/>
      <c r="AC209" s="40"/>
      <c r="AD209" s="40"/>
      <c r="AE209" s="40"/>
      <c r="AT209" s="18" t="s">
        <v>210</v>
      </c>
      <c r="AU209" s="18" t="s">
        <v>86</v>
      </c>
    </row>
    <row r="210" spans="1:51" s="13" customFormat="1" ht="12">
      <c r="A210" s="13"/>
      <c r="B210" s="238"/>
      <c r="C210" s="239"/>
      <c r="D210" s="234" t="s">
        <v>213</v>
      </c>
      <c r="E210" s="240" t="s">
        <v>32</v>
      </c>
      <c r="F210" s="241" t="s">
        <v>1167</v>
      </c>
      <c r="G210" s="239"/>
      <c r="H210" s="242">
        <v>0.942</v>
      </c>
      <c r="I210" s="243"/>
      <c r="J210" s="239"/>
      <c r="K210" s="239"/>
      <c r="L210" s="244"/>
      <c r="M210" s="245"/>
      <c r="N210" s="246"/>
      <c r="O210" s="246"/>
      <c r="P210" s="246"/>
      <c r="Q210" s="246"/>
      <c r="R210" s="246"/>
      <c r="S210" s="246"/>
      <c r="T210" s="247"/>
      <c r="U210" s="13"/>
      <c r="V210" s="13"/>
      <c r="W210" s="13"/>
      <c r="X210" s="13"/>
      <c r="Y210" s="13"/>
      <c r="Z210" s="13"/>
      <c r="AA210" s="13"/>
      <c r="AB210" s="13"/>
      <c r="AC210" s="13"/>
      <c r="AD210" s="13"/>
      <c r="AE210" s="13"/>
      <c r="AT210" s="248" t="s">
        <v>213</v>
      </c>
      <c r="AU210" s="248" t="s">
        <v>86</v>
      </c>
      <c r="AV210" s="13" t="s">
        <v>86</v>
      </c>
      <c r="AW210" s="13" t="s">
        <v>39</v>
      </c>
      <c r="AX210" s="13" t="s">
        <v>6</v>
      </c>
      <c r="AY210" s="248" t="s">
        <v>199</v>
      </c>
    </row>
    <row r="211" spans="1:51" s="14" customFormat="1" ht="12">
      <c r="A211" s="14"/>
      <c r="B211" s="249"/>
      <c r="C211" s="250"/>
      <c r="D211" s="234" t="s">
        <v>213</v>
      </c>
      <c r="E211" s="251" t="s">
        <v>32</v>
      </c>
      <c r="F211" s="252" t="s">
        <v>215</v>
      </c>
      <c r="G211" s="250"/>
      <c r="H211" s="253">
        <v>0.942</v>
      </c>
      <c r="I211" s="254"/>
      <c r="J211" s="250"/>
      <c r="K211" s="250"/>
      <c r="L211" s="255"/>
      <c r="M211" s="269"/>
      <c r="N211" s="270"/>
      <c r="O211" s="270"/>
      <c r="P211" s="270"/>
      <c r="Q211" s="270"/>
      <c r="R211" s="270"/>
      <c r="S211" s="270"/>
      <c r="T211" s="271"/>
      <c r="U211" s="14"/>
      <c r="V211" s="14"/>
      <c r="W211" s="14"/>
      <c r="X211" s="14"/>
      <c r="Y211" s="14"/>
      <c r="Z211" s="14"/>
      <c r="AA211" s="14"/>
      <c r="AB211" s="14"/>
      <c r="AC211" s="14"/>
      <c r="AD211" s="14"/>
      <c r="AE211" s="14"/>
      <c r="AT211" s="259" t="s">
        <v>213</v>
      </c>
      <c r="AU211" s="259" t="s">
        <v>86</v>
      </c>
      <c r="AV211" s="14" t="s">
        <v>209</v>
      </c>
      <c r="AW211" s="14" t="s">
        <v>39</v>
      </c>
      <c r="AX211" s="14" t="s">
        <v>84</v>
      </c>
      <c r="AY211" s="259" t="s">
        <v>199</v>
      </c>
    </row>
    <row r="212" spans="1:65" s="2" customFormat="1" ht="30" customHeight="1">
      <c r="A212" s="40"/>
      <c r="B212" s="41"/>
      <c r="C212" s="260" t="s">
        <v>393</v>
      </c>
      <c r="D212" s="260" t="s">
        <v>222</v>
      </c>
      <c r="E212" s="261" t="s">
        <v>938</v>
      </c>
      <c r="F212" s="262" t="s">
        <v>939</v>
      </c>
      <c r="G212" s="263" t="s">
        <v>288</v>
      </c>
      <c r="H212" s="264">
        <v>24.8</v>
      </c>
      <c r="I212" s="265"/>
      <c r="J212" s="266">
        <f>ROUND(I212*H212,2)</f>
        <v>0</v>
      </c>
      <c r="K212" s="262" t="s">
        <v>32</v>
      </c>
      <c r="L212" s="46"/>
      <c r="M212" s="267" t="s">
        <v>32</v>
      </c>
      <c r="N212" s="268" t="s">
        <v>48</v>
      </c>
      <c r="O212" s="86"/>
      <c r="P212" s="230">
        <f>O212*H212</f>
        <v>0</v>
      </c>
      <c r="Q212" s="230">
        <v>0</v>
      </c>
      <c r="R212" s="230">
        <f>Q212*H212</f>
        <v>0</v>
      </c>
      <c r="S212" s="230">
        <v>0</v>
      </c>
      <c r="T212" s="231">
        <f>S212*H212</f>
        <v>0</v>
      </c>
      <c r="U212" s="40"/>
      <c r="V212" s="40"/>
      <c r="W212" s="40"/>
      <c r="X212" s="40"/>
      <c r="Y212" s="40"/>
      <c r="Z212" s="40"/>
      <c r="AA212" s="40"/>
      <c r="AB212" s="40"/>
      <c r="AC212" s="40"/>
      <c r="AD212" s="40"/>
      <c r="AE212" s="40"/>
      <c r="AR212" s="232" t="s">
        <v>209</v>
      </c>
      <c r="AT212" s="232" t="s">
        <v>222</v>
      </c>
      <c r="AU212" s="232" t="s">
        <v>86</v>
      </c>
      <c r="AY212" s="18" t="s">
        <v>199</v>
      </c>
      <c r="BE212" s="233">
        <f>IF(N212="základní",J212,0)</f>
        <v>0</v>
      </c>
      <c r="BF212" s="233">
        <f>IF(N212="snížená",J212,0)</f>
        <v>0</v>
      </c>
      <c r="BG212" s="233">
        <f>IF(N212="zákl. přenesená",J212,0)</f>
        <v>0</v>
      </c>
      <c r="BH212" s="233">
        <f>IF(N212="sníž. přenesená",J212,0)</f>
        <v>0</v>
      </c>
      <c r="BI212" s="233">
        <f>IF(N212="nulová",J212,0)</f>
        <v>0</v>
      </c>
      <c r="BJ212" s="18" t="s">
        <v>84</v>
      </c>
      <c r="BK212" s="233">
        <f>ROUND(I212*H212,2)</f>
        <v>0</v>
      </c>
      <c r="BL212" s="18" t="s">
        <v>209</v>
      </c>
      <c r="BM212" s="232" t="s">
        <v>396</v>
      </c>
    </row>
    <row r="213" spans="1:47" s="2" customFormat="1" ht="12">
      <c r="A213" s="40"/>
      <c r="B213" s="41"/>
      <c r="C213" s="42"/>
      <c r="D213" s="234" t="s">
        <v>210</v>
      </c>
      <c r="E213" s="42"/>
      <c r="F213" s="235" t="s">
        <v>939</v>
      </c>
      <c r="G213" s="42"/>
      <c r="H213" s="42"/>
      <c r="I213" s="138"/>
      <c r="J213" s="42"/>
      <c r="K213" s="42"/>
      <c r="L213" s="46"/>
      <c r="M213" s="236"/>
      <c r="N213" s="237"/>
      <c r="O213" s="86"/>
      <c r="P213" s="86"/>
      <c r="Q213" s="86"/>
      <c r="R213" s="86"/>
      <c r="S213" s="86"/>
      <c r="T213" s="87"/>
      <c r="U213" s="40"/>
      <c r="V213" s="40"/>
      <c r="W213" s="40"/>
      <c r="X213" s="40"/>
      <c r="Y213" s="40"/>
      <c r="Z213" s="40"/>
      <c r="AA213" s="40"/>
      <c r="AB213" s="40"/>
      <c r="AC213" s="40"/>
      <c r="AD213" s="40"/>
      <c r="AE213" s="40"/>
      <c r="AT213" s="18" t="s">
        <v>210</v>
      </c>
      <c r="AU213" s="18" t="s">
        <v>86</v>
      </c>
    </row>
    <row r="214" spans="1:65" s="2" customFormat="1" ht="14.4" customHeight="1">
      <c r="A214" s="40"/>
      <c r="B214" s="41"/>
      <c r="C214" s="220" t="s">
        <v>282</v>
      </c>
      <c r="D214" s="220" t="s">
        <v>203</v>
      </c>
      <c r="E214" s="221" t="s">
        <v>940</v>
      </c>
      <c r="F214" s="222" t="s">
        <v>941</v>
      </c>
      <c r="G214" s="223" t="s">
        <v>604</v>
      </c>
      <c r="H214" s="224">
        <v>37.622</v>
      </c>
      <c r="I214" s="225"/>
      <c r="J214" s="226">
        <f>ROUND(I214*H214,2)</f>
        <v>0</v>
      </c>
      <c r="K214" s="222" t="s">
        <v>32</v>
      </c>
      <c r="L214" s="227"/>
      <c r="M214" s="228" t="s">
        <v>32</v>
      </c>
      <c r="N214" s="229" t="s">
        <v>48</v>
      </c>
      <c r="O214" s="86"/>
      <c r="P214" s="230">
        <f>O214*H214</f>
        <v>0</v>
      </c>
      <c r="Q214" s="230">
        <v>0</v>
      </c>
      <c r="R214" s="230">
        <f>Q214*H214</f>
        <v>0</v>
      </c>
      <c r="S214" s="230">
        <v>0</v>
      </c>
      <c r="T214" s="231">
        <f>S214*H214</f>
        <v>0</v>
      </c>
      <c r="U214" s="40"/>
      <c r="V214" s="40"/>
      <c r="W214" s="40"/>
      <c r="X214" s="40"/>
      <c r="Y214" s="40"/>
      <c r="Z214" s="40"/>
      <c r="AA214" s="40"/>
      <c r="AB214" s="40"/>
      <c r="AC214" s="40"/>
      <c r="AD214" s="40"/>
      <c r="AE214" s="40"/>
      <c r="AR214" s="232" t="s">
        <v>208</v>
      </c>
      <c r="AT214" s="232" t="s">
        <v>203</v>
      </c>
      <c r="AU214" s="232" t="s">
        <v>86</v>
      </c>
      <c r="AY214" s="18" t="s">
        <v>199</v>
      </c>
      <c r="BE214" s="233">
        <f>IF(N214="základní",J214,0)</f>
        <v>0</v>
      </c>
      <c r="BF214" s="233">
        <f>IF(N214="snížená",J214,0)</f>
        <v>0</v>
      </c>
      <c r="BG214" s="233">
        <f>IF(N214="zákl. přenesená",J214,0)</f>
        <v>0</v>
      </c>
      <c r="BH214" s="233">
        <f>IF(N214="sníž. přenesená",J214,0)</f>
        <v>0</v>
      </c>
      <c r="BI214" s="233">
        <f>IF(N214="nulová",J214,0)</f>
        <v>0</v>
      </c>
      <c r="BJ214" s="18" t="s">
        <v>84</v>
      </c>
      <c r="BK214" s="233">
        <f>ROUND(I214*H214,2)</f>
        <v>0</v>
      </c>
      <c r="BL214" s="18" t="s">
        <v>209</v>
      </c>
      <c r="BM214" s="232" t="s">
        <v>399</v>
      </c>
    </row>
    <row r="215" spans="1:47" s="2" customFormat="1" ht="12">
      <c r="A215" s="40"/>
      <c r="B215" s="41"/>
      <c r="C215" s="42"/>
      <c r="D215" s="234" t="s">
        <v>210</v>
      </c>
      <c r="E215" s="42"/>
      <c r="F215" s="235" t="s">
        <v>941</v>
      </c>
      <c r="G215" s="42"/>
      <c r="H215" s="42"/>
      <c r="I215" s="138"/>
      <c r="J215" s="42"/>
      <c r="K215" s="42"/>
      <c r="L215" s="46"/>
      <c r="M215" s="236"/>
      <c r="N215" s="237"/>
      <c r="O215" s="86"/>
      <c r="P215" s="86"/>
      <c r="Q215" s="86"/>
      <c r="R215" s="86"/>
      <c r="S215" s="86"/>
      <c r="T215" s="87"/>
      <c r="U215" s="40"/>
      <c r="V215" s="40"/>
      <c r="W215" s="40"/>
      <c r="X215" s="40"/>
      <c r="Y215" s="40"/>
      <c r="Z215" s="40"/>
      <c r="AA215" s="40"/>
      <c r="AB215" s="40"/>
      <c r="AC215" s="40"/>
      <c r="AD215" s="40"/>
      <c r="AE215" s="40"/>
      <c r="AT215" s="18" t="s">
        <v>210</v>
      </c>
      <c r="AU215" s="18" t="s">
        <v>86</v>
      </c>
    </row>
    <row r="216" spans="1:63" s="12" customFormat="1" ht="22.8" customHeight="1">
      <c r="A216" s="12"/>
      <c r="B216" s="204"/>
      <c r="C216" s="205"/>
      <c r="D216" s="206" t="s">
        <v>76</v>
      </c>
      <c r="E216" s="218" t="s">
        <v>249</v>
      </c>
      <c r="F216" s="218" t="s">
        <v>942</v>
      </c>
      <c r="G216" s="205"/>
      <c r="H216" s="205"/>
      <c r="I216" s="208"/>
      <c r="J216" s="219">
        <f>BK216</f>
        <v>0</v>
      </c>
      <c r="K216" s="205"/>
      <c r="L216" s="210"/>
      <c r="M216" s="211"/>
      <c r="N216" s="212"/>
      <c r="O216" s="212"/>
      <c r="P216" s="213">
        <f>SUM(P217:P312)</f>
        <v>0</v>
      </c>
      <c r="Q216" s="212"/>
      <c r="R216" s="213">
        <f>SUM(R217:R312)</f>
        <v>0</v>
      </c>
      <c r="S216" s="212"/>
      <c r="T216" s="214">
        <f>SUM(T217:T312)</f>
        <v>0</v>
      </c>
      <c r="U216" s="12"/>
      <c r="V216" s="12"/>
      <c r="W216" s="12"/>
      <c r="X216" s="12"/>
      <c r="Y216" s="12"/>
      <c r="Z216" s="12"/>
      <c r="AA216" s="12"/>
      <c r="AB216" s="12"/>
      <c r="AC216" s="12"/>
      <c r="AD216" s="12"/>
      <c r="AE216" s="12"/>
      <c r="AR216" s="215" t="s">
        <v>84</v>
      </c>
      <c r="AT216" s="216" t="s">
        <v>76</v>
      </c>
      <c r="AU216" s="216" t="s">
        <v>84</v>
      </c>
      <c r="AY216" s="215" t="s">
        <v>199</v>
      </c>
      <c r="BK216" s="217">
        <f>SUM(BK217:BK312)</f>
        <v>0</v>
      </c>
    </row>
    <row r="217" spans="1:65" s="2" customFormat="1" ht="19.8" customHeight="1">
      <c r="A217" s="40"/>
      <c r="B217" s="41"/>
      <c r="C217" s="260" t="s">
        <v>400</v>
      </c>
      <c r="D217" s="260" t="s">
        <v>222</v>
      </c>
      <c r="E217" s="261" t="s">
        <v>943</v>
      </c>
      <c r="F217" s="262" t="s">
        <v>944</v>
      </c>
      <c r="G217" s="263" t="s">
        <v>604</v>
      </c>
      <c r="H217" s="264">
        <v>290</v>
      </c>
      <c r="I217" s="265"/>
      <c r="J217" s="266">
        <f>ROUND(I217*H217,2)</f>
        <v>0</v>
      </c>
      <c r="K217" s="262" t="s">
        <v>32</v>
      </c>
      <c r="L217" s="46"/>
      <c r="M217" s="267" t="s">
        <v>32</v>
      </c>
      <c r="N217" s="268" t="s">
        <v>48</v>
      </c>
      <c r="O217" s="86"/>
      <c r="P217" s="230">
        <f>O217*H217</f>
        <v>0</v>
      </c>
      <c r="Q217" s="230">
        <v>0</v>
      </c>
      <c r="R217" s="230">
        <f>Q217*H217</f>
        <v>0</v>
      </c>
      <c r="S217" s="230">
        <v>0</v>
      </c>
      <c r="T217" s="231">
        <f>S217*H217</f>
        <v>0</v>
      </c>
      <c r="U217" s="40"/>
      <c r="V217" s="40"/>
      <c r="W217" s="40"/>
      <c r="X217" s="40"/>
      <c r="Y217" s="40"/>
      <c r="Z217" s="40"/>
      <c r="AA217" s="40"/>
      <c r="AB217" s="40"/>
      <c r="AC217" s="40"/>
      <c r="AD217" s="40"/>
      <c r="AE217" s="40"/>
      <c r="AR217" s="232" t="s">
        <v>209</v>
      </c>
      <c r="AT217" s="232" t="s">
        <v>222</v>
      </c>
      <c r="AU217" s="232" t="s">
        <v>86</v>
      </c>
      <c r="AY217" s="18" t="s">
        <v>199</v>
      </c>
      <c r="BE217" s="233">
        <f>IF(N217="základní",J217,0)</f>
        <v>0</v>
      </c>
      <c r="BF217" s="233">
        <f>IF(N217="snížená",J217,0)</f>
        <v>0</v>
      </c>
      <c r="BG217" s="233">
        <f>IF(N217="zákl. přenesená",J217,0)</f>
        <v>0</v>
      </c>
      <c r="BH217" s="233">
        <f>IF(N217="sníž. přenesená",J217,0)</f>
        <v>0</v>
      </c>
      <c r="BI217" s="233">
        <f>IF(N217="nulová",J217,0)</f>
        <v>0</v>
      </c>
      <c r="BJ217" s="18" t="s">
        <v>84</v>
      </c>
      <c r="BK217" s="233">
        <f>ROUND(I217*H217,2)</f>
        <v>0</v>
      </c>
      <c r="BL217" s="18" t="s">
        <v>209</v>
      </c>
      <c r="BM217" s="232" t="s">
        <v>403</v>
      </c>
    </row>
    <row r="218" spans="1:47" s="2" customFormat="1" ht="12">
      <c r="A218" s="40"/>
      <c r="B218" s="41"/>
      <c r="C218" s="42"/>
      <c r="D218" s="234" t="s">
        <v>210</v>
      </c>
      <c r="E218" s="42"/>
      <c r="F218" s="235" t="s">
        <v>944</v>
      </c>
      <c r="G218" s="42"/>
      <c r="H218" s="42"/>
      <c r="I218" s="138"/>
      <c r="J218" s="42"/>
      <c r="K218" s="42"/>
      <c r="L218" s="46"/>
      <c r="M218" s="236"/>
      <c r="N218" s="237"/>
      <c r="O218" s="86"/>
      <c r="P218" s="86"/>
      <c r="Q218" s="86"/>
      <c r="R218" s="86"/>
      <c r="S218" s="86"/>
      <c r="T218" s="87"/>
      <c r="U218" s="40"/>
      <c r="V218" s="40"/>
      <c r="W218" s="40"/>
      <c r="X218" s="40"/>
      <c r="Y218" s="40"/>
      <c r="Z218" s="40"/>
      <c r="AA218" s="40"/>
      <c r="AB218" s="40"/>
      <c r="AC218" s="40"/>
      <c r="AD218" s="40"/>
      <c r="AE218" s="40"/>
      <c r="AT218" s="18" t="s">
        <v>210</v>
      </c>
      <c r="AU218" s="18" t="s">
        <v>86</v>
      </c>
    </row>
    <row r="219" spans="1:65" s="2" customFormat="1" ht="19.8" customHeight="1">
      <c r="A219" s="40"/>
      <c r="B219" s="41"/>
      <c r="C219" s="260" t="s">
        <v>341</v>
      </c>
      <c r="D219" s="260" t="s">
        <v>222</v>
      </c>
      <c r="E219" s="261" t="s">
        <v>945</v>
      </c>
      <c r="F219" s="262" t="s">
        <v>946</v>
      </c>
      <c r="G219" s="263" t="s">
        <v>604</v>
      </c>
      <c r="H219" s="264">
        <v>290</v>
      </c>
      <c r="I219" s="265"/>
      <c r="J219" s="266">
        <f>ROUND(I219*H219,2)</f>
        <v>0</v>
      </c>
      <c r="K219" s="262" t="s">
        <v>32</v>
      </c>
      <c r="L219" s="46"/>
      <c r="M219" s="267" t="s">
        <v>32</v>
      </c>
      <c r="N219" s="268" t="s">
        <v>48</v>
      </c>
      <c r="O219" s="86"/>
      <c r="P219" s="230">
        <f>O219*H219</f>
        <v>0</v>
      </c>
      <c r="Q219" s="230">
        <v>0</v>
      </c>
      <c r="R219" s="230">
        <f>Q219*H219</f>
        <v>0</v>
      </c>
      <c r="S219" s="230">
        <v>0</v>
      </c>
      <c r="T219" s="231">
        <f>S219*H219</f>
        <v>0</v>
      </c>
      <c r="U219" s="40"/>
      <c r="V219" s="40"/>
      <c r="W219" s="40"/>
      <c r="X219" s="40"/>
      <c r="Y219" s="40"/>
      <c r="Z219" s="40"/>
      <c r="AA219" s="40"/>
      <c r="AB219" s="40"/>
      <c r="AC219" s="40"/>
      <c r="AD219" s="40"/>
      <c r="AE219" s="40"/>
      <c r="AR219" s="232" t="s">
        <v>209</v>
      </c>
      <c r="AT219" s="232" t="s">
        <v>222</v>
      </c>
      <c r="AU219" s="232" t="s">
        <v>86</v>
      </c>
      <c r="AY219" s="18" t="s">
        <v>199</v>
      </c>
      <c r="BE219" s="233">
        <f>IF(N219="základní",J219,0)</f>
        <v>0</v>
      </c>
      <c r="BF219" s="233">
        <f>IF(N219="snížená",J219,0)</f>
        <v>0</v>
      </c>
      <c r="BG219" s="233">
        <f>IF(N219="zákl. přenesená",J219,0)</f>
        <v>0</v>
      </c>
      <c r="BH219" s="233">
        <f>IF(N219="sníž. přenesená",J219,0)</f>
        <v>0</v>
      </c>
      <c r="BI219" s="233">
        <f>IF(N219="nulová",J219,0)</f>
        <v>0</v>
      </c>
      <c r="BJ219" s="18" t="s">
        <v>84</v>
      </c>
      <c r="BK219" s="233">
        <f>ROUND(I219*H219,2)</f>
        <v>0</v>
      </c>
      <c r="BL219" s="18" t="s">
        <v>209</v>
      </c>
      <c r="BM219" s="232" t="s">
        <v>406</v>
      </c>
    </row>
    <row r="220" spans="1:47" s="2" customFormat="1" ht="12">
      <c r="A220" s="40"/>
      <c r="B220" s="41"/>
      <c r="C220" s="42"/>
      <c r="D220" s="234" t="s">
        <v>210</v>
      </c>
      <c r="E220" s="42"/>
      <c r="F220" s="235" t="s">
        <v>946</v>
      </c>
      <c r="G220" s="42"/>
      <c r="H220" s="42"/>
      <c r="I220" s="138"/>
      <c r="J220" s="42"/>
      <c r="K220" s="42"/>
      <c r="L220" s="46"/>
      <c r="M220" s="236"/>
      <c r="N220" s="237"/>
      <c r="O220" s="86"/>
      <c r="P220" s="86"/>
      <c r="Q220" s="86"/>
      <c r="R220" s="86"/>
      <c r="S220" s="86"/>
      <c r="T220" s="87"/>
      <c r="U220" s="40"/>
      <c r="V220" s="40"/>
      <c r="W220" s="40"/>
      <c r="X220" s="40"/>
      <c r="Y220" s="40"/>
      <c r="Z220" s="40"/>
      <c r="AA220" s="40"/>
      <c r="AB220" s="40"/>
      <c r="AC220" s="40"/>
      <c r="AD220" s="40"/>
      <c r="AE220" s="40"/>
      <c r="AT220" s="18" t="s">
        <v>210</v>
      </c>
      <c r="AU220" s="18" t="s">
        <v>86</v>
      </c>
    </row>
    <row r="221" spans="1:65" s="2" customFormat="1" ht="14.4" customHeight="1">
      <c r="A221" s="40"/>
      <c r="B221" s="41"/>
      <c r="C221" s="220" t="s">
        <v>408</v>
      </c>
      <c r="D221" s="220" t="s">
        <v>203</v>
      </c>
      <c r="E221" s="221" t="s">
        <v>948</v>
      </c>
      <c r="F221" s="222" t="s">
        <v>949</v>
      </c>
      <c r="G221" s="223" t="s">
        <v>296</v>
      </c>
      <c r="H221" s="224">
        <v>0.305</v>
      </c>
      <c r="I221" s="225"/>
      <c r="J221" s="226">
        <f>ROUND(I221*H221,2)</f>
        <v>0</v>
      </c>
      <c r="K221" s="222" t="s">
        <v>32</v>
      </c>
      <c r="L221" s="227"/>
      <c r="M221" s="228" t="s">
        <v>32</v>
      </c>
      <c r="N221" s="229" t="s">
        <v>48</v>
      </c>
      <c r="O221" s="86"/>
      <c r="P221" s="230">
        <f>O221*H221</f>
        <v>0</v>
      </c>
      <c r="Q221" s="230">
        <v>0</v>
      </c>
      <c r="R221" s="230">
        <f>Q221*H221</f>
        <v>0</v>
      </c>
      <c r="S221" s="230">
        <v>0</v>
      </c>
      <c r="T221" s="231">
        <f>S221*H221</f>
        <v>0</v>
      </c>
      <c r="U221" s="40"/>
      <c r="V221" s="40"/>
      <c r="W221" s="40"/>
      <c r="X221" s="40"/>
      <c r="Y221" s="40"/>
      <c r="Z221" s="40"/>
      <c r="AA221" s="40"/>
      <c r="AB221" s="40"/>
      <c r="AC221" s="40"/>
      <c r="AD221" s="40"/>
      <c r="AE221" s="40"/>
      <c r="AR221" s="232" t="s">
        <v>208</v>
      </c>
      <c r="AT221" s="232" t="s">
        <v>203</v>
      </c>
      <c r="AU221" s="232" t="s">
        <v>86</v>
      </c>
      <c r="AY221" s="18" t="s">
        <v>199</v>
      </c>
      <c r="BE221" s="233">
        <f>IF(N221="základní",J221,0)</f>
        <v>0</v>
      </c>
      <c r="BF221" s="233">
        <f>IF(N221="snížená",J221,0)</f>
        <v>0</v>
      </c>
      <c r="BG221" s="233">
        <f>IF(N221="zákl. přenesená",J221,0)</f>
        <v>0</v>
      </c>
      <c r="BH221" s="233">
        <f>IF(N221="sníž. přenesená",J221,0)</f>
        <v>0</v>
      </c>
      <c r="BI221" s="233">
        <f>IF(N221="nulová",J221,0)</f>
        <v>0</v>
      </c>
      <c r="BJ221" s="18" t="s">
        <v>84</v>
      </c>
      <c r="BK221" s="233">
        <f>ROUND(I221*H221,2)</f>
        <v>0</v>
      </c>
      <c r="BL221" s="18" t="s">
        <v>209</v>
      </c>
      <c r="BM221" s="232" t="s">
        <v>411</v>
      </c>
    </row>
    <row r="222" spans="1:47" s="2" customFormat="1" ht="12">
      <c r="A222" s="40"/>
      <c r="B222" s="41"/>
      <c r="C222" s="42"/>
      <c r="D222" s="234" t="s">
        <v>210</v>
      </c>
      <c r="E222" s="42"/>
      <c r="F222" s="235" t="s">
        <v>949</v>
      </c>
      <c r="G222" s="42"/>
      <c r="H222" s="42"/>
      <c r="I222" s="138"/>
      <c r="J222" s="42"/>
      <c r="K222" s="42"/>
      <c r="L222" s="46"/>
      <c r="M222" s="236"/>
      <c r="N222" s="237"/>
      <c r="O222" s="86"/>
      <c r="P222" s="86"/>
      <c r="Q222" s="86"/>
      <c r="R222" s="86"/>
      <c r="S222" s="86"/>
      <c r="T222" s="87"/>
      <c r="U222" s="40"/>
      <c r="V222" s="40"/>
      <c r="W222" s="40"/>
      <c r="X222" s="40"/>
      <c r="Y222" s="40"/>
      <c r="Z222" s="40"/>
      <c r="AA222" s="40"/>
      <c r="AB222" s="40"/>
      <c r="AC222" s="40"/>
      <c r="AD222" s="40"/>
      <c r="AE222" s="40"/>
      <c r="AT222" s="18" t="s">
        <v>210</v>
      </c>
      <c r="AU222" s="18" t="s">
        <v>86</v>
      </c>
    </row>
    <row r="223" spans="1:65" s="2" customFormat="1" ht="19.8" customHeight="1">
      <c r="A223" s="40"/>
      <c r="B223" s="41"/>
      <c r="C223" s="260" t="s">
        <v>345</v>
      </c>
      <c r="D223" s="260" t="s">
        <v>222</v>
      </c>
      <c r="E223" s="261" t="s">
        <v>950</v>
      </c>
      <c r="F223" s="262" t="s">
        <v>951</v>
      </c>
      <c r="G223" s="263" t="s">
        <v>288</v>
      </c>
      <c r="H223" s="264">
        <v>50</v>
      </c>
      <c r="I223" s="265"/>
      <c r="J223" s="266">
        <f>ROUND(I223*H223,2)</f>
        <v>0</v>
      </c>
      <c r="K223" s="262" t="s">
        <v>32</v>
      </c>
      <c r="L223" s="46"/>
      <c r="M223" s="267" t="s">
        <v>32</v>
      </c>
      <c r="N223" s="268" t="s">
        <v>48</v>
      </c>
      <c r="O223" s="86"/>
      <c r="P223" s="230">
        <f>O223*H223</f>
        <v>0</v>
      </c>
      <c r="Q223" s="230">
        <v>0</v>
      </c>
      <c r="R223" s="230">
        <f>Q223*H223</f>
        <v>0</v>
      </c>
      <c r="S223" s="230">
        <v>0</v>
      </c>
      <c r="T223" s="231">
        <f>S223*H223</f>
        <v>0</v>
      </c>
      <c r="U223" s="40"/>
      <c r="V223" s="40"/>
      <c r="W223" s="40"/>
      <c r="X223" s="40"/>
      <c r="Y223" s="40"/>
      <c r="Z223" s="40"/>
      <c r="AA223" s="40"/>
      <c r="AB223" s="40"/>
      <c r="AC223" s="40"/>
      <c r="AD223" s="40"/>
      <c r="AE223" s="40"/>
      <c r="AR223" s="232" t="s">
        <v>209</v>
      </c>
      <c r="AT223" s="232" t="s">
        <v>222</v>
      </c>
      <c r="AU223" s="232" t="s">
        <v>86</v>
      </c>
      <c r="AY223" s="18" t="s">
        <v>199</v>
      </c>
      <c r="BE223" s="233">
        <f>IF(N223="základní",J223,0)</f>
        <v>0</v>
      </c>
      <c r="BF223" s="233">
        <f>IF(N223="snížená",J223,0)</f>
        <v>0</v>
      </c>
      <c r="BG223" s="233">
        <f>IF(N223="zákl. přenesená",J223,0)</f>
        <v>0</v>
      </c>
      <c r="BH223" s="233">
        <f>IF(N223="sníž. přenesená",J223,0)</f>
        <v>0</v>
      </c>
      <c r="BI223" s="233">
        <f>IF(N223="nulová",J223,0)</f>
        <v>0</v>
      </c>
      <c r="BJ223" s="18" t="s">
        <v>84</v>
      </c>
      <c r="BK223" s="233">
        <f>ROUND(I223*H223,2)</f>
        <v>0</v>
      </c>
      <c r="BL223" s="18" t="s">
        <v>209</v>
      </c>
      <c r="BM223" s="232" t="s">
        <v>414</v>
      </c>
    </row>
    <row r="224" spans="1:47" s="2" customFormat="1" ht="12">
      <c r="A224" s="40"/>
      <c r="B224" s="41"/>
      <c r="C224" s="42"/>
      <c r="D224" s="234" t="s">
        <v>210</v>
      </c>
      <c r="E224" s="42"/>
      <c r="F224" s="235" t="s">
        <v>951</v>
      </c>
      <c r="G224" s="42"/>
      <c r="H224" s="42"/>
      <c r="I224" s="138"/>
      <c r="J224" s="42"/>
      <c r="K224" s="42"/>
      <c r="L224" s="46"/>
      <c r="M224" s="236"/>
      <c r="N224" s="237"/>
      <c r="O224" s="86"/>
      <c r="P224" s="86"/>
      <c r="Q224" s="86"/>
      <c r="R224" s="86"/>
      <c r="S224" s="86"/>
      <c r="T224" s="87"/>
      <c r="U224" s="40"/>
      <c r="V224" s="40"/>
      <c r="W224" s="40"/>
      <c r="X224" s="40"/>
      <c r="Y224" s="40"/>
      <c r="Z224" s="40"/>
      <c r="AA224" s="40"/>
      <c r="AB224" s="40"/>
      <c r="AC224" s="40"/>
      <c r="AD224" s="40"/>
      <c r="AE224" s="40"/>
      <c r="AT224" s="18" t="s">
        <v>210</v>
      </c>
      <c r="AU224" s="18" t="s">
        <v>86</v>
      </c>
    </row>
    <row r="225" spans="1:65" s="2" customFormat="1" ht="19.8" customHeight="1">
      <c r="A225" s="40"/>
      <c r="B225" s="41"/>
      <c r="C225" s="260" t="s">
        <v>415</v>
      </c>
      <c r="D225" s="260" t="s">
        <v>222</v>
      </c>
      <c r="E225" s="261" t="s">
        <v>1168</v>
      </c>
      <c r="F225" s="262" t="s">
        <v>1169</v>
      </c>
      <c r="G225" s="263" t="s">
        <v>206</v>
      </c>
      <c r="H225" s="264">
        <v>2</v>
      </c>
      <c r="I225" s="265"/>
      <c r="J225" s="266">
        <f>ROUND(I225*H225,2)</f>
        <v>0</v>
      </c>
      <c r="K225" s="262" t="s">
        <v>32</v>
      </c>
      <c r="L225" s="46"/>
      <c r="M225" s="267" t="s">
        <v>32</v>
      </c>
      <c r="N225" s="268" t="s">
        <v>48</v>
      </c>
      <c r="O225" s="86"/>
      <c r="P225" s="230">
        <f>O225*H225</f>
        <v>0</v>
      </c>
      <c r="Q225" s="230">
        <v>0</v>
      </c>
      <c r="R225" s="230">
        <f>Q225*H225</f>
        <v>0</v>
      </c>
      <c r="S225" s="230">
        <v>0</v>
      </c>
      <c r="T225" s="231">
        <f>S225*H225</f>
        <v>0</v>
      </c>
      <c r="U225" s="40"/>
      <c r="V225" s="40"/>
      <c r="W225" s="40"/>
      <c r="X225" s="40"/>
      <c r="Y225" s="40"/>
      <c r="Z225" s="40"/>
      <c r="AA225" s="40"/>
      <c r="AB225" s="40"/>
      <c r="AC225" s="40"/>
      <c r="AD225" s="40"/>
      <c r="AE225" s="40"/>
      <c r="AR225" s="232" t="s">
        <v>209</v>
      </c>
      <c r="AT225" s="232" t="s">
        <v>222</v>
      </c>
      <c r="AU225" s="232" t="s">
        <v>86</v>
      </c>
      <c r="AY225" s="18" t="s">
        <v>199</v>
      </c>
      <c r="BE225" s="233">
        <f>IF(N225="základní",J225,0)</f>
        <v>0</v>
      </c>
      <c r="BF225" s="233">
        <f>IF(N225="snížená",J225,0)</f>
        <v>0</v>
      </c>
      <c r="BG225" s="233">
        <f>IF(N225="zákl. přenesená",J225,0)</f>
        <v>0</v>
      </c>
      <c r="BH225" s="233">
        <f>IF(N225="sníž. přenesená",J225,0)</f>
        <v>0</v>
      </c>
      <c r="BI225" s="233">
        <f>IF(N225="nulová",J225,0)</f>
        <v>0</v>
      </c>
      <c r="BJ225" s="18" t="s">
        <v>84</v>
      </c>
      <c r="BK225" s="233">
        <f>ROUND(I225*H225,2)</f>
        <v>0</v>
      </c>
      <c r="BL225" s="18" t="s">
        <v>209</v>
      </c>
      <c r="BM225" s="232" t="s">
        <v>418</v>
      </c>
    </row>
    <row r="226" spans="1:47" s="2" customFormat="1" ht="12">
      <c r="A226" s="40"/>
      <c r="B226" s="41"/>
      <c r="C226" s="42"/>
      <c r="D226" s="234" t="s">
        <v>210</v>
      </c>
      <c r="E226" s="42"/>
      <c r="F226" s="235" t="s">
        <v>1169</v>
      </c>
      <c r="G226" s="42"/>
      <c r="H226" s="42"/>
      <c r="I226" s="138"/>
      <c r="J226" s="42"/>
      <c r="K226" s="42"/>
      <c r="L226" s="46"/>
      <c r="M226" s="236"/>
      <c r="N226" s="237"/>
      <c r="O226" s="86"/>
      <c r="P226" s="86"/>
      <c r="Q226" s="86"/>
      <c r="R226" s="86"/>
      <c r="S226" s="86"/>
      <c r="T226" s="87"/>
      <c r="U226" s="40"/>
      <c r="V226" s="40"/>
      <c r="W226" s="40"/>
      <c r="X226" s="40"/>
      <c r="Y226" s="40"/>
      <c r="Z226" s="40"/>
      <c r="AA226" s="40"/>
      <c r="AB226" s="40"/>
      <c r="AC226" s="40"/>
      <c r="AD226" s="40"/>
      <c r="AE226" s="40"/>
      <c r="AT226" s="18" t="s">
        <v>210</v>
      </c>
      <c r="AU226" s="18" t="s">
        <v>86</v>
      </c>
    </row>
    <row r="227" spans="1:65" s="2" customFormat="1" ht="30" customHeight="1">
      <c r="A227" s="40"/>
      <c r="B227" s="41"/>
      <c r="C227" s="260" t="s">
        <v>348</v>
      </c>
      <c r="D227" s="260" t="s">
        <v>222</v>
      </c>
      <c r="E227" s="261" t="s">
        <v>953</v>
      </c>
      <c r="F227" s="262" t="s">
        <v>954</v>
      </c>
      <c r="G227" s="263" t="s">
        <v>303</v>
      </c>
      <c r="H227" s="264">
        <v>110.5</v>
      </c>
      <c r="I227" s="265"/>
      <c r="J227" s="266">
        <f>ROUND(I227*H227,2)</f>
        <v>0</v>
      </c>
      <c r="K227" s="262" t="s">
        <v>32</v>
      </c>
      <c r="L227" s="46"/>
      <c r="M227" s="267" t="s">
        <v>32</v>
      </c>
      <c r="N227" s="268" t="s">
        <v>48</v>
      </c>
      <c r="O227" s="86"/>
      <c r="P227" s="230">
        <f>O227*H227</f>
        <v>0</v>
      </c>
      <c r="Q227" s="230">
        <v>0</v>
      </c>
      <c r="R227" s="230">
        <f>Q227*H227</f>
        <v>0</v>
      </c>
      <c r="S227" s="230">
        <v>0</v>
      </c>
      <c r="T227" s="231">
        <f>S227*H227</f>
        <v>0</v>
      </c>
      <c r="U227" s="40"/>
      <c r="V227" s="40"/>
      <c r="W227" s="40"/>
      <c r="X227" s="40"/>
      <c r="Y227" s="40"/>
      <c r="Z227" s="40"/>
      <c r="AA227" s="40"/>
      <c r="AB227" s="40"/>
      <c r="AC227" s="40"/>
      <c r="AD227" s="40"/>
      <c r="AE227" s="40"/>
      <c r="AR227" s="232" t="s">
        <v>209</v>
      </c>
      <c r="AT227" s="232" t="s">
        <v>222</v>
      </c>
      <c r="AU227" s="232" t="s">
        <v>86</v>
      </c>
      <c r="AY227" s="18" t="s">
        <v>199</v>
      </c>
      <c r="BE227" s="233">
        <f>IF(N227="základní",J227,0)</f>
        <v>0</v>
      </c>
      <c r="BF227" s="233">
        <f>IF(N227="snížená",J227,0)</f>
        <v>0</v>
      </c>
      <c r="BG227" s="233">
        <f>IF(N227="zákl. přenesená",J227,0)</f>
        <v>0</v>
      </c>
      <c r="BH227" s="233">
        <f>IF(N227="sníž. přenesená",J227,0)</f>
        <v>0</v>
      </c>
      <c r="BI227" s="233">
        <f>IF(N227="nulová",J227,0)</f>
        <v>0</v>
      </c>
      <c r="BJ227" s="18" t="s">
        <v>84</v>
      </c>
      <c r="BK227" s="233">
        <f>ROUND(I227*H227,2)</f>
        <v>0</v>
      </c>
      <c r="BL227" s="18" t="s">
        <v>209</v>
      </c>
      <c r="BM227" s="232" t="s">
        <v>423</v>
      </c>
    </row>
    <row r="228" spans="1:47" s="2" customFormat="1" ht="12">
      <c r="A228" s="40"/>
      <c r="B228" s="41"/>
      <c r="C228" s="42"/>
      <c r="D228" s="234" t="s">
        <v>210</v>
      </c>
      <c r="E228" s="42"/>
      <c r="F228" s="235" t="s">
        <v>954</v>
      </c>
      <c r="G228" s="42"/>
      <c r="H228" s="42"/>
      <c r="I228" s="138"/>
      <c r="J228" s="42"/>
      <c r="K228" s="42"/>
      <c r="L228" s="46"/>
      <c r="M228" s="236"/>
      <c r="N228" s="237"/>
      <c r="O228" s="86"/>
      <c r="P228" s="86"/>
      <c r="Q228" s="86"/>
      <c r="R228" s="86"/>
      <c r="S228" s="86"/>
      <c r="T228" s="87"/>
      <c r="U228" s="40"/>
      <c r="V228" s="40"/>
      <c r="W228" s="40"/>
      <c r="X228" s="40"/>
      <c r="Y228" s="40"/>
      <c r="Z228" s="40"/>
      <c r="AA228" s="40"/>
      <c r="AB228" s="40"/>
      <c r="AC228" s="40"/>
      <c r="AD228" s="40"/>
      <c r="AE228" s="40"/>
      <c r="AT228" s="18" t="s">
        <v>210</v>
      </c>
      <c r="AU228" s="18" t="s">
        <v>86</v>
      </c>
    </row>
    <row r="229" spans="1:51" s="13" customFormat="1" ht="12">
      <c r="A229" s="13"/>
      <c r="B229" s="238"/>
      <c r="C229" s="239"/>
      <c r="D229" s="234" t="s">
        <v>213</v>
      </c>
      <c r="E229" s="240" t="s">
        <v>32</v>
      </c>
      <c r="F229" s="241" t="s">
        <v>1170</v>
      </c>
      <c r="G229" s="239"/>
      <c r="H229" s="242">
        <v>110.5</v>
      </c>
      <c r="I229" s="243"/>
      <c r="J229" s="239"/>
      <c r="K229" s="239"/>
      <c r="L229" s="244"/>
      <c r="M229" s="245"/>
      <c r="N229" s="246"/>
      <c r="O229" s="246"/>
      <c r="P229" s="246"/>
      <c r="Q229" s="246"/>
      <c r="R229" s="246"/>
      <c r="S229" s="246"/>
      <c r="T229" s="247"/>
      <c r="U229" s="13"/>
      <c r="V229" s="13"/>
      <c r="W229" s="13"/>
      <c r="X229" s="13"/>
      <c r="Y229" s="13"/>
      <c r="Z229" s="13"/>
      <c r="AA229" s="13"/>
      <c r="AB229" s="13"/>
      <c r="AC229" s="13"/>
      <c r="AD229" s="13"/>
      <c r="AE229" s="13"/>
      <c r="AT229" s="248" t="s">
        <v>213</v>
      </c>
      <c r="AU229" s="248" t="s">
        <v>86</v>
      </c>
      <c r="AV229" s="13" t="s">
        <v>86</v>
      </c>
      <c r="AW229" s="13" t="s">
        <v>39</v>
      </c>
      <c r="AX229" s="13" t="s">
        <v>6</v>
      </c>
      <c r="AY229" s="248" t="s">
        <v>199</v>
      </c>
    </row>
    <row r="230" spans="1:51" s="14" customFormat="1" ht="12">
      <c r="A230" s="14"/>
      <c r="B230" s="249"/>
      <c r="C230" s="250"/>
      <c r="D230" s="234" t="s">
        <v>213</v>
      </c>
      <c r="E230" s="251" t="s">
        <v>32</v>
      </c>
      <c r="F230" s="252" t="s">
        <v>215</v>
      </c>
      <c r="G230" s="250"/>
      <c r="H230" s="253">
        <v>110.5</v>
      </c>
      <c r="I230" s="254"/>
      <c r="J230" s="250"/>
      <c r="K230" s="250"/>
      <c r="L230" s="255"/>
      <c r="M230" s="269"/>
      <c r="N230" s="270"/>
      <c r="O230" s="270"/>
      <c r="P230" s="270"/>
      <c r="Q230" s="270"/>
      <c r="R230" s="270"/>
      <c r="S230" s="270"/>
      <c r="T230" s="271"/>
      <c r="U230" s="14"/>
      <c r="V230" s="14"/>
      <c r="W230" s="14"/>
      <c r="X230" s="14"/>
      <c r="Y230" s="14"/>
      <c r="Z230" s="14"/>
      <c r="AA230" s="14"/>
      <c r="AB230" s="14"/>
      <c r="AC230" s="14"/>
      <c r="AD230" s="14"/>
      <c r="AE230" s="14"/>
      <c r="AT230" s="259" t="s">
        <v>213</v>
      </c>
      <c r="AU230" s="259" t="s">
        <v>86</v>
      </c>
      <c r="AV230" s="14" t="s">
        <v>209</v>
      </c>
      <c r="AW230" s="14" t="s">
        <v>39</v>
      </c>
      <c r="AX230" s="14" t="s">
        <v>84</v>
      </c>
      <c r="AY230" s="259" t="s">
        <v>199</v>
      </c>
    </row>
    <row r="231" spans="1:65" s="2" customFormat="1" ht="30" customHeight="1">
      <c r="A231" s="40"/>
      <c r="B231" s="41"/>
      <c r="C231" s="260" t="s">
        <v>425</v>
      </c>
      <c r="D231" s="260" t="s">
        <v>222</v>
      </c>
      <c r="E231" s="261" t="s">
        <v>956</v>
      </c>
      <c r="F231" s="262" t="s">
        <v>957</v>
      </c>
      <c r="G231" s="263" t="s">
        <v>303</v>
      </c>
      <c r="H231" s="264">
        <v>3094</v>
      </c>
      <c r="I231" s="265"/>
      <c r="J231" s="266">
        <f>ROUND(I231*H231,2)</f>
        <v>0</v>
      </c>
      <c r="K231" s="262" t="s">
        <v>32</v>
      </c>
      <c r="L231" s="46"/>
      <c r="M231" s="267" t="s">
        <v>32</v>
      </c>
      <c r="N231" s="268" t="s">
        <v>48</v>
      </c>
      <c r="O231" s="86"/>
      <c r="P231" s="230">
        <f>O231*H231</f>
        <v>0</v>
      </c>
      <c r="Q231" s="230">
        <v>0</v>
      </c>
      <c r="R231" s="230">
        <f>Q231*H231</f>
        <v>0</v>
      </c>
      <c r="S231" s="230">
        <v>0</v>
      </c>
      <c r="T231" s="231">
        <f>S231*H231</f>
        <v>0</v>
      </c>
      <c r="U231" s="40"/>
      <c r="V231" s="40"/>
      <c r="W231" s="40"/>
      <c r="X231" s="40"/>
      <c r="Y231" s="40"/>
      <c r="Z231" s="40"/>
      <c r="AA231" s="40"/>
      <c r="AB231" s="40"/>
      <c r="AC231" s="40"/>
      <c r="AD231" s="40"/>
      <c r="AE231" s="40"/>
      <c r="AR231" s="232" t="s">
        <v>209</v>
      </c>
      <c r="AT231" s="232" t="s">
        <v>222</v>
      </c>
      <c r="AU231" s="232" t="s">
        <v>86</v>
      </c>
      <c r="AY231" s="18" t="s">
        <v>199</v>
      </c>
      <c r="BE231" s="233">
        <f>IF(N231="základní",J231,0)</f>
        <v>0</v>
      </c>
      <c r="BF231" s="233">
        <f>IF(N231="snížená",J231,0)</f>
        <v>0</v>
      </c>
      <c r="BG231" s="233">
        <f>IF(N231="zákl. přenesená",J231,0)</f>
        <v>0</v>
      </c>
      <c r="BH231" s="233">
        <f>IF(N231="sníž. přenesená",J231,0)</f>
        <v>0</v>
      </c>
      <c r="BI231" s="233">
        <f>IF(N231="nulová",J231,0)</f>
        <v>0</v>
      </c>
      <c r="BJ231" s="18" t="s">
        <v>84</v>
      </c>
      <c r="BK231" s="233">
        <f>ROUND(I231*H231,2)</f>
        <v>0</v>
      </c>
      <c r="BL231" s="18" t="s">
        <v>209</v>
      </c>
      <c r="BM231" s="232" t="s">
        <v>428</v>
      </c>
    </row>
    <row r="232" spans="1:47" s="2" customFormat="1" ht="12">
      <c r="A232" s="40"/>
      <c r="B232" s="41"/>
      <c r="C232" s="42"/>
      <c r="D232" s="234" t="s">
        <v>210</v>
      </c>
      <c r="E232" s="42"/>
      <c r="F232" s="235" t="s">
        <v>957</v>
      </c>
      <c r="G232" s="42"/>
      <c r="H232" s="42"/>
      <c r="I232" s="138"/>
      <c r="J232" s="42"/>
      <c r="K232" s="42"/>
      <c r="L232" s="46"/>
      <c r="M232" s="236"/>
      <c r="N232" s="237"/>
      <c r="O232" s="86"/>
      <c r="P232" s="86"/>
      <c r="Q232" s="86"/>
      <c r="R232" s="86"/>
      <c r="S232" s="86"/>
      <c r="T232" s="87"/>
      <c r="U232" s="40"/>
      <c r="V232" s="40"/>
      <c r="W232" s="40"/>
      <c r="X232" s="40"/>
      <c r="Y232" s="40"/>
      <c r="Z232" s="40"/>
      <c r="AA232" s="40"/>
      <c r="AB232" s="40"/>
      <c r="AC232" s="40"/>
      <c r="AD232" s="40"/>
      <c r="AE232" s="40"/>
      <c r="AT232" s="18" t="s">
        <v>210</v>
      </c>
      <c r="AU232" s="18" t="s">
        <v>86</v>
      </c>
    </row>
    <row r="233" spans="1:51" s="13" customFormat="1" ht="12">
      <c r="A233" s="13"/>
      <c r="B233" s="238"/>
      <c r="C233" s="239"/>
      <c r="D233" s="234" t="s">
        <v>213</v>
      </c>
      <c r="E233" s="240" t="s">
        <v>32</v>
      </c>
      <c r="F233" s="241" t="s">
        <v>1171</v>
      </c>
      <c r="G233" s="239"/>
      <c r="H233" s="242">
        <v>3094</v>
      </c>
      <c r="I233" s="243"/>
      <c r="J233" s="239"/>
      <c r="K233" s="239"/>
      <c r="L233" s="244"/>
      <c r="M233" s="245"/>
      <c r="N233" s="246"/>
      <c r="O233" s="246"/>
      <c r="P233" s="246"/>
      <c r="Q233" s="246"/>
      <c r="R233" s="246"/>
      <c r="S233" s="246"/>
      <c r="T233" s="247"/>
      <c r="U233" s="13"/>
      <c r="V233" s="13"/>
      <c r="W233" s="13"/>
      <c r="X233" s="13"/>
      <c r="Y233" s="13"/>
      <c r="Z233" s="13"/>
      <c r="AA233" s="13"/>
      <c r="AB233" s="13"/>
      <c r="AC233" s="13"/>
      <c r="AD233" s="13"/>
      <c r="AE233" s="13"/>
      <c r="AT233" s="248" t="s">
        <v>213</v>
      </c>
      <c r="AU233" s="248" t="s">
        <v>86</v>
      </c>
      <c r="AV233" s="13" t="s">
        <v>86</v>
      </c>
      <c r="AW233" s="13" t="s">
        <v>39</v>
      </c>
      <c r="AX233" s="13" t="s">
        <v>6</v>
      </c>
      <c r="AY233" s="248" t="s">
        <v>199</v>
      </c>
    </row>
    <row r="234" spans="1:51" s="14" customFormat="1" ht="12">
      <c r="A234" s="14"/>
      <c r="B234" s="249"/>
      <c r="C234" s="250"/>
      <c r="D234" s="234" t="s">
        <v>213</v>
      </c>
      <c r="E234" s="251" t="s">
        <v>32</v>
      </c>
      <c r="F234" s="252" t="s">
        <v>215</v>
      </c>
      <c r="G234" s="250"/>
      <c r="H234" s="253">
        <v>3094</v>
      </c>
      <c r="I234" s="254"/>
      <c r="J234" s="250"/>
      <c r="K234" s="250"/>
      <c r="L234" s="255"/>
      <c r="M234" s="269"/>
      <c r="N234" s="270"/>
      <c r="O234" s="270"/>
      <c r="P234" s="270"/>
      <c r="Q234" s="270"/>
      <c r="R234" s="270"/>
      <c r="S234" s="270"/>
      <c r="T234" s="271"/>
      <c r="U234" s="14"/>
      <c r="V234" s="14"/>
      <c r="W234" s="14"/>
      <c r="X234" s="14"/>
      <c r="Y234" s="14"/>
      <c r="Z234" s="14"/>
      <c r="AA234" s="14"/>
      <c r="AB234" s="14"/>
      <c r="AC234" s="14"/>
      <c r="AD234" s="14"/>
      <c r="AE234" s="14"/>
      <c r="AT234" s="259" t="s">
        <v>213</v>
      </c>
      <c r="AU234" s="259" t="s">
        <v>86</v>
      </c>
      <c r="AV234" s="14" t="s">
        <v>209</v>
      </c>
      <c r="AW234" s="14" t="s">
        <v>39</v>
      </c>
      <c r="AX234" s="14" t="s">
        <v>84</v>
      </c>
      <c r="AY234" s="259" t="s">
        <v>199</v>
      </c>
    </row>
    <row r="235" spans="1:65" s="2" customFormat="1" ht="30" customHeight="1">
      <c r="A235" s="40"/>
      <c r="B235" s="41"/>
      <c r="C235" s="260" t="s">
        <v>351</v>
      </c>
      <c r="D235" s="260" t="s">
        <v>222</v>
      </c>
      <c r="E235" s="261" t="s">
        <v>959</v>
      </c>
      <c r="F235" s="262" t="s">
        <v>960</v>
      </c>
      <c r="G235" s="263" t="s">
        <v>303</v>
      </c>
      <c r="H235" s="264">
        <v>110.5</v>
      </c>
      <c r="I235" s="265"/>
      <c r="J235" s="266">
        <f>ROUND(I235*H235,2)</f>
        <v>0</v>
      </c>
      <c r="K235" s="262" t="s">
        <v>32</v>
      </c>
      <c r="L235" s="46"/>
      <c r="M235" s="267" t="s">
        <v>32</v>
      </c>
      <c r="N235" s="268" t="s">
        <v>48</v>
      </c>
      <c r="O235" s="86"/>
      <c r="P235" s="230">
        <f>O235*H235</f>
        <v>0</v>
      </c>
      <c r="Q235" s="230">
        <v>0</v>
      </c>
      <c r="R235" s="230">
        <f>Q235*H235</f>
        <v>0</v>
      </c>
      <c r="S235" s="230">
        <v>0</v>
      </c>
      <c r="T235" s="231">
        <f>S235*H235</f>
        <v>0</v>
      </c>
      <c r="U235" s="40"/>
      <c r="V235" s="40"/>
      <c r="W235" s="40"/>
      <c r="X235" s="40"/>
      <c r="Y235" s="40"/>
      <c r="Z235" s="40"/>
      <c r="AA235" s="40"/>
      <c r="AB235" s="40"/>
      <c r="AC235" s="40"/>
      <c r="AD235" s="40"/>
      <c r="AE235" s="40"/>
      <c r="AR235" s="232" t="s">
        <v>209</v>
      </c>
      <c r="AT235" s="232" t="s">
        <v>222</v>
      </c>
      <c r="AU235" s="232" t="s">
        <v>86</v>
      </c>
      <c r="AY235" s="18" t="s">
        <v>199</v>
      </c>
      <c r="BE235" s="233">
        <f>IF(N235="základní",J235,0)</f>
        <v>0</v>
      </c>
      <c r="BF235" s="233">
        <f>IF(N235="snížená",J235,0)</f>
        <v>0</v>
      </c>
      <c r="BG235" s="233">
        <f>IF(N235="zákl. přenesená",J235,0)</f>
        <v>0</v>
      </c>
      <c r="BH235" s="233">
        <f>IF(N235="sníž. přenesená",J235,0)</f>
        <v>0</v>
      </c>
      <c r="BI235" s="233">
        <f>IF(N235="nulová",J235,0)</f>
        <v>0</v>
      </c>
      <c r="BJ235" s="18" t="s">
        <v>84</v>
      </c>
      <c r="BK235" s="233">
        <f>ROUND(I235*H235,2)</f>
        <v>0</v>
      </c>
      <c r="BL235" s="18" t="s">
        <v>209</v>
      </c>
      <c r="BM235" s="232" t="s">
        <v>431</v>
      </c>
    </row>
    <row r="236" spans="1:47" s="2" customFormat="1" ht="12">
      <c r="A236" s="40"/>
      <c r="B236" s="41"/>
      <c r="C236" s="42"/>
      <c r="D236" s="234" t="s">
        <v>210</v>
      </c>
      <c r="E236" s="42"/>
      <c r="F236" s="235" t="s">
        <v>960</v>
      </c>
      <c r="G236" s="42"/>
      <c r="H236" s="42"/>
      <c r="I236" s="138"/>
      <c r="J236" s="42"/>
      <c r="K236" s="42"/>
      <c r="L236" s="46"/>
      <c r="M236" s="236"/>
      <c r="N236" s="237"/>
      <c r="O236" s="86"/>
      <c r="P236" s="86"/>
      <c r="Q236" s="86"/>
      <c r="R236" s="86"/>
      <c r="S236" s="86"/>
      <c r="T236" s="87"/>
      <c r="U236" s="40"/>
      <c r="V236" s="40"/>
      <c r="W236" s="40"/>
      <c r="X236" s="40"/>
      <c r="Y236" s="40"/>
      <c r="Z236" s="40"/>
      <c r="AA236" s="40"/>
      <c r="AB236" s="40"/>
      <c r="AC236" s="40"/>
      <c r="AD236" s="40"/>
      <c r="AE236" s="40"/>
      <c r="AT236" s="18" t="s">
        <v>210</v>
      </c>
      <c r="AU236" s="18" t="s">
        <v>86</v>
      </c>
    </row>
    <row r="237" spans="1:65" s="2" customFormat="1" ht="19.8" customHeight="1">
      <c r="A237" s="40"/>
      <c r="B237" s="41"/>
      <c r="C237" s="260" t="s">
        <v>432</v>
      </c>
      <c r="D237" s="260" t="s">
        <v>222</v>
      </c>
      <c r="E237" s="261" t="s">
        <v>1172</v>
      </c>
      <c r="F237" s="262" t="s">
        <v>1173</v>
      </c>
      <c r="G237" s="263" t="s">
        <v>324</v>
      </c>
      <c r="H237" s="264">
        <v>11.4</v>
      </c>
      <c r="I237" s="265"/>
      <c r="J237" s="266">
        <f>ROUND(I237*H237,2)</f>
        <v>0</v>
      </c>
      <c r="K237" s="262" t="s">
        <v>32</v>
      </c>
      <c r="L237" s="46"/>
      <c r="M237" s="267" t="s">
        <v>32</v>
      </c>
      <c r="N237" s="268" t="s">
        <v>48</v>
      </c>
      <c r="O237" s="86"/>
      <c r="P237" s="230">
        <f>O237*H237</f>
        <v>0</v>
      </c>
      <c r="Q237" s="230">
        <v>0</v>
      </c>
      <c r="R237" s="230">
        <f>Q237*H237</f>
        <v>0</v>
      </c>
      <c r="S237" s="230">
        <v>0</v>
      </c>
      <c r="T237" s="231">
        <f>S237*H237</f>
        <v>0</v>
      </c>
      <c r="U237" s="40"/>
      <c r="V237" s="40"/>
      <c r="W237" s="40"/>
      <c r="X237" s="40"/>
      <c r="Y237" s="40"/>
      <c r="Z237" s="40"/>
      <c r="AA237" s="40"/>
      <c r="AB237" s="40"/>
      <c r="AC237" s="40"/>
      <c r="AD237" s="40"/>
      <c r="AE237" s="40"/>
      <c r="AR237" s="232" t="s">
        <v>209</v>
      </c>
      <c r="AT237" s="232" t="s">
        <v>222</v>
      </c>
      <c r="AU237" s="232" t="s">
        <v>86</v>
      </c>
      <c r="AY237" s="18" t="s">
        <v>199</v>
      </c>
      <c r="BE237" s="233">
        <f>IF(N237="základní",J237,0)</f>
        <v>0</v>
      </c>
      <c r="BF237" s="233">
        <f>IF(N237="snížená",J237,0)</f>
        <v>0</v>
      </c>
      <c r="BG237" s="233">
        <f>IF(N237="zákl. přenesená",J237,0)</f>
        <v>0</v>
      </c>
      <c r="BH237" s="233">
        <f>IF(N237="sníž. přenesená",J237,0)</f>
        <v>0</v>
      </c>
      <c r="BI237" s="233">
        <f>IF(N237="nulová",J237,0)</f>
        <v>0</v>
      </c>
      <c r="BJ237" s="18" t="s">
        <v>84</v>
      </c>
      <c r="BK237" s="233">
        <f>ROUND(I237*H237,2)</f>
        <v>0</v>
      </c>
      <c r="BL237" s="18" t="s">
        <v>209</v>
      </c>
      <c r="BM237" s="232" t="s">
        <v>435</v>
      </c>
    </row>
    <row r="238" spans="1:47" s="2" customFormat="1" ht="12">
      <c r="A238" s="40"/>
      <c r="B238" s="41"/>
      <c r="C238" s="42"/>
      <c r="D238" s="234" t="s">
        <v>210</v>
      </c>
      <c r="E238" s="42"/>
      <c r="F238" s="235" t="s">
        <v>1173</v>
      </c>
      <c r="G238" s="42"/>
      <c r="H238" s="42"/>
      <c r="I238" s="138"/>
      <c r="J238" s="42"/>
      <c r="K238" s="42"/>
      <c r="L238" s="46"/>
      <c r="M238" s="236"/>
      <c r="N238" s="237"/>
      <c r="O238" s="86"/>
      <c r="P238" s="86"/>
      <c r="Q238" s="86"/>
      <c r="R238" s="86"/>
      <c r="S238" s="86"/>
      <c r="T238" s="87"/>
      <c r="U238" s="40"/>
      <c r="V238" s="40"/>
      <c r="W238" s="40"/>
      <c r="X238" s="40"/>
      <c r="Y238" s="40"/>
      <c r="Z238" s="40"/>
      <c r="AA238" s="40"/>
      <c r="AB238" s="40"/>
      <c r="AC238" s="40"/>
      <c r="AD238" s="40"/>
      <c r="AE238" s="40"/>
      <c r="AT238" s="18" t="s">
        <v>210</v>
      </c>
      <c r="AU238" s="18" t="s">
        <v>86</v>
      </c>
    </row>
    <row r="239" spans="1:51" s="13" customFormat="1" ht="12">
      <c r="A239" s="13"/>
      <c r="B239" s="238"/>
      <c r="C239" s="239"/>
      <c r="D239" s="234" t="s">
        <v>213</v>
      </c>
      <c r="E239" s="240" t="s">
        <v>32</v>
      </c>
      <c r="F239" s="241" t="s">
        <v>1174</v>
      </c>
      <c r="G239" s="239"/>
      <c r="H239" s="242">
        <v>11.4</v>
      </c>
      <c r="I239" s="243"/>
      <c r="J239" s="239"/>
      <c r="K239" s="239"/>
      <c r="L239" s="244"/>
      <c r="M239" s="245"/>
      <c r="N239" s="246"/>
      <c r="O239" s="246"/>
      <c r="P239" s="246"/>
      <c r="Q239" s="246"/>
      <c r="R239" s="246"/>
      <c r="S239" s="246"/>
      <c r="T239" s="247"/>
      <c r="U239" s="13"/>
      <c r="V239" s="13"/>
      <c r="W239" s="13"/>
      <c r="X239" s="13"/>
      <c r="Y239" s="13"/>
      <c r="Z239" s="13"/>
      <c r="AA239" s="13"/>
      <c r="AB239" s="13"/>
      <c r="AC239" s="13"/>
      <c r="AD239" s="13"/>
      <c r="AE239" s="13"/>
      <c r="AT239" s="248" t="s">
        <v>213</v>
      </c>
      <c r="AU239" s="248" t="s">
        <v>86</v>
      </c>
      <c r="AV239" s="13" t="s">
        <v>86</v>
      </c>
      <c r="AW239" s="13" t="s">
        <v>39</v>
      </c>
      <c r="AX239" s="13" t="s">
        <v>6</v>
      </c>
      <c r="AY239" s="248" t="s">
        <v>199</v>
      </c>
    </row>
    <row r="240" spans="1:51" s="14" customFormat="1" ht="12">
      <c r="A240" s="14"/>
      <c r="B240" s="249"/>
      <c r="C240" s="250"/>
      <c r="D240" s="234" t="s">
        <v>213</v>
      </c>
      <c r="E240" s="251" t="s">
        <v>32</v>
      </c>
      <c r="F240" s="252" t="s">
        <v>215</v>
      </c>
      <c r="G240" s="250"/>
      <c r="H240" s="253">
        <v>11.4</v>
      </c>
      <c r="I240" s="254"/>
      <c r="J240" s="250"/>
      <c r="K240" s="250"/>
      <c r="L240" s="255"/>
      <c r="M240" s="269"/>
      <c r="N240" s="270"/>
      <c r="O240" s="270"/>
      <c r="P240" s="270"/>
      <c r="Q240" s="270"/>
      <c r="R240" s="270"/>
      <c r="S240" s="270"/>
      <c r="T240" s="271"/>
      <c r="U240" s="14"/>
      <c r="V240" s="14"/>
      <c r="W240" s="14"/>
      <c r="X240" s="14"/>
      <c r="Y240" s="14"/>
      <c r="Z240" s="14"/>
      <c r="AA240" s="14"/>
      <c r="AB240" s="14"/>
      <c r="AC240" s="14"/>
      <c r="AD240" s="14"/>
      <c r="AE240" s="14"/>
      <c r="AT240" s="259" t="s">
        <v>213</v>
      </c>
      <c r="AU240" s="259" t="s">
        <v>86</v>
      </c>
      <c r="AV240" s="14" t="s">
        <v>209</v>
      </c>
      <c r="AW240" s="14" t="s">
        <v>39</v>
      </c>
      <c r="AX240" s="14" t="s">
        <v>84</v>
      </c>
      <c r="AY240" s="259" t="s">
        <v>199</v>
      </c>
    </row>
    <row r="241" spans="1:65" s="2" customFormat="1" ht="19.8" customHeight="1">
      <c r="A241" s="40"/>
      <c r="B241" s="41"/>
      <c r="C241" s="260" t="s">
        <v>354</v>
      </c>
      <c r="D241" s="260" t="s">
        <v>222</v>
      </c>
      <c r="E241" s="261" t="s">
        <v>962</v>
      </c>
      <c r="F241" s="262" t="s">
        <v>963</v>
      </c>
      <c r="G241" s="263" t="s">
        <v>303</v>
      </c>
      <c r="H241" s="264">
        <v>2.305</v>
      </c>
      <c r="I241" s="265"/>
      <c r="J241" s="266">
        <f>ROUND(I241*H241,2)</f>
        <v>0</v>
      </c>
      <c r="K241" s="262" t="s">
        <v>32</v>
      </c>
      <c r="L241" s="46"/>
      <c r="M241" s="267" t="s">
        <v>32</v>
      </c>
      <c r="N241" s="268" t="s">
        <v>48</v>
      </c>
      <c r="O241" s="86"/>
      <c r="P241" s="230">
        <f>O241*H241</f>
        <v>0</v>
      </c>
      <c r="Q241" s="230">
        <v>0</v>
      </c>
      <c r="R241" s="230">
        <f>Q241*H241</f>
        <v>0</v>
      </c>
      <c r="S241" s="230">
        <v>0</v>
      </c>
      <c r="T241" s="231">
        <f>S241*H241</f>
        <v>0</v>
      </c>
      <c r="U241" s="40"/>
      <c r="V241" s="40"/>
      <c r="W241" s="40"/>
      <c r="X241" s="40"/>
      <c r="Y241" s="40"/>
      <c r="Z241" s="40"/>
      <c r="AA241" s="40"/>
      <c r="AB241" s="40"/>
      <c r="AC241" s="40"/>
      <c r="AD241" s="40"/>
      <c r="AE241" s="40"/>
      <c r="AR241" s="232" t="s">
        <v>209</v>
      </c>
      <c r="AT241" s="232" t="s">
        <v>222</v>
      </c>
      <c r="AU241" s="232" t="s">
        <v>86</v>
      </c>
      <c r="AY241" s="18" t="s">
        <v>199</v>
      </c>
      <c r="BE241" s="233">
        <f>IF(N241="základní",J241,0)</f>
        <v>0</v>
      </c>
      <c r="BF241" s="233">
        <f>IF(N241="snížená",J241,0)</f>
        <v>0</v>
      </c>
      <c r="BG241" s="233">
        <f>IF(N241="zákl. přenesená",J241,0)</f>
        <v>0</v>
      </c>
      <c r="BH241" s="233">
        <f>IF(N241="sníž. přenesená",J241,0)</f>
        <v>0</v>
      </c>
      <c r="BI241" s="233">
        <f>IF(N241="nulová",J241,0)</f>
        <v>0</v>
      </c>
      <c r="BJ241" s="18" t="s">
        <v>84</v>
      </c>
      <c r="BK241" s="233">
        <f>ROUND(I241*H241,2)</f>
        <v>0</v>
      </c>
      <c r="BL241" s="18" t="s">
        <v>209</v>
      </c>
      <c r="BM241" s="232" t="s">
        <v>443</v>
      </c>
    </row>
    <row r="242" spans="1:47" s="2" customFormat="1" ht="12">
      <c r="A242" s="40"/>
      <c r="B242" s="41"/>
      <c r="C242" s="42"/>
      <c r="D242" s="234" t="s">
        <v>210</v>
      </c>
      <c r="E242" s="42"/>
      <c r="F242" s="235" t="s">
        <v>963</v>
      </c>
      <c r="G242" s="42"/>
      <c r="H242" s="42"/>
      <c r="I242" s="138"/>
      <c r="J242" s="42"/>
      <c r="K242" s="42"/>
      <c r="L242" s="46"/>
      <c r="M242" s="236"/>
      <c r="N242" s="237"/>
      <c r="O242" s="86"/>
      <c r="P242" s="86"/>
      <c r="Q242" s="86"/>
      <c r="R242" s="86"/>
      <c r="S242" s="86"/>
      <c r="T242" s="87"/>
      <c r="U242" s="40"/>
      <c r="V242" s="40"/>
      <c r="W242" s="40"/>
      <c r="X242" s="40"/>
      <c r="Y242" s="40"/>
      <c r="Z242" s="40"/>
      <c r="AA242" s="40"/>
      <c r="AB242" s="40"/>
      <c r="AC242" s="40"/>
      <c r="AD242" s="40"/>
      <c r="AE242" s="40"/>
      <c r="AT242" s="18" t="s">
        <v>210</v>
      </c>
      <c r="AU242" s="18" t="s">
        <v>86</v>
      </c>
    </row>
    <row r="243" spans="1:65" s="2" customFormat="1" ht="14.4" customHeight="1">
      <c r="A243" s="40"/>
      <c r="B243" s="41"/>
      <c r="C243" s="260" t="s">
        <v>444</v>
      </c>
      <c r="D243" s="260" t="s">
        <v>222</v>
      </c>
      <c r="E243" s="261" t="s">
        <v>1175</v>
      </c>
      <c r="F243" s="262" t="s">
        <v>1176</v>
      </c>
      <c r="G243" s="263" t="s">
        <v>324</v>
      </c>
      <c r="H243" s="264">
        <v>16.568</v>
      </c>
      <c r="I243" s="265"/>
      <c r="J243" s="266">
        <f>ROUND(I243*H243,2)</f>
        <v>0</v>
      </c>
      <c r="K243" s="262" t="s">
        <v>32</v>
      </c>
      <c r="L243" s="46"/>
      <c r="M243" s="267" t="s">
        <v>32</v>
      </c>
      <c r="N243" s="268" t="s">
        <v>48</v>
      </c>
      <c r="O243" s="86"/>
      <c r="P243" s="230">
        <f>O243*H243</f>
        <v>0</v>
      </c>
      <c r="Q243" s="230">
        <v>0</v>
      </c>
      <c r="R243" s="230">
        <f>Q243*H243</f>
        <v>0</v>
      </c>
      <c r="S243" s="230">
        <v>0</v>
      </c>
      <c r="T243" s="231">
        <f>S243*H243</f>
        <v>0</v>
      </c>
      <c r="U243" s="40"/>
      <c r="V243" s="40"/>
      <c r="W243" s="40"/>
      <c r="X243" s="40"/>
      <c r="Y243" s="40"/>
      <c r="Z243" s="40"/>
      <c r="AA243" s="40"/>
      <c r="AB243" s="40"/>
      <c r="AC243" s="40"/>
      <c r="AD243" s="40"/>
      <c r="AE243" s="40"/>
      <c r="AR243" s="232" t="s">
        <v>209</v>
      </c>
      <c r="AT243" s="232" t="s">
        <v>222</v>
      </c>
      <c r="AU243" s="232" t="s">
        <v>86</v>
      </c>
      <c r="AY243" s="18" t="s">
        <v>199</v>
      </c>
      <c r="BE243" s="233">
        <f>IF(N243="základní",J243,0)</f>
        <v>0</v>
      </c>
      <c r="BF243" s="233">
        <f>IF(N243="snížená",J243,0)</f>
        <v>0</v>
      </c>
      <c r="BG243" s="233">
        <f>IF(N243="zákl. přenesená",J243,0)</f>
        <v>0</v>
      </c>
      <c r="BH243" s="233">
        <f>IF(N243="sníž. přenesená",J243,0)</f>
        <v>0</v>
      </c>
      <c r="BI243" s="233">
        <f>IF(N243="nulová",J243,0)</f>
        <v>0</v>
      </c>
      <c r="BJ243" s="18" t="s">
        <v>84</v>
      </c>
      <c r="BK243" s="233">
        <f>ROUND(I243*H243,2)</f>
        <v>0</v>
      </c>
      <c r="BL243" s="18" t="s">
        <v>209</v>
      </c>
      <c r="BM243" s="232" t="s">
        <v>447</v>
      </c>
    </row>
    <row r="244" spans="1:47" s="2" customFormat="1" ht="12">
      <c r="A244" s="40"/>
      <c r="B244" s="41"/>
      <c r="C244" s="42"/>
      <c r="D244" s="234" t="s">
        <v>210</v>
      </c>
      <c r="E244" s="42"/>
      <c r="F244" s="235" t="s">
        <v>1176</v>
      </c>
      <c r="G244" s="42"/>
      <c r="H244" s="42"/>
      <c r="I244" s="138"/>
      <c r="J244" s="42"/>
      <c r="K244" s="42"/>
      <c r="L244" s="46"/>
      <c r="M244" s="236"/>
      <c r="N244" s="237"/>
      <c r="O244" s="86"/>
      <c r="P244" s="86"/>
      <c r="Q244" s="86"/>
      <c r="R244" s="86"/>
      <c r="S244" s="86"/>
      <c r="T244" s="87"/>
      <c r="U244" s="40"/>
      <c r="V244" s="40"/>
      <c r="W244" s="40"/>
      <c r="X244" s="40"/>
      <c r="Y244" s="40"/>
      <c r="Z244" s="40"/>
      <c r="AA244" s="40"/>
      <c r="AB244" s="40"/>
      <c r="AC244" s="40"/>
      <c r="AD244" s="40"/>
      <c r="AE244" s="40"/>
      <c r="AT244" s="18" t="s">
        <v>210</v>
      </c>
      <c r="AU244" s="18" t="s">
        <v>86</v>
      </c>
    </row>
    <row r="245" spans="1:51" s="13" customFormat="1" ht="12">
      <c r="A245" s="13"/>
      <c r="B245" s="238"/>
      <c r="C245" s="239"/>
      <c r="D245" s="234" t="s">
        <v>213</v>
      </c>
      <c r="E245" s="240" t="s">
        <v>32</v>
      </c>
      <c r="F245" s="241" t="s">
        <v>1177</v>
      </c>
      <c r="G245" s="239"/>
      <c r="H245" s="242">
        <v>16.568</v>
      </c>
      <c r="I245" s="243"/>
      <c r="J245" s="239"/>
      <c r="K245" s="239"/>
      <c r="L245" s="244"/>
      <c r="M245" s="245"/>
      <c r="N245" s="246"/>
      <c r="O245" s="246"/>
      <c r="P245" s="246"/>
      <c r="Q245" s="246"/>
      <c r="R245" s="246"/>
      <c r="S245" s="246"/>
      <c r="T245" s="247"/>
      <c r="U245" s="13"/>
      <c r="V245" s="13"/>
      <c r="W245" s="13"/>
      <c r="X245" s="13"/>
      <c r="Y245" s="13"/>
      <c r="Z245" s="13"/>
      <c r="AA245" s="13"/>
      <c r="AB245" s="13"/>
      <c r="AC245" s="13"/>
      <c r="AD245" s="13"/>
      <c r="AE245" s="13"/>
      <c r="AT245" s="248" t="s">
        <v>213</v>
      </c>
      <c r="AU245" s="248" t="s">
        <v>86</v>
      </c>
      <c r="AV245" s="13" t="s">
        <v>86</v>
      </c>
      <c r="AW245" s="13" t="s">
        <v>39</v>
      </c>
      <c r="AX245" s="13" t="s">
        <v>6</v>
      </c>
      <c r="AY245" s="248" t="s">
        <v>199</v>
      </c>
    </row>
    <row r="246" spans="1:51" s="14" customFormat="1" ht="12">
      <c r="A246" s="14"/>
      <c r="B246" s="249"/>
      <c r="C246" s="250"/>
      <c r="D246" s="234" t="s">
        <v>213</v>
      </c>
      <c r="E246" s="251" t="s">
        <v>32</v>
      </c>
      <c r="F246" s="252" t="s">
        <v>215</v>
      </c>
      <c r="G246" s="250"/>
      <c r="H246" s="253">
        <v>16.568</v>
      </c>
      <c r="I246" s="254"/>
      <c r="J246" s="250"/>
      <c r="K246" s="250"/>
      <c r="L246" s="255"/>
      <c r="M246" s="269"/>
      <c r="N246" s="270"/>
      <c r="O246" s="270"/>
      <c r="P246" s="270"/>
      <c r="Q246" s="270"/>
      <c r="R246" s="270"/>
      <c r="S246" s="270"/>
      <c r="T246" s="271"/>
      <c r="U246" s="14"/>
      <c r="V246" s="14"/>
      <c r="W246" s="14"/>
      <c r="X246" s="14"/>
      <c r="Y246" s="14"/>
      <c r="Z246" s="14"/>
      <c r="AA246" s="14"/>
      <c r="AB246" s="14"/>
      <c r="AC246" s="14"/>
      <c r="AD246" s="14"/>
      <c r="AE246" s="14"/>
      <c r="AT246" s="259" t="s">
        <v>213</v>
      </c>
      <c r="AU246" s="259" t="s">
        <v>86</v>
      </c>
      <c r="AV246" s="14" t="s">
        <v>209</v>
      </c>
      <c r="AW246" s="14" t="s">
        <v>39</v>
      </c>
      <c r="AX246" s="14" t="s">
        <v>84</v>
      </c>
      <c r="AY246" s="259" t="s">
        <v>199</v>
      </c>
    </row>
    <row r="247" spans="1:65" s="2" customFormat="1" ht="30" customHeight="1">
      <c r="A247" s="40"/>
      <c r="B247" s="41"/>
      <c r="C247" s="260" t="s">
        <v>358</v>
      </c>
      <c r="D247" s="260" t="s">
        <v>222</v>
      </c>
      <c r="E247" s="261" t="s">
        <v>965</v>
      </c>
      <c r="F247" s="262" t="s">
        <v>966</v>
      </c>
      <c r="G247" s="263" t="s">
        <v>206</v>
      </c>
      <c r="H247" s="264">
        <v>64</v>
      </c>
      <c r="I247" s="265"/>
      <c r="J247" s="266">
        <f>ROUND(I247*H247,2)</f>
        <v>0</v>
      </c>
      <c r="K247" s="262" t="s">
        <v>32</v>
      </c>
      <c r="L247" s="46"/>
      <c r="M247" s="267" t="s">
        <v>32</v>
      </c>
      <c r="N247" s="268" t="s">
        <v>48</v>
      </c>
      <c r="O247" s="86"/>
      <c r="P247" s="230">
        <f>O247*H247</f>
        <v>0</v>
      </c>
      <c r="Q247" s="230">
        <v>0</v>
      </c>
      <c r="R247" s="230">
        <f>Q247*H247</f>
        <v>0</v>
      </c>
      <c r="S247" s="230">
        <v>0</v>
      </c>
      <c r="T247" s="231">
        <f>S247*H247</f>
        <v>0</v>
      </c>
      <c r="U247" s="40"/>
      <c r="V247" s="40"/>
      <c r="W247" s="40"/>
      <c r="X247" s="40"/>
      <c r="Y247" s="40"/>
      <c r="Z247" s="40"/>
      <c r="AA247" s="40"/>
      <c r="AB247" s="40"/>
      <c r="AC247" s="40"/>
      <c r="AD247" s="40"/>
      <c r="AE247" s="40"/>
      <c r="AR247" s="232" t="s">
        <v>209</v>
      </c>
      <c r="AT247" s="232" t="s">
        <v>222</v>
      </c>
      <c r="AU247" s="232" t="s">
        <v>86</v>
      </c>
      <c r="AY247" s="18" t="s">
        <v>199</v>
      </c>
      <c r="BE247" s="233">
        <f>IF(N247="základní",J247,0)</f>
        <v>0</v>
      </c>
      <c r="BF247" s="233">
        <f>IF(N247="snížená",J247,0)</f>
        <v>0</v>
      </c>
      <c r="BG247" s="233">
        <f>IF(N247="zákl. přenesená",J247,0)</f>
        <v>0</v>
      </c>
      <c r="BH247" s="233">
        <f>IF(N247="sníž. přenesená",J247,0)</f>
        <v>0</v>
      </c>
      <c r="BI247" s="233">
        <f>IF(N247="nulová",J247,0)</f>
        <v>0</v>
      </c>
      <c r="BJ247" s="18" t="s">
        <v>84</v>
      </c>
      <c r="BK247" s="233">
        <f>ROUND(I247*H247,2)</f>
        <v>0</v>
      </c>
      <c r="BL247" s="18" t="s">
        <v>209</v>
      </c>
      <c r="BM247" s="232" t="s">
        <v>454</v>
      </c>
    </row>
    <row r="248" spans="1:47" s="2" customFormat="1" ht="12">
      <c r="A248" s="40"/>
      <c r="B248" s="41"/>
      <c r="C248" s="42"/>
      <c r="D248" s="234" t="s">
        <v>210</v>
      </c>
      <c r="E248" s="42"/>
      <c r="F248" s="235" t="s">
        <v>966</v>
      </c>
      <c r="G248" s="42"/>
      <c r="H248" s="42"/>
      <c r="I248" s="138"/>
      <c r="J248" s="42"/>
      <c r="K248" s="42"/>
      <c r="L248" s="46"/>
      <c r="M248" s="236"/>
      <c r="N248" s="237"/>
      <c r="O248" s="86"/>
      <c r="P248" s="86"/>
      <c r="Q248" s="86"/>
      <c r="R248" s="86"/>
      <c r="S248" s="86"/>
      <c r="T248" s="87"/>
      <c r="U248" s="40"/>
      <c r="V248" s="40"/>
      <c r="W248" s="40"/>
      <c r="X248" s="40"/>
      <c r="Y248" s="40"/>
      <c r="Z248" s="40"/>
      <c r="AA248" s="40"/>
      <c r="AB248" s="40"/>
      <c r="AC248" s="40"/>
      <c r="AD248" s="40"/>
      <c r="AE248" s="40"/>
      <c r="AT248" s="18" t="s">
        <v>210</v>
      </c>
      <c r="AU248" s="18" t="s">
        <v>86</v>
      </c>
    </row>
    <row r="249" spans="1:51" s="13" customFormat="1" ht="12">
      <c r="A249" s="13"/>
      <c r="B249" s="238"/>
      <c r="C249" s="239"/>
      <c r="D249" s="234" t="s">
        <v>213</v>
      </c>
      <c r="E249" s="240" t="s">
        <v>32</v>
      </c>
      <c r="F249" s="241" t="s">
        <v>1178</v>
      </c>
      <c r="G249" s="239"/>
      <c r="H249" s="242">
        <v>32</v>
      </c>
      <c r="I249" s="243"/>
      <c r="J249" s="239"/>
      <c r="K249" s="239"/>
      <c r="L249" s="244"/>
      <c r="M249" s="245"/>
      <c r="N249" s="246"/>
      <c r="O249" s="246"/>
      <c r="P249" s="246"/>
      <c r="Q249" s="246"/>
      <c r="R249" s="246"/>
      <c r="S249" s="246"/>
      <c r="T249" s="247"/>
      <c r="U249" s="13"/>
      <c r="V249" s="13"/>
      <c r="W249" s="13"/>
      <c r="X249" s="13"/>
      <c r="Y249" s="13"/>
      <c r="Z249" s="13"/>
      <c r="AA249" s="13"/>
      <c r="AB249" s="13"/>
      <c r="AC249" s="13"/>
      <c r="AD249" s="13"/>
      <c r="AE249" s="13"/>
      <c r="AT249" s="248" t="s">
        <v>213</v>
      </c>
      <c r="AU249" s="248" t="s">
        <v>86</v>
      </c>
      <c r="AV249" s="13" t="s">
        <v>86</v>
      </c>
      <c r="AW249" s="13" t="s">
        <v>39</v>
      </c>
      <c r="AX249" s="13" t="s">
        <v>6</v>
      </c>
      <c r="AY249" s="248" t="s">
        <v>199</v>
      </c>
    </row>
    <row r="250" spans="1:51" s="13" customFormat="1" ht="12">
      <c r="A250" s="13"/>
      <c r="B250" s="238"/>
      <c r="C250" s="239"/>
      <c r="D250" s="234" t="s">
        <v>213</v>
      </c>
      <c r="E250" s="240" t="s">
        <v>32</v>
      </c>
      <c r="F250" s="241" t="s">
        <v>1179</v>
      </c>
      <c r="G250" s="239"/>
      <c r="H250" s="242">
        <v>32</v>
      </c>
      <c r="I250" s="243"/>
      <c r="J250" s="239"/>
      <c r="K250" s="239"/>
      <c r="L250" s="244"/>
      <c r="M250" s="245"/>
      <c r="N250" s="246"/>
      <c r="O250" s="246"/>
      <c r="P250" s="246"/>
      <c r="Q250" s="246"/>
      <c r="R250" s="246"/>
      <c r="S250" s="246"/>
      <c r="T250" s="247"/>
      <c r="U250" s="13"/>
      <c r="V250" s="13"/>
      <c r="W250" s="13"/>
      <c r="X250" s="13"/>
      <c r="Y250" s="13"/>
      <c r="Z250" s="13"/>
      <c r="AA250" s="13"/>
      <c r="AB250" s="13"/>
      <c r="AC250" s="13"/>
      <c r="AD250" s="13"/>
      <c r="AE250" s="13"/>
      <c r="AT250" s="248" t="s">
        <v>213</v>
      </c>
      <c r="AU250" s="248" t="s">
        <v>86</v>
      </c>
      <c r="AV250" s="13" t="s">
        <v>86</v>
      </c>
      <c r="AW250" s="13" t="s">
        <v>39</v>
      </c>
      <c r="AX250" s="13" t="s">
        <v>6</v>
      </c>
      <c r="AY250" s="248" t="s">
        <v>199</v>
      </c>
    </row>
    <row r="251" spans="1:51" s="14" customFormat="1" ht="12">
      <c r="A251" s="14"/>
      <c r="B251" s="249"/>
      <c r="C251" s="250"/>
      <c r="D251" s="234" t="s">
        <v>213</v>
      </c>
      <c r="E251" s="251" t="s">
        <v>32</v>
      </c>
      <c r="F251" s="252" t="s">
        <v>215</v>
      </c>
      <c r="G251" s="250"/>
      <c r="H251" s="253">
        <v>64</v>
      </c>
      <c r="I251" s="254"/>
      <c r="J251" s="250"/>
      <c r="K251" s="250"/>
      <c r="L251" s="255"/>
      <c r="M251" s="269"/>
      <c r="N251" s="270"/>
      <c r="O251" s="270"/>
      <c r="P251" s="270"/>
      <c r="Q251" s="270"/>
      <c r="R251" s="270"/>
      <c r="S251" s="270"/>
      <c r="T251" s="271"/>
      <c r="U251" s="14"/>
      <c r="V251" s="14"/>
      <c r="W251" s="14"/>
      <c r="X251" s="14"/>
      <c r="Y251" s="14"/>
      <c r="Z251" s="14"/>
      <c r="AA251" s="14"/>
      <c r="AB251" s="14"/>
      <c r="AC251" s="14"/>
      <c r="AD251" s="14"/>
      <c r="AE251" s="14"/>
      <c r="AT251" s="259" t="s">
        <v>213</v>
      </c>
      <c r="AU251" s="259" t="s">
        <v>86</v>
      </c>
      <c r="AV251" s="14" t="s">
        <v>209</v>
      </c>
      <c r="AW251" s="14" t="s">
        <v>39</v>
      </c>
      <c r="AX251" s="14" t="s">
        <v>84</v>
      </c>
      <c r="AY251" s="259" t="s">
        <v>199</v>
      </c>
    </row>
    <row r="252" spans="1:65" s="2" customFormat="1" ht="19.8" customHeight="1">
      <c r="A252" s="40"/>
      <c r="B252" s="41"/>
      <c r="C252" s="260" t="s">
        <v>456</v>
      </c>
      <c r="D252" s="260" t="s">
        <v>222</v>
      </c>
      <c r="E252" s="261" t="s">
        <v>968</v>
      </c>
      <c r="F252" s="262" t="s">
        <v>969</v>
      </c>
      <c r="G252" s="263" t="s">
        <v>324</v>
      </c>
      <c r="H252" s="264">
        <v>10</v>
      </c>
      <c r="I252" s="265"/>
      <c r="J252" s="266">
        <f>ROUND(I252*H252,2)</f>
        <v>0</v>
      </c>
      <c r="K252" s="262" t="s">
        <v>32</v>
      </c>
      <c r="L252" s="46"/>
      <c r="M252" s="267" t="s">
        <v>32</v>
      </c>
      <c r="N252" s="268" t="s">
        <v>48</v>
      </c>
      <c r="O252" s="86"/>
      <c r="P252" s="230">
        <f>O252*H252</f>
        <v>0</v>
      </c>
      <c r="Q252" s="230">
        <v>0</v>
      </c>
      <c r="R252" s="230">
        <f>Q252*H252</f>
        <v>0</v>
      </c>
      <c r="S252" s="230">
        <v>0</v>
      </c>
      <c r="T252" s="231">
        <f>S252*H252</f>
        <v>0</v>
      </c>
      <c r="U252" s="40"/>
      <c r="V252" s="40"/>
      <c r="W252" s="40"/>
      <c r="X252" s="40"/>
      <c r="Y252" s="40"/>
      <c r="Z252" s="40"/>
      <c r="AA252" s="40"/>
      <c r="AB252" s="40"/>
      <c r="AC252" s="40"/>
      <c r="AD252" s="40"/>
      <c r="AE252" s="40"/>
      <c r="AR252" s="232" t="s">
        <v>209</v>
      </c>
      <c r="AT252" s="232" t="s">
        <v>222</v>
      </c>
      <c r="AU252" s="232" t="s">
        <v>86</v>
      </c>
      <c r="AY252" s="18" t="s">
        <v>199</v>
      </c>
      <c r="BE252" s="233">
        <f>IF(N252="základní",J252,0)</f>
        <v>0</v>
      </c>
      <c r="BF252" s="233">
        <f>IF(N252="snížená",J252,0)</f>
        <v>0</v>
      </c>
      <c r="BG252" s="233">
        <f>IF(N252="zákl. přenesená",J252,0)</f>
        <v>0</v>
      </c>
      <c r="BH252" s="233">
        <f>IF(N252="sníž. přenesená",J252,0)</f>
        <v>0</v>
      </c>
      <c r="BI252" s="233">
        <f>IF(N252="nulová",J252,0)</f>
        <v>0</v>
      </c>
      <c r="BJ252" s="18" t="s">
        <v>84</v>
      </c>
      <c r="BK252" s="233">
        <f>ROUND(I252*H252,2)</f>
        <v>0</v>
      </c>
      <c r="BL252" s="18" t="s">
        <v>209</v>
      </c>
      <c r="BM252" s="232" t="s">
        <v>459</v>
      </c>
    </row>
    <row r="253" spans="1:47" s="2" customFormat="1" ht="12">
      <c r="A253" s="40"/>
      <c r="B253" s="41"/>
      <c r="C253" s="42"/>
      <c r="D253" s="234" t="s">
        <v>210</v>
      </c>
      <c r="E253" s="42"/>
      <c r="F253" s="235" t="s">
        <v>969</v>
      </c>
      <c r="G253" s="42"/>
      <c r="H253" s="42"/>
      <c r="I253" s="138"/>
      <c r="J253" s="42"/>
      <c r="K253" s="42"/>
      <c r="L253" s="46"/>
      <c r="M253" s="236"/>
      <c r="N253" s="237"/>
      <c r="O253" s="86"/>
      <c r="P253" s="86"/>
      <c r="Q253" s="86"/>
      <c r="R253" s="86"/>
      <c r="S253" s="86"/>
      <c r="T253" s="87"/>
      <c r="U253" s="40"/>
      <c r="V253" s="40"/>
      <c r="W253" s="40"/>
      <c r="X253" s="40"/>
      <c r="Y253" s="40"/>
      <c r="Z253" s="40"/>
      <c r="AA253" s="40"/>
      <c r="AB253" s="40"/>
      <c r="AC253" s="40"/>
      <c r="AD253" s="40"/>
      <c r="AE253" s="40"/>
      <c r="AT253" s="18" t="s">
        <v>210</v>
      </c>
      <c r="AU253" s="18" t="s">
        <v>86</v>
      </c>
    </row>
    <row r="254" spans="1:65" s="2" customFormat="1" ht="19.8" customHeight="1">
      <c r="A254" s="40"/>
      <c r="B254" s="41"/>
      <c r="C254" s="260" t="s">
        <v>363</v>
      </c>
      <c r="D254" s="260" t="s">
        <v>222</v>
      </c>
      <c r="E254" s="261" t="s">
        <v>1096</v>
      </c>
      <c r="F254" s="262" t="s">
        <v>1097</v>
      </c>
      <c r="G254" s="263" t="s">
        <v>288</v>
      </c>
      <c r="H254" s="264">
        <v>23.94</v>
      </c>
      <c r="I254" s="265"/>
      <c r="J254" s="266">
        <f>ROUND(I254*H254,2)</f>
        <v>0</v>
      </c>
      <c r="K254" s="262" t="s">
        <v>32</v>
      </c>
      <c r="L254" s="46"/>
      <c r="M254" s="267" t="s">
        <v>32</v>
      </c>
      <c r="N254" s="268" t="s">
        <v>48</v>
      </c>
      <c r="O254" s="86"/>
      <c r="P254" s="230">
        <f>O254*H254</f>
        <v>0</v>
      </c>
      <c r="Q254" s="230">
        <v>0</v>
      </c>
      <c r="R254" s="230">
        <f>Q254*H254</f>
        <v>0</v>
      </c>
      <c r="S254" s="230">
        <v>0</v>
      </c>
      <c r="T254" s="231">
        <f>S254*H254</f>
        <v>0</v>
      </c>
      <c r="U254" s="40"/>
      <c r="V254" s="40"/>
      <c r="W254" s="40"/>
      <c r="X254" s="40"/>
      <c r="Y254" s="40"/>
      <c r="Z254" s="40"/>
      <c r="AA254" s="40"/>
      <c r="AB254" s="40"/>
      <c r="AC254" s="40"/>
      <c r="AD254" s="40"/>
      <c r="AE254" s="40"/>
      <c r="AR254" s="232" t="s">
        <v>209</v>
      </c>
      <c r="AT254" s="232" t="s">
        <v>222</v>
      </c>
      <c r="AU254" s="232" t="s">
        <v>86</v>
      </c>
      <c r="AY254" s="18" t="s">
        <v>199</v>
      </c>
      <c r="BE254" s="233">
        <f>IF(N254="základní",J254,0)</f>
        <v>0</v>
      </c>
      <c r="BF254" s="233">
        <f>IF(N254="snížená",J254,0)</f>
        <v>0</v>
      </c>
      <c r="BG254" s="233">
        <f>IF(N254="zákl. přenesená",J254,0)</f>
        <v>0</v>
      </c>
      <c r="BH254" s="233">
        <f>IF(N254="sníž. přenesená",J254,0)</f>
        <v>0</v>
      </c>
      <c r="BI254" s="233">
        <f>IF(N254="nulová",J254,0)</f>
        <v>0</v>
      </c>
      <c r="BJ254" s="18" t="s">
        <v>84</v>
      </c>
      <c r="BK254" s="233">
        <f>ROUND(I254*H254,2)</f>
        <v>0</v>
      </c>
      <c r="BL254" s="18" t="s">
        <v>209</v>
      </c>
      <c r="BM254" s="232" t="s">
        <v>463</v>
      </c>
    </row>
    <row r="255" spans="1:47" s="2" customFormat="1" ht="12">
      <c r="A255" s="40"/>
      <c r="B255" s="41"/>
      <c r="C255" s="42"/>
      <c r="D255" s="234" t="s">
        <v>210</v>
      </c>
      <c r="E255" s="42"/>
      <c r="F255" s="235" t="s">
        <v>1097</v>
      </c>
      <c r="G255" s="42"/>
      <c r="H255" s="42"/>
      <c r="I255" s="138"/>
      <c r="J255" s="42"/>
      <c r="K255" s="42"/>
      <c r="L255" s="46"/>
      <c r="M255" s="236"/>
      <c r="N255" s="237"/>
      <c r="O255" s="86"/>
      <c r="P255" s="86"/>
      <c r="Q255" s="86"/>
      <c r="R255" s="86"/>
      <c r="S255" s="86"/>
      <c r="T255" s="87"/>
      <c r="U255" s="40"/>
      <c r="V255" s="40"/>
      <c r="W255" s="40"/>
      <c r="X255" s="40"/>
      <c r="Y255" s="40"/>
      <c r="Z255" s="40"/>
      <c r="AA255" s="40"/>
      <c r="AB255" s="40"/>
      <c r="AC255" s="40"/>
      <c r="AD255" s="40"/>
      <c r="AE255" s="40"/>
      <c r="AT255" s="18" t="s">
        <v>210</v>
      </c>
      <c r="AU255" s="18" t="s">
        <v>86</v>
      </c>
    </row>
    <row r="256" spans="1:51" s="13" customFormat="1" ht="12">
      <c r="A256" s="13"/>
      <c r="B256" s="238"/>
      <c r="C256" s="239"/>
      <c r="D256" s="234" t="s">
        <v>213</v>
      </c>
      <c r="E256" s="240" t="s">
        <v>32</v>
      </c>
      <c r="F256" s="241" t="s">
        <v>1180</v>
      </c>
      <c r="G256" s="239"/>
      <c r="H256" s="242">
        <v>23.94</v>
      </c>
      <c r="I256" s="243"/>
      <c r="J256" s="239"/>
      <c r="K256" s="239"/>
      <c r="L256" s="244"/>
      <c r="M256" s="245"/>
      <c r="N256" s="246"/>
      <c r="O256" s="246"/>
      <c r="P256" s="246"/>
      <c r="Q256" s="246"/>
      <c r="R256" s="246"/>
      <c r="S256" s="246"/>
      <c r="T256" s="247"/>
      <c r="U256" s="13"/>
      <c r="V256" s="13"/>
      <c r="W256" s="13"/>
      <c r="X256" s="13"/>
      <c r="Y256" s="13"/>
      <c r="Z256" s="13"/>
      <c r="AA256" s="13"/>
      <c r="AB256" s="13"/>
      <c r="AC256" s="13"/>
      <c r="AD256" s="13"/>
      <c r="AE256" s="13"/>
      <c r="AT256" s="248" t="s">
        <v>213</v>
      </c>
      <c r="AU256" s="248" t="s">
        <v>86</v>
      </c>
      <c r="AV256" s="13" t="s">
        <v>86</v>
      </c>
      <c r="AW256" s="13" t="s">
        <v>39</v>
      </c>
      <c r="AX256" s="13" t="s">
        <v>6</v>
      </c>
      <c r="AY256" s="248" t="s">
        <v>199</v>
      </c>
    </row>
    <row r="257" spans="1:51" s="14" customFormat="1" ht="12">
      <c r="A257" s="14"/>
      <c r="B257" s="249"/>
      <c r="C257" s="250"/>
      <c r="D257" s="234" t="s">
        <v>213</v>
      </c>
      <c r="E257" s="251" t="s">
        <v>32</v>
      </c>
      <c r="F257" s="252" t="s">
        <v>215</v>
      </c>
      <c r="G257" s="250"/>
      <c r="H257" s="253">
        <v>23.94</v>
      </c>
      <c r="I257" s="254"/>
      <c r="J257" s="250"/>
      <c r="K257" s="250"/>
      <c r="L257" s="255"/>
      <c r="M257" s="269"/>
      <c r="N257" s="270"/>
      <c r="O257" s="270"/>
      <c r="P257" s="270"/>
      <c r="Q257" s="270"/>
      <c r="R257" s="270"/>
      <c r="S257" s="270"/>
      <c r="T257" s="271"/>
      <c r="U257" s="14"/>
      <c r="V257" s="14"/>
      <c r="W257" s="14"/>
      <c r="X257" s="14"/>
      <c r="Y257" s="14"/>
      <c r="Z257" s="14"/>
      <c r="AA257" s="14"/>
      <c r="AB257" s="14"/>
      <c r="AC257" s="14"/>
      <c r="AD257" s="14"/>
      <c r="AE257" s="14"/>
      <c r="AT257" s="259" t="s">
        <v>213</v>
      </c>
      <c r="AU257" s="259" t="s">
        <v>86</v>
      </c>
      <c r="AV257" s="14" t="s">
        <v>209</v>
      </c>
      <c r="AW257" s="14" t="s">
        <v>39</v>
      </c>
      <c r="AX257" s="14" t="s">
        <v>84</v>
      </c>
      <c r="AY257" s="259" t="s">
        <v>199</v>
      </c>
    </row>
    <row r="258" spans="1:65" s="2" customFormat="1" ht="19.8" customHeight="1">
      <c r="A258" s="40"/>
      <c r="B258" s="41"/>
      <c r="C258" s="260" t="s">
        <v>465</v>
      </c>
      <c r="D258" s="260" t="s">
        <v>222</v>
      </c>
      <c r="E258" s="261" t="s">
        <v>1181</v>
      </c>
      <c r="F258" s="262" t="s">
        <v>1182</v>
      </c>
      <c r="G258" s="263" t="s">
        <v>288</v>
      </c>
      <c r="H258" s="264">
        <v>192.254</v>
      </c>
      <c r="I258" s="265"/>
      <c r="J258" s="266">
        <f>ROUND(I258*H258,2)</f>
        <v>0</v>
      </c>
      <c r="K258" s="262" t="s">
        <v>32</v>
      </c>
      <c r="L258" s="46"/>
      <c r="M258" s="267" t="s">
        <v>32</v>
      </c>
      <c r="N258" s="268" t="s">
        <v>48</v>
      </c>
      <c r="O258" s="86"/>
      <c r="P258" s="230">
        <f>O258*H258</f>
        <v>0</v>
      </c>
      <c r="Q258" s="230">
        <v>0</v>
      </c>
      <c r="R258" s="230">
        <f>Q258*H258</f>
        <v>0</v>
      </c>
      <c r="S258" s="230">
        <v>0</v>
      </c>
      <c r="T258" s="231">
        <f>S258*H258</f>
        <v>0</v>
      </c>
      <c r="U258" s="40"/>
      <c r="V258" s="40"/>
      <c r="W258" s="40"/>
      <c r="X258" s="40"/>
      <c r="Y258" s="40"/>
      <c r="Z258" s="40"/>
      <c r="AA258" s="40"/>
      <c r="AB258" s="40"/>
      <c r="AC258" s="40"/>
      <c r="AD258" s="40"/>
      <c r="AE258" s="40"/>
      <c r="AR258" s="232" t="s">
        <v>209</v>
      </c>
      <c r="AT258" s="232" t="s">
        <v>222</v>
      </c>
      <c r="AU258" s="232" t="s">
        <v>86</v>
      </c>
      <c r="AY258" s="18" t="s">
        <v>199</v>
      </c>
      <c r="BE258" s="233">
        <f>IF(N258="základní",J258,0)</f>
        <v>0</v>
      </c>
      <c r="BF258" s="233">
        <f>IF(N258="snížená",J258,0)</f>
        <v>0</v>
      </c>
      <c r="BG258" s="233">
        <f>IF(N258="zákl. přenesená",J258,0)</f>
        <v>0</v>
      </c>
      <c r="BH258" s="233">
        <f>IF(N258="sníž. přenesená",J258,0)</f>
        <v>0</v>
      </c>
      <c r="BI258" s="233">
        <f>IF(N258="nulová",J258,0)</f>
        <v>0</v>
      </c>
      <c r="BJ258" s="18" t="s">
        <v>84</v>
      </c>
      <c r="BK258" s="233">
        <f>ROUND(I258*H258,2)</f>
        <v>0</v>
      </c>
      <c r="BL258" s="18" t="s">
        <v>209</v>
      </c>
      <c r="BM258" s="232" t="s">
        <v>468</v>
      </c>
    </row>
    <row r="259" spans="1:47" s="2" customFormat="1" ht="12">
      <c r="A259" s="40"/>
      <c r="B259" s="41"/>
      <c r="C259" s="42"/>
      <c r="D259" s="234" t="s">
        <v>210</v>
      </c>
      <c r="E259" s="42"/>
      <c r="F259" s="235" t="s">
        <v>1182</v>
      </c>
      <c r="G259" s="42"/>
      <c r="H259" s="42"/>
      <c r="I259" s="138"/>
      <c r="J259" s="42"/>
      <c r="K259" s="42"/>
      <c r="L259" s="46"/>
      <c r="M259" s="236"/>
      <c r="N259" s="237"/>
      <c r="O259" s="86"/>
      <c r="P259" s="86"/>
      <c r="Q259" s="86"/>
      <c r="R259" s="86"/>
      <c r="S259" s="86"/>
      <c r="T259" s="87"/>
      <c r="U259" s="40"/>
      <c r="V259" s="40"/>
      <c r="W259" s="40"/>
      <c r="X259" s="40"/>
      <c r="Y259" s="40"/>
      <c r="Z259" s="40"/>
      <c r="AA259" s="40"/>
      <c r="AB259" s="40"/>
      <c r="AC259" s="40"/>
      <c r="AD259" s="40"/>
      <c r="AE259" s="40"/>
      <c r="AT259" s="18" t="s">
        <v>210</v>
      </c>
      <c r="AU259" s="18" t="s">
        <v>86</v>
      </c>
    </row>
    <row r="260" spans="1:51" s="13" customFormat="1" ht="12">
      <c r="A260" s="13"/>
      <c r="B260" s="238"/>
      <c r="C260" s="239"/>
      <c r="D260" s="234" t="s">
        <v>213</v>
      </c>
      <c r="E260" s="240" t="s">
        <v>32</v>
      </c>
      <c r="F260" s="241" t="s">
        <v>1183</v>
      </c>
      <c r="G260" s="239"/>
      <c r="H260" s="242">
        <v>50</v>
      </c>
      <c r="I260" s="243"/>
      <c r="J260" s="239"/>
      <c r="K260" s="239"/>
      <c r="L260" s="244"/>
      <c r="M260" s="245"/>
      <c r="N260" s="246"/>
      <c r="O260" s="246"/>
      <c r="P260" s="246"/>
      <c r="Q260" s="246"/>
      <c r="R260" s="246"/>
      <c r="S260" s="246"/>
      <c r="T260" s="247"/>
      <c r="U260" s="13"/>
      <c r="V260" s="13"/>
      <c r="W260" s="13"/>
      <c r="X260" s="13"/>
      <c r="Y260" s="13"/>
      <c r="Z260" s="13"/>
      <c r="AA260" s="13"/>
      <c r="AB260" s="13"/>
      <c r="AC260" s="13"/>
      <c r="AD260" s="13"/>
      <c r="AE260" s="13"/>
      <c r="AT260" s="248" t="s">
        <v>213</v>
      </c>
      <c r="AU260" s="248" t="s">
        <v>86</v>
      </c>
      <c r="AV260" s="13" t="s">
        <v>86</v>
      </c>
      <c r="AW260" s="13" t="s">
        <v>39</v>
      </c>
      <c r="AX260" s="13" t="s">
        <v>6</v>
      </c>
      <c r="AY260" s="248" t="s">
        <v>199</v>
      </c>
    </row>
    <row r="261" spans="1:51" s="13" customFormat="1" ht="12">
      <c r="A261" s="13"/>
      <c r="B261" s="238"/>
      <c r="C261" s="239"/>
      <c r="D261" s="234" t="s">
        <v>213</v>
      </c>
      <c r="E261" s="240" t="s">
        <v>32</v>
      </c>
      <c r="F261" s="241" t="s">
        <v>1184</v>
      </c>
      <c r="G261" s="239"/>
      <c r="H261" s="242">
        <v>34.104</v>
      </c>
      <c r="I261" s="243"/>
      <c r="J261" s="239"/>
      <c r="K261" s="239"/>
      <c r="L261" s="244"/>
      <c r="M261" s="245"/>
      <c r="N261" s="246"/>
      <c r="O261" s="246"/>
      <c r="P261" s="246"/>
      <c r="Q261" s="246"/>
      <c r="R261" s="246"/>
      <c r="S261" s="246"/>
      <c r="T261" s="247"/>
      <c r="U261" s="13"/>
      <c r="V261" s="13"/>
      <c r="W261" s="13"/>
      <c r="X261" s="13"/>
      <c r="Y261" s="13"/>
      <c r="Z261" s="13"/>
      <c r="AA261" s="13"/>
      <c r="AB261" s="13"/>
      <c r="AC261" s="13"/>
      <c r="AD261" s="13"/>
      <c r="AE261" s="13"/>
      <c r="AT261" s="248" t="s">
        <v>213</v>
      </c>
      <c r="AU261" s="248" t="s">
        <v>86</v>
      </c>
      <c r="AV261" s="13" t="s">
        <v>86</v>
      </c>
      <c r="AW261" s="13" t="s">
        <v>39</v>
      </c>
      <c r="AX261" s="13" t="s">
        <v>6</v>
      </c>
      <c r="AY261" s="248" t="s">
        <v>199</v>
      </c>
    </row>
    <row r="262" spans="1:51" s="13" customFormat="1" ht="12">
      <c r="A262" s="13"/>
      <c r="B262" s="238"/>
      <c r="C262" s="239"/>
      <c r="D262" s="234" t="s">
        <v>213</v>
      </c>
      <c r="E262" s="240" t="s">
        <v>32</v>
      </c>
      <c r="F262" s="241" t="s">
        <v>1185</v>
      </c>
      <c r="G262" s="239"/>
      <c r="H262" s="242">
        <v>108.15</v>
      </c>
      <c r="I262" s="243"/>
      <c r="J262" s="239"/>
      <c r="K262" s="239"/>
      <c r="L262" s="244"/>
      <c r="M262" s="245"/>
      <c r="N262" s="246"/>
      <c r="O262" s="246"/>
      <c r="P262" s="246"/>
      <c r="Q262" s="246"/>
      <c r="R262" s="246"/>
      <c r="S262" s="246"/>
      <c r="T262" s="247"/>
      <c r="U262" s="13"/>
      <c r="V262" s="13"/>
      <c r="W262" s="13"/>
      <c r="X262" s="13"/>
      <c r="Y262" s="13"/>
      <c r="Z262" s="13"/>
      <c r="AA262" s="13"/>
      <c r="AB262" s="13"/>
      <c r="AC262" s="13"/>
      <c r="AD262" s="13"/>
      <c r="AE262" s="13"/>
      <c r="AT262" s="248" t="s">
        <v>213</v>
      </c>
      <c r="AU262" s="248" t="s">
        <v>86</v>
      </c>
      <c r="AV262" s="13" t="s">
        <v>86</v>
      </c>
      <c r="AW262" s="13" t="s">
        <v>39</v>
      </c>
      <c r="AX262" s="13" t="s">
        <v>6</v>
      </c>
      <c r="AY262" s="248" t="s">
        <v>199</v>
      </c>
    </row>
    <row r="263" spans="1:51" s="14" customFormat="1" ht="12">
      <c r="A263" s="14"/>
      <c r="B263" s="249"/>
      <c r="C263" s="250"/>
      <c r="D263" s="234" t="s">
        <v>213</v>
      </c>
      <c r="E263" s="251" t="s">
        <v>32</v>
      </c>
      <c r="F263" s="252" t="s">
        <v>215</v>
      </c>
      <c r="G263" s="250"/>
      <c r="H263" s="253">
        <v>192.25400000000002</v>
      </c>
      <c r="I263" s="254"/>
      <c r="J263" s="250"/>
      <c r="K263" s="250"/>
      <c r="L263" s="255"/>
      <c r="M263" s="269"/>
      <c r="N263" s="270"/>
      <c r="O263" s="270"/>
      <c r="P263" s="270"/>
      <c r="Q263" s="270"/>
      <c r="R263" s="270"/>
      <c r="S263" s="270"/>
      <c r="T263" s="271"/>
      <c r="U263" s="14"/>
      <c r="V263" s="14"/>
      <c r="W263" s="14"/>
      <c r="X263" s="14"/>
      <c r="Y263" s="14"/>
      <c r="Z263" s="14"/>
      <c r="AA263" s="14"/>
      <c r="AB263" s="14"/>
      <c r="AC263" s="14"/>
      <c r="AD263" s="14"/>
      <c r="AE263" s="14"/>
      <c r="AT263" s="259" t="s">
        <v>213</v>
      </c>
      <c r="AU263" s="259" t="s">
        <v>86</v>
      </c>
      <c r="AV263" s="14" t="s">
        <v>209</v>
      </c>
      <c r="AW263" s="14" t="s">
        <v>39</v>
      </c>
      <c r="AX263" s="14" t="s">
        <v>84</v>
      </c>
      <c r="AY263" s="259" t="s">
        <v>199</v>
      </c>
    </row>
    <row r="264" spans="1:65" s="2" customFormat="1" ht="19.8" customHeight="1">
      <c r="A264" s="40"/>
      <c r="B264" s="41"/>
      <c r="C264" s="260" t="s">
        <v>367</v>
      </c>
      <c r="D264" s="260" t="s">
        <v>222</v>
      </c>
      <c r="E264" s="261" t="s">
        <v>1186</v>
      </c>
      <c r="F264" s="262" t="s">
        <v>1187</v>
      </c>
      <c r="G264" s="263" t="s">
        <v>288</v>
      </c>
      <c r="H264" s="264">
        <v>34.104</v>
      </c>
      <c r="I264" s="265"/>
      <c r="J264" s="266">
        <f>ROUND(I264*H264,2)</f>
        <v>0</v>
      </c>
      <c r="K264" s="262" t="s">
        <v>32</v>
      </c>
      <c r="L264" s="46"/>
      <c r="M264" s="267" t="s">
        <v>32</v>
      </c>
      <c r="N264" s="268" t="s">
        <v>48</v>
      </c>
      <c r="O264" s="86"/>
      <c r="P264" s="230">
        <f>O264*H264</f>
        <v>0</v>
      </c>
      <c r="Q264" s="230">
        <v>0</v>
      </c>
      <c r="R264" s="230">
        <f>Q264*H264</f>
        <v>0</v>
      </c>
      <c r="S264" s="230">
        <v>0</v>
      </c>
      <c r="T264" s="231">
        <f>S264*H264</f>
        <v>0</v>
      </c>
      <c r="U264" s="40"/>
      <c r="V264" s="40"/>
      <c r="W264" s="40"/>
      <c r="X264" s="40"/>
      <c r="Y264" s="40"/>
      <c r="Z264" s="40"/>
      <c r="AA264" s="40"/>
      <c r="AB264" s="40"/>
      <c r="AC264" s="40"/>
      <c r="AD264" s="40"/>
      <c r="AE264" s="40"/>
      <c r="AR264" s="232" t="s">
        <v>209</v>
      </c>
      <c r="AT264" s="232" t="s">
        <v>222</v>
      </c>
      <c r="AU264" s="232" t="s">
        <v>86</v>
      </c>
      <c r="AY264" s="18" t="s">
        <v>199</v>
      </c>
      <c r="BE264" s="233">
        <f>IF(N264="základní",J264,0)</f>
        <v>0</v>
      </c>
      <c r="BF264" s="233">
        <f>IF(N264="snížená",J264,0)</f>
        <v>0</v>
      </c>
      <c r="BG264" s="233">
        <f>IF(N264="zákl. přenesená",J264,0)</f>
        <v>0</v>
      </c>
      <c r="BH264" s="233">
        <f>IF(N264="sníž. přenesená",J264,0)</f>
        <v>0</v>
      </c>
      <c r="BI264" s="233">
        <f>IF(N264="nulová",J264,0)</f>
        <v>0</v>
      </c>
      <c r="BJ264" s="18" t="s">
        <v>84</v>
      </c>
      <c r="BK264" s="233">
        <f>ROUND(I264*H264,2)</f>
        <v>0</v>
      </c>
      <c r="BL264" s="18" t="s">
        <v>209</v>
      </c>
      <c r="BM264" s="232" t="s">
        <v>471</v>
      </c>
    </row>
    <row r="265" spans="1:47" s="2" customFormat="1" ht="12">
      <c r="A265" s="40"/>
      <c r="B265" s="41"/>
      <c r="C265" s="42"/>
      <c r="D265" s="234" t="s">
        <v>210</v>
      </c>
      <c r="E265" s="42"/>
      <c r="F265" s="235" t="s">
        <v>1187</v>
      </c>
      <c r="G265" s="42"/>
      <c r="H265" s="42"/>
      <c r="I265" s="138"/>
      <c r="J265" s="42"/>
      <c r="K265" s="42"/>
      <c r="L265" s="46"/>
      <c r="M265" s="236"/>
      <c r="N265" s="237"/>
      <c r="O265" s="86"/>
      <c r="P265" s="86"/>
      <c r="Q265" s="86"/>
      <c r="R265" s="86"/>
      <c r="S265" s="86"/>
      <c r="T265" s="87"/>
      <c r="U265" s="40"/>
      <c r="V265" s="40"/>
      <c r="W265" s="40"/>
      <c r="X265" s="40"/>
      <c r="Y265" s="40"/>
      <c r="Z265" s="40"/>
      <c r="AA265" s="40"/>
      <c r="AB265" s="40"/>
      <c r="AC265" s="40"/>
      <c r="AD265" s="40"/>
      <c r="AE265" s="40"/>
      <c r="AT265" s="18" t="s">
        <v>210</v>
      </c>
      <c r="AU265" s="18" t="s">
        <v>86</v>
      </c>
    </row>
    <row r="266" spans="1:65" s="2" customFormat="1" ht="19.8" customHeight="1">
      <c r="A266" s="40"/>
      <c r="B266" s="41"/>
      <c r="C266" s="260" t="s">
        <v>472</v>
      </c>
      <c r="D266" s="260" t="s">
        <v>222</v>
      </c>
      <c r="E266" s="261" t="s">
        <v>1099</v>
      </c>
      <c r="F266" s="262" t="s">
        <v>1100</v>
      </c>
      <c r="G266" s="263" t="s">
        <v>288</v>
      </c>
      <c r="H266" s="264">
        <v>114.92</v>
      </c>
      <c r="I266" s="265"/>
      <c r="J266" s="266">
        <f>ROUND(I266*H266,2)</f>
        <v>0</v>
      </c>
      <c r="K266" s="262" t="s">
        <v>32</v>
      </c>
      <c r="L266" s="46"/>
      <c r="M266" s="267" t="s">
        <v>32</v>
      </c>
      <c r="N266" s="268" t="s">
        <v>48</v>
      </c>
      <c r="O266" s="86"/>
      <c r="P266" s="230">
        <f>O266*H266</f>
        <v>0</v>
      </c>
      <c r="Q266" s="230">
        <v>0</v>
      </c>
      <c r="R266" s="230">
        <f>Q266*H266</f>
        <v>0</v>
      </c>
      <c r="S266" s="230">
        <v>0</v>
      </c>
      <c r="T266" s="231">
        <f>S266*H266</f>
        <v>0</v>
      </c>
      <c r="U266" s="40"/>
      <c r="V266" s="40"/>
      <c r="W266" s="40"/>
      <c r="X266" s="40"/>
      <c r="Y266" s="40"/>
      <c r="Z266" s="40"/>
      <c r="AA266" s="40"/>
      <c r="AB266" s="40"/>
      <c r="AC266" s="40"/>
      <c r="AD266" s="40"/>
      <c r="AE266" s="40"/>
      <c r="AR266" s="232" t="s">
        <v>209</v>
      </c>
      <c r="AT266" s="232" t="s">
        <v>222</v>
      </c>
      <c r="AU266" s="232" t="s">
        <v>86</v>
      </c>
      <c r="AY266" s="18" t="s">
        <v>199</v>
      </c>
      <c r="BE266" s="233">
        <f>IF(N266="základní",J266,0)</f>
        <v>0</v>
      </c>
      <c r="BF266" s="233">
        <f>IF(N266="snížená",J266,0)</f>
        <v>0</v>
      </c>
      <c r="BG266" s="233">
        <f>IF(N266="zákl. přenesená",J266,0)</f>
        <v>0</v>
      </c>
      <c r="BH266" s="233">
        <f>IF(N266="sníž. přenesená",J266,0)</f>
        <v>0</v>
      </c>
      <c r="BI266" s="233">
        <f>IF(N266="nulová",J266,0)</f>
        <v>0</v>
      </c>
      <c r="BJ266" s="18" t="s">
        <v>84</v>
      </c>
      <c r="BK266" s="233">
        <f>ROUND(I266*H266,2)</f>
        <v>0</v>
      </c>
      <c r="BL266" s="18" t="s">
        <v>209</v>
      </c>
      <c r="BM266" s="232" t="s">
        <v>475</v>
      </c>
    </row>
    <row r="267" spans="1:47" s="2" customFormat="1" ht="12">
      <c r="A267" s="40"/>
      <c r="B267" s="41"/>
      <c r="C267" s="42"/>
      <c r="D267" s="234" t="s">
        <v>210</v>
      </c>
      <c r="E267" s="42"/>
      <c r="F267" s="235" t="s">
        <v>1100</v>
      </c>
      <c r="G267" s="42"/>
      <c r="H267" s="42"/>
      <c r="I267" s="138"/>
      <c r="J267" s="42"/>
      <c r="K267" s="42"/>
      <c r="L267" s="46"/>
      <c r="M267" s="236"/>
      <c r="N267" s="237"/>
      <c r="O267" s="86"/>
      <c r="P267" s="86"/>
      <c r="Q267" s="86"/>
      <c r="R267" s="86"/>
      <c r="S267" s="86"/>
      <c r="T267" s="87"/>
      <c r="U267" s="40"/>
      <c r="V267" s="40"/>
      <c r="W267" s="40"/>
      <c r="X267" s="40"/>
      <c r="Y267" s="40"/>
      <c r="Z267" s="40"/>
      <c r="AA267" s="40"/>
      <c r="AB267" s="40"/>
      <c r="AC267" s="40"/>
      <c r="AD267" s="40"/>
      <c r="AE267" s="40"/>
      <c r="AT267" s="18" t="s">
        <v>210</v>
      </c>
      <c r="AU267" s="18" t="s">
        <v>86</v>
      </c>
    </row>
    <row r="268" spans="1:51" s="13" customFormat="1" ht="12">
      <c r="A268" s="13"/>
      <c r="B268" s="238"/>
      <c r="C268" s="239"/>
      <c r="D268" s="234" t="s">
        <v>213</v>
      </c>
      <c r="E268" s="240" t="s">
        <v>32</v>
      </c>
      <c r="F268" s="241" t="s">
        <v>1188</v>
      </c>
      <c r="G268" s="239"/>
      <c r="H268" s="242">
        <v>27.2</v>
      </c>
      <c r="I268" s="243"/>
      <c r="J268" s="239"/>
      <c r="K268" s="239"/>
      <c r="L268" s="244"/>
      <c r="M268" s="245"/>
      <c r="N268" s="246"/>
      <c r="O268" s="246"/>
      <c r="P268" s="246"/>
      <c r="Q268" s="246"/>
      <c r="R268" s="246"/>
      <c r="S268" s="246"/>
      <c r="T268" s="247"/>
      <c r="U268" s="13"/>
      <c r="V268" s="13"/>
      <c r="W268" s="13"/>
      <c r="X268" s="13"/>
      <c r="Y268" s="13"/>
      <c r="Z268" s="13"/>
      <c r="AA268" s="13"/>
      <c r="AB268" s="13"/>
      <c r="AC268" s="13"/>
      <c r="AD268" s="13"/>
      <c r="AE268" s="13"/>
      <c r="AT268" s="248" t="s">
        <v>213</v>
      </c>
      <c r="AU268" s="248" t="s">
        <v>86</v>
      </c>
      <c r="AV268" s="13" t="s">
        <v>86</v>
      </c>
      <c r="AW268" s="13" t="s">
        <v>39</v>
      </c>
      <c r="AX268" s="13" t="s">
        <v>6</v>
      </c>
      <c r="AY268" s="248" t="s">
        <v>199</v>
      </c>
    </row>
    <row r="269" spans="1:51" s="13" customFormat="1" ht="12">
      <c r="A269" s="13"/>
      <c r="B269" s="238"/>
      <c r="C269" s="239"/>
      <c r="D269" s="234" t="s">
        <v>213</v>
      </c>
      <c r="E269" s="240" t="s">
        <v>32</v>
      </c>
      <c r="F269" s="241" t="s">
        <v>1189</v>
      </c>
      <c r="G269" s="239"/>
      <c r="H269" s="242">
        <v>108</v>
      </c>
      <c r="I269" s="243"/>
      <c r="J269" s="239"/>
      <c r="K269" s="239"/>
      <c r="L269" s="244"/>
      <c r="M269" s="245"/>
      <c r="N269" s="246"/>
      <c r="O269" s="246"/>
      <c r="P269" s="246"/>
      <c r="Q269" s="246"/>
      <c r="R269" s="246"/>
      <c r="S269" s="246"/>
      <c r="T269" s="247"/>
      <c r="U269" s="13"/>
      <c r="V269" s="13"/>
      <c r="W269" s="13"/>
      <c r="X269" s="13"/>
      <c r="Y269" s="13"/>
      <c r="Z269" s="13"/>
      <c r="AA269" s="13"/>
      <c r="AB269" s="13"/>
      <c r="AC269" s="13"/>
      <c r="AD269" s="13"/>
      <c r="AE269" s="13"/>
      <c r="AT269" s="248" t="s">
        <v>213</v>
      </c>
      <c r="AU269" s="248" t="s">
        <v>86</v>
      </c>
      <c r="AV269" s="13" t="s">
        <v>86</v>
      </c>
      <c r="AW269" s="13" t="s">
        <v>39</v>
      </c>
      <c r="AX269" s="13" t="s">
        <v>6</v>
      </c>
      <c r="AY269" s="248" t="s">
        <v>199</v>
      </c>
    </row>
    <row r="270" spans="1:51" s="14" customFormat="1" ht="12">
      <c r="A270" s="14"/>
      <c r="B270" s="249"/>
      <c r="C270" s="250"/>
      <c r="D270" s="234" t="s">
        <v>213</v>
      </c>
      <c r="E270" s="251" t="s">
        <v>32</v>
      </c>
      <c r="F270" s="252" t="s">
        <v>215</v>
      </c>
      <c r="G270" s="250"/>
      <c r="H270" s="253">
        <v>135.2</v>
      </c>
      <c r="I270" s="254"/>
      <c r="J270" s="250"/>
      <c r="K270" s="250"/>
      <c r="L270" s="255"/>
      <c r="M270" s="269"/>
      <c r="N270" s="270"/>
      <c r="O270" s="270"/>
      <c r="P270" s="270"/>
      <c r="Q270" s="270"/>
      <c r="R270" s="270"/>
      <c r="S270" s="270"/>
      <c r="T270" s="271"/>
      <c r="U270" s="14"/>
      <c r="V270" s="14"/>
      <c r="W270" s="14"/>
      <c r="X270" s="14"/>
      <c r="Y270" s="14"/>
      <c r="Z270" s="14"/>
      <c r="AA270" s="14"/>
      <c r="AB270" s="14"/>
      <c r="AC270" s="14"/>
      <c r="AD270" s="14"/>
      <c r="AE270" s="14"/>
      <c r="AT270" s="259" t="s">
        <v>213</v>
      </c>
      <c r="AU270" s="259" t="s">
        <v>86</v>
      </c>
      <c r="AV270" s="14" t="s">
        <v>209</v>
      </c>
      <c r="AW270" s="14" t="s">
        <v>39</v>
      </c>
      <c r="AX270" s="14" t="s">
        <v>6</v>
      </c>
      <c r="AY270" s="259" t="s">
        <v>199</v>
      </c>
    </row>
    <row r="271" spans="1:51" s="13" customFormat="1" ht="12">
      <c r="A271" s="13"/>
      <c r="B271" s="238"/>
      <c r="C271" s="239"/>
      <c r="D271" s="234" t="s">
        <v>213</v>
      </c>
      <c r="E271" s="240" t="s">
        <v>32</v>
      </c>
      <c r="F271" s="241" t="s">
        <v>1190</v>
      </c>
      <c r="G271" s="239"/>
      <c r="H271" s="242">
        <v>114.92</v>
      </c>
      <c r="I271" s="243"/>
      <c r="J271" s="239"/>
      <c r="K271" s="239"/>
      <c r="L271" s="244"/>
      <c r="M271" s="245"/>
      <c r="N271" s="246"/>
      <c r="O271" s="246"/>
      <c r="P271" s="246"/>
      <c r="Q271" s="246"/>
      <c r="R271" s="246"/>
      <c r="S271" s="246"/>
      <c r="T271" s="247"/>
      <c r="U271" s="13"/>
      <c r="V271" s="13"/>
      <c r="W271" s="13"/>
      <c r="X271" s="13"/>
      <c r="Y271" s="13"/>
      <c r="Z271" s="13"/>
      <c r="AA271" s="13"/>
      <c r="AB271" s="13"/>
      <c r="AC271" s="13"/>
      <c r="AD271" s="13"/>
      <c r="AE271" s="13"/>
      <c r="AT271" s="248" t="s">
        <v>213</v>
      </c>
      <c r="AU271" s="248" t="s">
        <v>86</v>
      </c>
      <c r="AV271" s="13" t="s">
        <v>86</v>
      </c>
      <c r="AW271" s="13" t="s">
        <v>39</v>
      </c>
      <c r="AX271" s="13" t="s">
        <v>6</v>
      </c>
      <c r="AY271" s="248" t="s">
        <v>199</v>
      </c>
    </row>
    <row r="272" spans="1:51" s="14" customFormat="1" ht="12">
      <c r="A272" s="14"/>
      <c r="B272" s="249"/>
      <c r="C272" s="250"/>
      <c r="D272" s="234" t="s">
        <v>213</v>
      </c>
      <c r="E272" s="251" t="s">
        <v>32</v>
      </c>
      <c r="F272" s="252" t="s">
        <v>215</v>
      </c>
      <c r="G272" s="250"/>
      <c r="H272" s="253">
        <v>114.92</v>
      </c>
      <c r="I272" s="254"/>
      <c r="J272" s="250"/>
      <c r="K272" s="250"/>
      <c r="L272" s="255"/>
      <c r="M272" s="269"/>
      <c r="N272" s="270"/>
      <c r="O272" s="270"/>
      <c r="P272" s="270"/>
      <c r="Q272" s="270"/>
      <c r="R272" s="270"/>
      <c r="S272" s="270"/>
      <c r="T272" s="271"/>
      <c r="U272" s="14"/>
      <c r="V272" s="14"/>
      <c r="W272" s="14"/>
      <c r="X272" s="14"/>
      <c r="Y272" s="14"/>
      <c r="Z272" s="14"/>
      <c r="AA272" s="14"/>
      <c r="AB272" s="14"/>
      <c r="AC272" s="14"/>
      <c r="AD272" s="14"/>
      <c r="AE272" s="14"/>
      <c r="AT272" s="259" t="s">
        <v>213</v>
      </c>
      <c r="AU272" s="259" t="s">
        <v>86</v>
      </c>
      <c r="AV272" s="14" t="s">
        <v>209</v>
      </c>
      <c r="AW272" s="14" t="s">
        <v>39</v>
      </c>
      <c r="AX272" s="14" t="s">
        <v>84</v>
      </c>
      <c r="AY272" s="259" t="s">
        <v>199</v>
      </c>
    </row>
    <row r="273" spans="1:65" s="2" customFormat="1" ht="19.8" customHeight="1">
      <c r="A273" s="40"/>
      <c r="B273" s="41"/>
      <c r="C273" s="260" t="s">
        <v>371</v>
      </c>
      <c r="D273" s="260" t="s">
        <v>222</v>
      </c>
      <c r="E273" s="261" t="s">
        <v>1107</v>
      </c>
      <c r="F273" s="262" t="s">
        <v>1108</v>
      </c>
      <c r="G273" s="263" t="s">
        <v>288</v>
      </c>
      <c r="H273" s="264">
        <v>114.92</v>
      </c>
      <c r="I273" s="265"/>
      <c r="J273" s="266">
        <f>ROUND(I273*H273,2)</f>
        <v>0</v>
      </c>
      <c r="K273" s="262" t="s">
        <v>32</v>
      </c>
      <c r="L273" s="46"/>
      <c r="M273" s="267" t="s">
        <v>32</v>
      </c>
      <c r="N273" s="268" t="s">
        <v>48</v>
      </c>
      <c r="O273" s="86"/>
      <c r="P273" s="230">
        <f>O273*H273</f>
        <v>0</v>
      </c>
      <c r="Q273" s="230">
        <v>0</v>
      </c>
      <c r="R273" s="230">
        <f>Q273*H273</f>
        <v>0</v>
      </c>
      <c r="S273" s="230">
        <v>0</v>
      </c>
      <c r="T273" s="231">
        <f>S273*H273</f>
        <v>0</v>
      </c>
      <c r="U273" s="40"/>
      <c r="V273" s="40"/>
      <c r="W273" s="40"/>
      <c r="X273" s="40"/>
      <c r="Y273" s="40"/>
      <c r="Z273" s="40"/>
      <c r="AA273" s="40"/>
      <c r="AB273" s="40"/>
      <c r="AC273" s="40"/>
      <c r="AD273" s="40"/>
      <c r="AE273" s="40"/>
      <c r="AR273" s="232" t="s">
        <v>209</v>
      </c>
      <c r="AT273" s="232" t="s">
        <v>222</v>
      </c>
      <c r="AU273" s="232" t="s">
        <v>86</v>
      </c>
      <c r="AY273" s="18" t="s">
        <v>199</v>
      </c>
      <c r="BE273" s="233">
        <f>IF(N273="základní",J273,0)</f>
        <v>0</v>
      </c>
      <c r="BF273" s="233">
        <f>IF(N273="snížená",J273,0)</f>
        <v>0</v>
      </c>
      <c r="BG273" s="233">
        <f>IF(N273="zákl. přenesená",J273,0)</f>
        <v>0</v>
      </c>
      <c r="BH273" s="233">
        <f>IF(N273="sníž. přenesená",J273,0)</f>
        <v>0</v>
      </c>
      <c r="BI273" s="233">
        <f>IF(N273="nulová",J273,0)</f>
        <v>0</v>
      </c>
      <c r="BJ273" s="18" t="s">
        <v>84</v>
      </c>
      <c r="BK273" s="233">
        <f>ROUND(I273*H273,2)</f>
        <v>0</v>
      </c>
      <c r="BL273" s="18" t="s">
        <v>209</v>
      </c>
      <c r="BM273" s="232" t="s">
        <v>478</v>
      </c>
    </row>
    <row r="274" spans="1:47" s="2" customFormat="1" ht="12">
      <c r="A274" s="40"/>
      <c r="B274" s="41"/>
      <c r="C274" s="42"/>
      <c r="D274" s="234" t="s">
        <v>210</v>
      </c>
      <c r="E274" s="42"/>
      <c r="F274" s="235" t="s">
        <v>1108</v>
      </c>
      <c r="G274" s="42"/>
      <c r="H274" s="42"/>
      <c r="I274" s="138"/>
      <c r="J274" s="42"/>
      <c r="K274" s="42"/>
      <c r="L274" s="46"/>
      <c r="M274" s="236"/>
      <c r="N274" s="237"/>
      <c r="O274" s="86"/>
      <c r="P274" s="86"/>
      <c r="Q274" s="86"/>
      <c r="R274" s="86"/>
      <c r="S274" s="86"/>
      <c r="T274" s="87"/>
      <c r="U274" s="40"/>
      <c r="V274" s="40"/>
      <c r="W274" s="40"/>
      <c r="X274" s="40"/>
      <c r="Y274" s="40"/>
      <c r="Z274" s="40"/>
      <c r="AA274" s="40"/>
      <c r="AB274" s="40"/>
      <c r="AC274" s="40"/>
      <c r="AD274" s="40"/>
      <c r="AE274" s="40"/>
      <c r="AT274" s="18" t="s">
        <v>210</v>
      </c>
      <c r="AU274" s="18" t="s">
        <v>86</v>
      </c>
    </row>
    <row r="275" spans="1:65" s="2" customFormat="1" ht="19.8" customHeight="1">
      <c r="A275" s="40"/>
      <c r="B275" s="41"/>
      <c r="C275" s="260" t="s">
        <v>480</v>
      </c>
      <c r="D275" s="260" t="s">
        <v>222</v>
      </c>
      <c r="E275" s="261" t="s">
        <v>1104</v>
      </c>
      <c r="F275" s="262" t="s">
        <v>1105</v>
      </c>
      <c r="G275" s="263" t="s">
        <v>288</v>
      </c>
      <c r="H275" s="264">
        <v>20.28</v>
      </c>
      <c r="I275" s="265"/>
      <c r="J275" s="266">
        <f>ROUND(I275*H275,2)</f>
        <v>0</v>
      </c>
      <c r="K275" s="262" t="s">
        <v>32</v>
      </c>
      <c r="L275" s="46"/>
      <c r="M275" s="267" t="s">
        <v>32</v>
      </c>
      <c r="N275" s="268" t="s">
        <v>48</v>
      </c>
      <c r="O275" s="86"/>
      <c r="P275" s="230">
        <f>O275*H275</f>
        <v>0</v>
      </c>
      <c r="Q275" s="230">
        <v>0</v>
      </c>
      <c r="R275" s="230">
        <f>Q275*H275</f>
        <v>0</v>
      </c>
      <c r="S275" s="230">
        <v>0</v>
      </c>
      <c r="T275" s="231">
        <f>S275*H275</f>
        <v>0</v>
      </c>
      <c r="U275" s="40"/>
      <c r="V275" s="40"/>
      <c r="W275" s="40"/>
      <c r="X275" s="40"/>
      <c r="Y275" s="40"/>
      <c r="Z275" s="40"/>
      <c r="AA275" s="40"/>
      <c r="AB275" s="40"/>
      <c r="AC275" s="40"/>
      <c r="AD275" s="40"/>
      <c r="AE275" s="40"/>
      <c r="AR275" s="232" t="s">
        <v>209</v>
      </c>
      <c r="AT275" s="232" t="s">
        <v>222</v>
      </c>
      <c r="AU275" s="232" t="s">
        <v>86</v>
      </c>
      <c r="AY275" s="18" t="s">
        <v>199</v>
      </c>
      <c r="BE275" s="233">
        <f>IF(N275="základní",J275,0)</f>
        <v>0</v>
      </c>
      <c r="BF275" s="233">
        <f>IF(N275="snížená",J275,0)</f>
        <v>0</v>
      </c>
      <c r="BG275" s="233">
        <f>IF(N275="zákl. přenesená",J275,0)</f>
        <v>0</v>
      </c>
      <c r="BH275" s="233">
        <f>IF(N275="sníž. přenesená",J275,0)</f>
        <v>0</v>
      </c>
      <c r="BI275" s="233">
        <f>IF(N275="nulová",J275,0)</f>
        <v>0</v>
      </c>
      <c r="BJ275" s="18" t="s">
        <v>84</v>
      </c>
      <c r="BK275" s="233">
        <f>ROUND(I275*H275,2)</f>
        <v>0</v>
      </c>
      <c r="BL275" s="18" t="s">
        <v>209</v>
      </c>
      <c r="BM275" s="232" t="s">
        <v>483</v>
      </c>
    </row>
    <row r="276" spans="1:47" s="2" customFormat="1" ht="12">
      <c r="A276" s="40"/>
      <c r="B276" s="41"/>
      <c r="C276" s="42"/>
      <c r="D276" s="234" t="s">
        <v>210</v>
      </c>
      <c r="E276" s="42"/>
      <c r="F276" s="235" t="s">
        <v>1105</v>
      </c>
      <c r="G276" s="42"/>
      <c r="H276" s="42"/>
      <c r="I276" s="138"/>
      <c r="J276" s="42"/>
      <c r="K276" s="42"/>
      <c r="L276" s="46"/>
      <c r="M276" s="236"/>
      <c r="N276" s="237"/>
      <c r="O276" s="86"/>
      <c r="P276" s="86"/>
      <c r="Q276" s="86"/>
      <c r="R276" s="86"/>
      <c r="S276" s="86"/>
      <c r="T276" s="87"/>
      <c r="U276" s="40"/>
      <c r="V276" s="40"/>
      <c r="W276" s="40"/>
      <c r="X276" s="40"/>
      <c r="Y276" s="40"/>
      <c r="Z276" s="40"/>
      <c r="AA276" s="40"/>
      <c r="AB276" s="40"/>
      <c r="AC276" s="40"/>
      <c r="AD276" s="40"/>
      <c r="AE276" s="40"/>
      <c r="AT276" s="18" t="s">
        <v>210</v>
      </c>
      <c r="AU276" s="18" t="s">
        <v>86</v>
      </c>
    </row>
    <row r="277" spans="1:51" s="13" customFormat="1" ht="12">
      <c r="A277" s="13"/>
      <c r="B277" s="238"/>
      <c r="C277" s="239"/>
      <c r="D277" s="234" t="s">
        <v>213</v>
      </c>
      <c r="E277" s="240" t="s">
        <v>32</v>
      </c>
      <c r="F277" s="241" t="s">
        <v>1191</v>
      </c>
      <c r="G277" s="239"/>
      <c r="H277" s="242">
        <v>20.28</v>
      </c>
      <c r="I277" s="243"/>
      <c r="J277" s="239"/>
      <c r="K277" s="239"/>
      <c r="L277" s="244"/>
      <c r="M277" s="245"/>
      <c r="N277" s="246"/>
      <c r="O277" s="246"/>
      <c r="P277" s="246"/>
      <c r="Q277" s="246"/>
      <c r="R277" s="246"/>
      <c r="S277" s="246"/>
      <c r="T277" s="247"/>
      <c r="U277" s="13"/>
      <c r="V277" s="13"/>
      <c r="W277" s="13"/>
      <c r="X277" s="13"/>
      <c r="Y277" s="13"/>
      <c r="Z277" s="13"/>
      <c r="AA277" s="13"/>
      <c r="AB277" s="13"/>
      <c r="AC277" s="13"/>
      <c r="AD277" s="13"/>
      <c r="AE277" s="13"/>
      <c r="AT277" s="248" t="s">
        <v>213</v>
      </c>
      <c r="AU277" s="248" t="s">
        <v>86</v>
      </c>
      <c r="AV277" s="13" t="s">
        <v>86</v>
      </c>
      <c r="AW277" s="13" t="s">
        <v>39</v>
      </c>
      <c r="AX277" s="13" t="s">
        <v>6</v>
      </c>
      <c r="AY277" s="248" t="s">
        <v>199</v>
      </c>
    </row>
    <row r="278" spans="1:51" s="14" customFormat="1" ht="12">
      <c r="A278" s="14"/>
      <c r="B278" s="249"/>
      <c r="C278" s="250"/>
      <c r="D278" s="234" t="s">
        <v>213</v>
      </c>
      <c r="E278" s="251" t="s">
        <v>32</v>
      </c>
      <c r="F278" s="252" t="s">
        <v>215</v>
      </c>
      <c r="G278" s="250"/>
      <c r="H278" s="253">
        <v>20.28</v>
      </c>
      <c r="I278" s="254"/>
      <c r="J278" s="250"/>
      <c r="K278" s="250"/>
      <c r="L278" s="255"/>
      <c r="M278" s="269"/>
      <c r="N278" s="270"/>
      <c r="O278" s="270"/>
      <c r="P278" s="270"/>
      <c r="Q278" s="270"/>
      <c r="R278" s="270"/>
      <c r="S278" s="270"/>
      <c r="T278" s="271"/>
      <c r="U278" s="14"/>
      <c r="V278" s="14"/>
      <c r="W278" s="14"/>
      <c r="X278" s="14"/>
      <c r="Y278" s="14"/>
      <c r="Z278" s="14"/>
      <c r="AA278" s="14"/>
      <c r="AB278" s="14"/>
      <c r="AC278" s="14"/>
      <c r="AD278" s="14"/>
      <c r="AE278" s="14"/>
      <c r="AT278" s="259" t="s">
        <v>213</v>
      </c>
      <c r="AU278" s="259" t="s">
        <v>86</v>
      </c>
      <c r="AV278" s="14" t="s">
        <v>209</v>
      </c>
      <c r="AW278" s="14" t="s">
        <v>39</v>
      </c>
      <c r="AX278" s="14" t="s">
        <v>84</v>
      </c>
      <c r="AY278" s="259" t="s">
        <v>199</v>
      </c>
    </row>
    <row r="279" spans="1:65" s="2" customFormat="1" ht="19.8" customHeight="1">
      <c r="A279" s="40"/>
      <c r="B279" s="41"/>
      <c r="C279" s="260" t="s">
        <v>375</v>
      </c>
      <c r="D279" s="260" t="s">
        <v>222</v>
      </c>
      <c r="E279" s="261" t="s">
        <v>1109</v>
      </c>
      <c r="F279" s="262" t="s">
        <v>1110</v>
      </c>
      <c r="G279" s="263" t="s">
        <v>288</v>
      </c>
      <c r="H279" s="264">
        <v>20.28</v>
      </c>
      <c r="I279" s="265"/>
      <c r="J279" s="266">
        <f>ROUND(I279*H279,2)</f>
        <v>0</v>
      </c>
      <c r="K279" s="262" t="s">
        <v>32</v>
      </c>
      <c r="L279" s="46"/>
      <c r="M279" s="267" t="s">
        <v>32</v>
      </c>
      <c r="N279" s="268" t="s">
        <v>48</v>
      </c>
      <c r="O279" s="86"/>
      <c r="P279" s="230">
        <f>O279*H279</f>
        <v>0</v>
      </c>
      <c r="Q279" s="230">
        <v>0</v>
      </c>
      <c r="R279" s="230">
        <f>Q279*H279</f>
        <v>0</v>
      </c>
      <c r="S279" s="230">
        <v>0</v>
      </c>
      <c r="T279" s="231">
        <f>S279*H279</f>
        <v>0</v>
      </c>
      <c r="U279" s="40"/>
      <c r="V279" s="40"/>
      <c r="W279" s="40"/>
      <c r="X279" s="40"/>
      <c r="Y279" s="40"/>
      <c r="Z279" s="40"/>
      <c r="AA279" s="40"/>
      <c r="AB279" s="40"/>
      <c r="AC279" s="40"/>
      <c r="AD279" s="40"/>
      <c r="AE279" s="40"/>
      <c r="AR279" s="232" t="s">
        <v>209</v>
      </c>
      <c r="AT279" s="232" t="s">
        <v>222</v>
      </c>
      <c r="AU279" s="232" t="s">
        <v>86</v>
      </c>
      <c r="AY279" s="18" t="s">
        <v>199</v>
      </c>
      <c r="BE279" s="233">
        <f>IF(N279="základní",J279,0)</f>
        <v>0</v>
      </c>
      <c r="BF279" s="233">
        <f>IF(N279="snížená",J279,0)</f>
        <v>0</v>
      </c>
      <c r="BG279" s="233">
        <f>IF(N279="zákl. přenesená",J279,0)</f>
        <v>0</v>
      </c>
      <c r="BH279" s="233">
        <f>IF(N279="sníž. přenesená",J279,0)</f>
        <v>0</v>
      </c>
      <c r="BI279" s="233">
        <f>IF(N279="nulová",J279,0)</f>
        <v>0</v>
      </c>
      <c r="BJ279" s="18" t="s">
        <v>84</v>
      </c>
      <c r="BK279" s="233">
        <f>ROUND(I279*H279,2)</f>
        <v>0</v>
      </c>
      <c r="BL279" s="18" t="s">
        <v>209</v>
      </c>
      <c r="BM279" s="232" t="s">
        <v>486</v>
      </c>
    </row>
    <row r="280" spans="1:47" s="2" customFormat="1" ht="12">
      <c r="A280" s="40"/>
      <c r="B280" s="41"/>
      <c r="C280" s="42"/>
      <c r="D280" s="234" t="s">
        <v>210</v>
      </c>
      <c r="E280" s="42"/>
      <c r="F280" s="235" t="s">
        <v>1110</v>
      </c>
      <c r="G280" s="42"/>
      <c r="H280" s="42"/>
      <c r="I280" s="138"/>
      <c r="J280" s="42"/>
      <c r="K280" s="42"/>
      <c r="L280" s="46"/>
      <c r="M280" s="236"/>
      <c r="N280" s="237"/>
      <c r="O280" s="86"/>
      <c r="P280" s="86"/>
      <c r="Q280" s="86"/>
      <c r="R280" s="86"/>
      <c r="S280" s="86"/>
      <c r="T280" s="87"/>
      <c r="U280" s="40"/>
      <c r="V280" s="40"/>
      <c r="W280" s="40"/>
      <c r="X280" s="40"/>
      <c r="Y280" s="40"/>
      <c r="Z280" s="40"/>
      <c r="AA280" s="40"/>
      <c r="AB280" s="40"/>
      <c r="AC280" s="40"/>
      <c r="AD280" s="40"/>
      <c r="AE280" s="40"/>
      <c r="AT280" s="18" t="s">
        <v>210</v>
      </c>
      <c r="AU280" s="18" t="s">
        <v>86</v>
      </c>
    </row>
    <row r="281" spans="1:65" s="2" customFormat="1" ht="19.8" customHeight="1">
      <c r="A281" s="40"/>
      <c r="B281" s="41"/>
      <c r="C281" s="260" t="s">
        <v>488</v>
      </c>
      <c r="D281" s="260" t="s">
        <v>222</v>
      </c>
      <c r="E281" s="261" t="s">
        <v>1111</v>
      </c>
      <c r="F281" s="262" t="s">
        <v>1112</v>
      </c>
      <c r="G281" s="263" t="s">
        <v>288</v>
      </c>
      <c r="H281" s="264">
        <v>135.2</v>
      </c>
      <c r="I281" s="265"/>
      <c r="J281" s="266">
        <f>ROUND(I281*H281,2)</f>
        <v>0</v>
      </c>
      <c r="K281" s="262" t="s">
        <v>32</v>
      </c>
      <c r="L281" s="46"/>
      <c r="M281" s="267" t="s">
        <v>32</v>
      </c>
      <c r="N281" s="268" t="s">
        <v>48</v>
      </c>
      <c r="O281" s="86"/>
      <c r="P281" s="230">
        <f>O281*H281</f>
        <v>0</v>
      </c>
      <c r="Q281" s="230">
        <v>0</v>
      </c>
      <c r="R281" s="230">
        <f>Q281*H281</f>
        <v>0</v>
      </c>
      <c r="S281" s="230">
        <v>0</v>
      </c>
      <c r="T281" s="231">
        <f>S281*H281</f>
        <v>0</v>
      </c>
      <c r="U281" s="40"/>
      <c r="V281" s="40"/>
      <c r="W281" s="40"/>
      <c r="X281" s="40"/>
      <c r="Y281" s="40"/>
      <c r="Z281" s="40"/>
      <c r="AA281" s="40"/>
      <c r="AB281" s="40"/>
      <c r="AC281" s="40"/>
      <c r="AD281" s="40"/>
      <c r="AE281" s="40"/>
      <c r="AR281" s="232" t="s">
        <v>209</v>
      </c>
      <c r="AT281" s="232" t="s">
        <v>222</v>
      </c>
      <c r="AU281" s="232" t="s">
        <v>86</v>
      </c>
      <c r="AY281" s="18" t="s">
        <v>199</v>
      </c>
      <c r="BE281" s="233">
        <f>IF(N281="základní",J281,0)</f>
        <v>0</v>
      </c>
      <c r="BF281" s="233">
        <f>IF(N281="snížená",J281,0)</f>
        <v>0</v>
      </c>
      <c r="BG281" s="233">
        <f>IF(N281="zákl. přenesená",J281,0)</f>
        <v>0</v>
      </c>
      <c r="BH281" s="233">
        <f>IF(N281="sníž. přenesená",J281,0)</f>
        <v>0</v>
      </c>
      <c r="BI281" s="233">
        <f>IF(N281="nulová",J281,0)</f>
        <v>0</v>
      </c>
      <c r="BJ281" s="18" t="s">
        <v>84</v>
      </c>
      <c r="BK281" s="233">
        <f>ROUND(I281*H281,2)</f>
        <v>0</v>
      </c>
      <c r="BL281" s="18" t="s">
        <v>209</v>
      </c>
      <c r="BM281" s="232" t="s">
        <v>489</v>
      </c>
    </row>
    <row r="282" spans="1:47" s="2" customFormat="1" ht="12">
      <c r="A282" s="40"/>
      <c r="B282" s="41"/>
      <c r="C282" s="42"/>
      <c r="D282" s="234" t="s">
        <v>210</v>
      </c>
      <c r="E282" s="42"/>
      <c r="F282" s="235" t="s">
        <v>1112</v>
      </c>
      <c r="G282" s="42"/>
      <c r="H282" s="42"/>
      <c r="I282" s="138"/>
      <c r="J282" s="42"/>
      <c r="K282" s="42"/>
      <c r="L282" s="46"/>
      <c r="M282" s="236"/>
      <c r="N282" s="237"/>
      <c r="O282" s="86"/>
      <c r="P282" s="86"/>
      <c r="Q282" s="86"/>
      <c r="R282" s="86"/>
      <c r="S282" s="86"/>
      <c r="T282" s="87"/>
      <c r="U282" s="40"/>
      <c r="V282" s="40"/>
      <c r="W282" s="40"/>
      <c r="X282" s="40"/>
      <c r="Y282" s="40"/>
      <c r="Z282" s="40"/>
      <c r="AA282" s="40"/>
      <c r="AB282" s="40"/>
      <c r="AC282" s="40"/>
      <c r="AD282" s="40"/>
      <c r="AE282" s="40"/>
      <c r="AT282" s="18" t="s">
        <v>210</v>
      </c>
      <c r="AU282" s="18" t="s">
        <v>86</v>
      </c>
    </row>
    <row r="283" spans="1:65" s="2" customFormat="1" ht="19.8" customHeight="1">
      <c r="A283" s="40"/>
      <c r="B283" s="41"/>
      <c r="C283" s="260" t="s">
        <v>379</v>
      </c>
      <c r="D283" s="260" t="s">
        <v>222</v>
      </c>
      <c r="E283" s="261" t="s">
        <v>970</v>
      </c>
      <c r="F283" s="262" t="s">
        <v>971</v>
      </c>
      <c r="G283" s="263" t="s">
        <v>288</v>
      </c>
      <c r="H283" s="264">
        <v>64.675</v>
      </c>
      <c r="I283" s="265"/>
      <c r="J283" s="266">
        <f>ROUND(I283*H283,2)</f>
        <v>0</v>
      </c>
      <c r="K283" s="262" t="s">
        <v>32</v>
      </c>
      <c r="L283" s="46"/>
      <c r="M283" s="267" t="s">
        <v>32</v>
      </c>
      <c r="N283" s="268" t="s">
        <v>48</v>
      </c>
      <c r="O283" s="86"/>
      <c r="P283" s="230">
        <f>O283*H283</f>
        <v>0</v>
      </c>
      <c r="Q283" s="230">
        <v>0</v>
      </c>
      <c r="R283" s="230">
        <f>Q283*H283</f>
        <v>0</v>
      </c>
      <c r="S283" s="230">
        <v>0</v>
      </c>
      <c r="T283" s="231">
        <f>S283*H283</f>
        <v>0</v>
      </c>
      <c r="U283" s="40"/>
      <c r="V283" s="40"/>
      <c r="W283" s="40"/>
      <c r="X283" s="40"/>
      <c r="Y283" s="40"/>
      <c r="Z283" s="40"/>
      <c r="AA283" s="40"/>
      <c r="AB283" s="40"/>
      <c r="AC283" s="40"/>
      <c r="AD283" s="40"/>
      <c r="AE283" s="40"/>
      <c r="AR283" s="232" t="s">
        <v>209</v>
      </c>
      <c r="AT283" s="232" t="s">
        <v>222</v>
      </c>
      <c r="AU283" s="232" t="s">
        <v>86</v>
      </c>
      <c r="AY283" s="18" t="s">
        <v>199</v>
      </c>
      <c r="BE283" s="233">
        <f>IF(N283="základní",J283,0)</f>
        <v>0</v>
      </c>
      <c r="BF283" s="233">
        <f>IF(N283="snížená",J283,0)</f>
        <v>0</v>
      </c>
      <c r="BG283" s="233">
        <f>IF(N283="zákl. přenesená",J283,0)</f>
        <v>0</v>
      </c>
      <c r="BH283" s="233">
        <f>IF(N283="sníž. přenesená",J283,0)</f>
        <v>0</v>
      </c>
      <c r="BI283" s="233">
        <f>IF(N283="nulová",J283,0)</f>
        <v>0</v>
      </c>
      <c r="BJ283" s="18" t="s">
        <v>84</v>
      </c>
      <c r="BK283" s="233">
        <f>ROUND(I283*H283,2)</f>
        <v>0</v>
      </c>
      <c r="BL283" s="18" t="s">
        <v>209</v>
      </c>
      <c r="BM283" s="232" t="s">
        <v>1022</v>
      </c>
    </row>
    <row r="284" spans="1:47" s="2" customFormat="1" ht="12">
      <c r="A284" s="40"/>
      <c r="B284" s="41"/>
      <c r="C284" s="42"/>
      <c r="D284" s="234" t="s">
        <v>210</v>
      </c>
      <c r="E284" s="42"/>
      <c r="F284" s="235" t="s">
        <v>971</v>
      </c>
      <c r="G284" s="42"/>
      <c r="H284" s="42"/>
      <c r="I284" s="138"/>
      <c r="J284" s="42"/>
      <c r="K284" s="42"/>
      <c r="L284" s="46"/>
      <c r="M284" s="236"/>
      <c r="N284" s="237"/>
      <c r="O284" s="86"/>
      <c r="P284" s="86"/>
      <c r="Q284" s="86"/>
      <c r="R284" s="86"/>
      <c r="S284" s="86"/>
      <c r="T284" s="87"/>
      <c r="U284" s="40"/>
      <c r="V284" s="40"/>
      <c r="W284" s="40"/>
      <c r="X284" s="40"/>
      <c r="Y284" s="40"/>
      <c r="Z284" s="40"/>
      <c r="AA284" s="40"/>
      <c r="AB284" s="40"/>
      <c r="AC284" s="40"/>
      <c r="AD284" s="40"/>
      <c r="AE284" s="40"/>
      <c r="AT284" s="18" t="s">
        <v>210</v>
      </c>
      <c r="AU284" s="18" t="s">
        <v>86</v>
      </c>
    </row>
    <row r="285" spans="1:65" s="2" customFormat="1" ht="19.8" customHeight="1">
      <c r="A285" s="40"/>
      <c r="B285" s="41"/>
      <c r="C285" s="260" t="s">
        <v>1024</v>
      </c>
      <c r="D285" s="260" t="s">
        <v>222</v>
      </c>
      <c r="E285" s="261" t="s">
        <v>974</v>
      </c>
      <c r="F285" s="262" t="s">
        <v>975</v>
      </c>
      <c r="G285" s="263" t="s">
        <v>288</v>
      </c>
      <c r="H285" s="264">
        <v>16.169</v>
      </c>
      <c r="I285" s="265"/>
      <c r="J285" s="266">
        <f>ROUND(I285*H285,2)</f>
        <v>0</v>
      </c>
      <c r="K285" s="262" t="s">
        <v>32</v>
      </c>
      <c r="L285" s="46"/>
      <c r="M285" s="267" t="s">
        <v>32</v>
      </c>
      <c r="N285" s="268" t="s">
        <v>48</v>
      </c>
      <c r="O285" s="86"/>
      <c r="P285" s="230">
        <f>O285*H285</f>
        <v>0</v>
      </c>
      <c r="Q285" s="230">
        <v>0</v>
      </c>
      <c r="R285" s="230">
        <f>Q285*H285</f>
        <v>0</v>
      </c>
      <c r="S285" s="230">
        <v>0</v>
      </c>
      <c r="T285" s="231">
        <f>S285*H285</f>
        <v>0</v>
      </c>
      <c r="U285" s="40"/>
      <c r="V285" s="40"/>
      <c r="W285" s="40"/>
      <c r="X285" s="40"/>
      <c r="Y285" s="40"/>
      <c r="Z285" s="40"/>
      <c r="AA285" s="40"/>
      <c r="AB285" s="40"/>
      <c r="AC285" s="40"/>
      <c r="AD285" s="40"/>
      <c r="AE285" s="40"/>
      <c r="AR285" s="232" t="s">
        <v>209</v>
      </c>
      <c r="AT285" s="232" t="s">
        <v>222</v>
      </c>
      <c r="AU285" s="232" t="s">
        <v>86</v>
      </c>
      <c r="AY285" s="18" t="s">
        <v>199</v>
      </c>
      <c r="BE285" s="233">
        <f>IF(N285="základní",J285,0)</f>
        <v>0</v>
      </c>
      <c r="BF285" s="233">
        <f>IF(N285="snížená",J285,0)</f>
        <v>0</v>
      </c>
      <c r="BG285" s="233">
        <f>IF(N285="zákl. přenesená",J285,0)</f>
        <v>0</v>
      </c>
      <c r="BH285" s="233">
        <f>IF(N285="sníž. přenesená",J285,0)</f>
        <v>0</v>
      </c>
      <c r="BI285" s="233">
        <f>IF(N285="nulová",J285,0)</f>
        <v>0</v>
      </c>
      <c r="BJ285" s="18" t="s">
        <v>84</v>
      </c>
      <c r="BK285" s="233">
        <f>ROUND(I285*H285,2)</f>
        <v>0</v>
      </c>
      <c r="BL285" s="18" t="s">
        <v>209</v>
      </c>
      <c r="BM285" s="232" t="s">
        <v>1027</v>
      </c>
    </row>
    <row r="286" spans="1:47" s="2" customFormat="1" ht="12">
      <c r="A286" s="40"/>
      <c r="B286" s="41"/>
      <c r="C286" s="42"/>
      <c r="D286" s="234" t="s">
        <v>210</v>
      </c>
      <c r="E286" s="42"/>
      <c r="F286" s="235" t="s">
        <v>975</v>
      </c>
      <c r="G286" s="42"/>
      <c r="H286" s="42"/>
      <c r="I286" s="138"/>
      <c r="J286" s="42"/>
      <c r="K286" s="42"/>
      <c r="L286" s="46"/>
      <c r="M286" s="236"/>
      <c r="N286" s="237"/>
      <c r="O286" s="86"/>
      <c r="P286" s="86"/>
      <c r="Q286" s="86"/>
      <c r="R286" s="86"/>
      <c r="S286" s="86"/>
      <c r="T286" s="87"/>
      <c r="U286" s="40"/>
      <c r="V286" s="40"/>
      <c r="W286" s="40"/>
      <c r="X286" s="40"/>
      <c r="Y286" s="40"/>
      <c r="Z286" s="40"/>
      <c r="AA286" s="40"/>
      <c r="AB286" s="40"/>
      <c r="AC286" s="40"/>
      <c r="AD286" s="40"/>
      <c r="AE286" s="40"/>
      <c r="AT286" s="18" t="s">
        <v>210</v>
      </c>
      <c r="AU286" s="18" t="s">
        <v>86</v>
      </c>
    </row>
    <row r="287" spans="1:65" s="2" customFormat="1" ht="19.8" customHeight="1">
      <c r="A287" s="40"/>
      <c r="B287" s="41"/>
      <c r="C287" s="260" t="s">
        <v>383</v>
      </c>
      <c r="D287" s="260" t="s">
        <v>222</v>
      </c>
      <c r="E287" s="261" t="s">
        <v>1192</v>
      </c>
      <c r="F287" s="262" t="s">
        <v>1193</v>
      </c>
      <c r="G287" s="263" t="s">
        <v>288</v>
      </c>
      <c r="H287" s="264">
        <v>80.844</v>
      </c>
      <c r="I287" s="265"/>
      <c r="J287" s="266">
        <f>ROUND(I287*H287,2)</f>
        <v>0</v>
      </c>
      <c r="K287" s="262" t="s">
        <v>32</v>
      </c>
      <c r="L287" s="46"/>
      <c r="M287" s="267" t="s">
        <v>32</v>
      </c>
      <c r="N287" s="268" t="s">
        <v>48</v>
      </c>
      <c r="O287" s="86"/>
      <c r="P287" s="230">
        <f>O287*H287</f>
        <v>0</v>
      </c>
      <c r="Q287" s="230">
        <v>0</v>
      </c>
      <c r="R287" s="230">
        <f>Q287*H287</f>
        <v>0</v>
      </c>
      <c r="S287" s="230">
        <v>0</v>
      </c>
      <c r="T287" s="231">
        <f>S287*H287</f>
        <v>0</v>
      </c>
      <c r="U287" s="40"/>
      <c r="V287" s="40"/>
      <c r="W287" s="40"/>
      <c r="X287" s="40"/>
      <c r="Y287" s="40"/>
      <c r="Z287" s="40"/>
      <c r="AA287" s="40"/>
      <c r="AB287" s="40"/>
      <c r="AC287" s="40"/>
      <c r="AD287" s="40"/>
      <c r="AE287" s="40"/>
      <c r="AR287" s="232" t="s">
        <v>209</v>
      </c>
      <c r="AT287" s="232" t="s">
        <v>222</v>
      </c>
      <c r="AU287" s="232" t="s">
        <v>86</v>
      </c>
      <c r="AY287" s="18" t="s">
        <v>199</v>
      </c>
      <c r="BE287" s="233">
        <f>IF(N287="základní",J287,0)</f>
        <v>0</v>
      </c>
      <c r="BF287" s="233">
        <f>IF(N287="snížená",J287,0)</f>
        <v>0</v>
      </c>
      <c r="BG287" s="233">
        <f>IF(N287="zákl. přenesená",J287,0)</f>
        <v>0</v>
      </c>
      <c r="BH287" s="233">
        <f>IF(N287="sníž. přenesená",J287,0)</f>
        <v>0</v>
      </c>
      <c r="BI287" s="233">
        <f>IF(N287="nulová",J287,0)</f>
        <v>0</v>
      </c>
      <c r="BJ287" s="18" t="s">
        <v>84</v>
      </c>
      <c r="BK287" s="233">
        <f>ROUND(I287*H287,2)</f>
        <v>0</v>
      </c>
      <c r="BL287" s="18" t="s">
        <v>209</v>
      </c>
      <c r="BM287" s="232" t="s">
        <v>1031</v>
      </c>
    </row>
    <row r="288" spans="1:47" s="2" customFormat="1" ht="12">
      <c r="A288" s="40"/>
      <c r="B288" s="41"/>
      <c r="C288" s="42"/>
      <c r="D288" s="234" t="s">
        <v>210</v>
      </c>
      <c r="E288" s="42"/>
      <c r="F288" s="235" t="s">
        <v>1193</v>
      </c>
      <c r="G288" s="42"/>
      <c r="H288" s="42"/>
      <c r="I288" s="138"/>
      <c r="J288" s="42"/>
      <c r="K288" s="42"/>
      <c r="L288" s="46"/>
      <c r="M288" s="236"/>
      <c r="N288" s="237"/>
      <c r="O288" s="86"/>
      <c r="P288" s="86"/>
      <c r="Q288" s="86"/>
      <c r="R288" s="86"/>
      <c r="S288" s="86"/>
      <c r="T288" s="87"/>
      <c r="U288" s="40"/>
      <c r="V288" s="40"/>
      <c r="W288" s="40"/>
      <c r="X288" s="40"/>
      <c r="Y288" s="40"/>
      <c r="Z288" s="40"/>
      <c r="AA288" s="40"/>
      <c r="AB288" s="40"/>
      <c r="AC288" s="40"/>
      <c r="AD288" s="40"/>
      <c r="AE288" s="40"/>
      <c r="AT288" s="18" t="s">
        <v>210</v>
      </c>
      <c r="AU288" s="18" t="s">
        <v>86</v>
      </c>
    </row>
    <row r="289" spans="1:65" s="2" customFormat="1" ht="19.8" customHeight="1">
      <c r="A289" s="40"/>
      <c r="B289" s="41"/>
      <c r="C289" s="260" t="s">
        <v>1033</v>
      </c>
      <c r="D289" s="260" t="s">
        <v>222</v>
      </c>
      <c r="E289" s="261" t="s">
        <v>978</v>
      </c>
      <c r="F289" s="262" t="s">
        <v>979</v>
      </c>
      <c r="G289" s="263" t="s">
        <v>288</v>
      </c>
      <c r="H289" s="264">
        <v>80.844</v>
      </c>
      <c r="I289" s="265"/>
      <c r="J289" s="266">
        <f>ROUND(I289*H289,2)</f>
        <v>0</v>
      </c>
      <c r="K289" s="262" t="s">
        <v>32</v>
      </c>
      <c r="L289" s="46"/>
      <c r="M289" s="267" t="s">
        <v>32</v>
      </c>
      <c r="N289" s="268" t="s">
        <v>48</v>
      </c>
      <c r="O289" s="86"/>
      <c r="P289" s="230">
        <f>O289*H289</f>
        <v>0</v>
      </c>
      <c r="Q289" s="230">
        <v>0</v>
      </c>
      <c r="R289" s="230">
        <f>Q289*H289</f>
        <v>0</v>
      </c>
      <c r="S289" s="230">
        <v>0</v>
      </c>
      <c r="T289" s="231">
        <f>S289*H289</f>
        <v>0</v>
      </c>
      <c r="U289" s="40"/>
      <c r="V289" s="40"/>
      <c r="W289" s="40"/>
      <c r="X289" s="40"/>
      <c r="Y289" s="40"/>
      <c r="Z289" s="40"/>
      <c r="AA289" s="40"/>
      <c r="AB289" s="40"/>
      <c r="AC289" s="40"/>
      <c r="AD289" s="40"/>
      <c r="AE289" s="40"/>
      <c r="AR289" s="232" t="s">
        <v>209</v>
      </c>
      <c r="AT289" s="232" t="s">
        <v>222</v>
      </c>
      <c r="AU289" s="232" t="s">
        <v>86</v>
      </c>
      <c r="AY289" s="18" t="s">
        <v>199</v>
      </c>
      <c r="BE289" s="233">
        <f>IF(N289="základní",J289,0)</f>
        <v>0</v>
      </c>
      <c r="BF289" s="233">
        <f>IF(N289="snížená",J289,0)</f>
        <v>0</v>
      </c>
      <c r="BG289" s="233">
        <f>IF(N289="zákl. přenesená",J289,0)</f>
        <v>0</v>
      </c>
      <c r="BH289" s="233">
        <f>IF(N289="sníž. přenesená",J289,0)</f>
        <v>0</v>
      </c>
      <c r="BI289" s="233">
        <f>IF(N289="nulová",J289,0)</f>
        <v>0</v>
      </c>
      <c r="BJ289" s="18" t="s">
        <v>84</v>
      </c>
      <c r="BK289" s="233">
        <f>ROUND(I289*H289,2)</f>
        <v>0</v>
      </c>
      <c r="BL289" s="18" t="s">
        <v>209</v>
      </c>
      <c r="BM289" s="232" t="s">
        <v>1036</v>
      </c>
    </row>
    <row r="290" spans="1:47" s="2" customFormat="1" ht="12">
      <c r="A290" s="40"/>
      <c r="B290" s="41"/>
      <c r="C290" s="42"/>
      <c r="D290" s="234" t="s">
        <v>210</v>
      </c>
      <c r="E290" s="42"/>
      <c r="F290" s="235" t="s">
        <v>979</v>
      </c>
      <c r="G290" s="42"/>
      <c r="H290" s="42"/>
      <c r="I290" s="138"/>
      <c r="J290" s="42"/>
      <c r="K290" s="42"/>
      <c r="L290" s="46"/>
      <c r="M290" s="236"/>
      <c r="N290" s="237"/>
      <c r="O290" s="86"/>
      <c r="P290" s="86"/>
      <c r="Q290" s="86"/>
      <c r="R290" s="86"/>
      <c r="S290" s="86"/>
      <c r="T290" s="87"/>
      <c r="U290" s="40"/>
      <c r="V290" s="40"/>
      <c r="W290" s="40"/>
      <c r="X290" s="40"/>
      <c r="Y290" s="40"/>
      <c r="Z290" s="40"/>
      <c r="AA290" s="40"/>
      <c r="AB290" s="40"/>
      <c r="AC290" s="40"/>
      <c r="AD290" s="40"/>
      <c r="AE290" s="40"/>
      <c r="AT290" s="18" t="s">
        <v>210</v>
      </c>
      <c r="AU290" s="18" t="s">
        <v>86</v>
      </c>
    </row>
    <row r="291" spans="1:65" s="2" customFormat="1" ht="19.8" customHeight="1">
      <c r="A291" s="40"/>
      <c r="B291" s="41"/>
      <c r="C291" s="260" t="s">
        <v>386</v>
      </c>
      <c r="D291" s="260" t="s">
        <v>222</v>
      </c>
      <c r="E291" s="261" t="s">
        <v>981</v>
      </c>
      <c r="F291" s="262" t="s">
        <v>982</v>
      </c>
      <c r="G291" s="263" t="s">
        <v>288</v>
      </c>
      <c r="H291" s="264">
        <v>80.844</v>
      </c>
      <c r="I291" s="265"/>
      <c r="J291" s="266">
        <f>ROUND(I291*H291,2)</f>
        <v>0</v>
      </c>
      <c r="K291" s="262" t="s">
        <v>32</v>
      </c>
      <c r="L291" s="46"/>
      <c r="M291" s="267" t="s">
        <v>32</v>
      </c>
      <c r="N291" s="268" t="s">
        <v>48</v>
      </c>
      <c r="O291" s="86"/>
      <c r="P291" s="230">
        <f>O291*H291</f>
        <v>0</v>
      </c>
      <c r="Q291" s="230">
        <v>0</v>
      </c>
      <c r="R291" s="230">
        <f>Q291*H291</f>
        <v>0</v>
      </c>
      <c r="S291" s="230">
        <v>0</v>
      </c>
      <c r="T291" s="231">
        <f>S291*H291</f>
        <v>0</v>
      </c>
      <c r="U291" s="40"/>
      <c r="V291" s="40"/>
      <c r="W291" s="40"/>
      <c r="X291" s="40"/>
      <c r="Y291" s="40"/>
      <c r="Z291" s="40"/>
      <c r="AA291" s="40"/>
      <c r="AB291" s="40"/>
      <c r="AC291" s="40"/>
      <c r="AD291" s="40"/>
      <c r="AE291" s="40"/>
      <c r="AR291" s="232" t="s">
        <v>209</v>
      </c>
      <c r="AT291" s="232" t="s">
        <v>222</v>
      </c>
      <c r="AU291" s="232" t="s">
        <v>86</v>
      </c>
      <c r="AY291" s="18" t="s">
        <v>199</v>
      </c>
      <c r="BE291" s="233">
        <f>IF(N291="základní",J291,0)</f>
        <v>0</v>
      </c>
      <c r="BF291" s="233">
        <f>IF(N291="snížená",J291,0)</f>
        <v>0</v>
      </c>
      <c r="BG291" s="233">
        <f>IF(N291="zákl. přenesená",J291,0)</f>
        <v>0</v>
      </c>
      <c r="BH291" s="233">
        <f>IF(N291="sníž. přenesená",J291,0)</f>
        <v>0</v>
      </c>
      <c r="BI291" s="233">
        <f>IF(N291="nulová",J291,0)</f>
        <v>0</v>
      </c>
      <c r="BJ291" s="18" t="s">
        <v>84</v>
      </c>
      <c r="BK291" s="233">
        <f>ROUND(I291*H291,2)</f>
        <v>0</v>
      </c>
      <c r="BL291" s="18" t="s">
        <v>209</v>
      </c>
      <c r="BM291" s="232" t="s">
        <v>1040</v>
      </c>
    </row>
    <row r="292" spans="1:47" s="2" customFormat="1" ht="12">
      <c r="A292" s="40"/>
      <c r="B292" s="41"/>
      <c r="C292" s="42"/>
      <c r="D292" s="234" t="s">
        <v>210</v>
      </c>
      <c r="E292" s="42"/>
      <c r="F292" s="235" t="s">
        <v>982</v>
      </c>
      <c r="G292" s="42"/>
      <c r="H292" s="42"/>
      <c r="I292" s="138"/>
      <c r="J292" s="42"/>
      <c r="K292" s="42"/>
      <c r="L292" s="46"/>
      <c r="M292" s="236"/>
      <c r="N292" s="237"/>
      <c r="O292" s="86"/>
      <c r="P292" s="86"/>
      <c r="Q292" s="86"/>
      <c r="R292" s="86"/>
      <c r="S292" s="86"/>
      <c r="T292" s="87"/>
      <c r="U292" s="40"/>
      <c r="V292" s="40"/>
      <c r="W292" s="40"/>
      <c r="X292" s="40"/>
      <c r="Y292" s="40"/>
      <c r="Z292" s="40"/>
      <c r="AA292" s="40"/>
      <c r="AB292" s="40"/>
      <c r="AC292" s="40"/>
      <c r="AD292" s="40"/>
      <c r="AE292" s="40"/>
      <c r="AT292" s="18" t="s">
        <v>210</v>
      </c>
      <c r="AU292" s="18" t="s">
        <v>86</v>
      </c>
    </row>
    <row r="293" spans="1:65" s="2" customFormat="1" ht="19.8" customHeight="1">
      <c r="A293" s="40"/>
      <c r="B293" s="41"/>
      <c r="C293" s="260" t="s">
        <v>1042</v>
      </c>
      <c r="D293" s="260" t="s">
        <v>222</v>
      </c>
      <c r="E293" s="261" t="s">
        <v>1194</v>
      </c>
      <c r="F293" s="262" t="s">
        <v>1195</v>
      </c>
      <c r="G293" s="263" t="s">
        <v>288</v>
      </c>
      <c r="H293" s="264">
        <v>226.027</v>
      </c>
      <c r="I293" s="265"/>
      <c r="J293" s="266">
        <f>ROUND(I293*H293,2)</f>
        <v>0</v>
      </c>
      <c r="K293" s="262" t="s">
        <v>32</v>
      </c>
      <c r="L293" s="46"/>
      <c r="M293" s="267" t="s">
        <v>32</v>
      </c>
      <c r="N293" s="268" t="s">
        <v>48</v>
      </c>
      <c r="O293" s="86"/>
      <c r="P293" s="230">
        <f>O293*H293</f>
        <v>0</v>
      </c>
      <c r="Q293" s="230">
        <v>0</v>
      </c>
      <c r="R293" s="230">
        <f>Q293*H293</f>
        <v>0</v>
      </c>
      <c r="S293" s="230">
        <v>0</v>
      </c>
      <c r="T293" s="231">
        <f>S293*H293</f>
        <v>0</v>
      </c>
      <c r="U293" s="40"/>
      <c r="V293" s="40"/>
      <c r="W293" s="40"/>
      <c r="X293" s="40"/>
      <c r="Y293" s="40"/>
      <c r="Z293" s="40"/>
      <c r="AA293" s="40"/>
      <c r="AB293" s="40"/>
      <c r="AC293" s="40"/>
      <c r="AD293" s="40"/>
      <c r="AE293" s="40"/>
      <c r="AR293" s="232" t="s">
        <v>209</v>
      </c>
      <c r="AT293" s="232" t="s">
        <v>222</v>
      </c>
      <c r="AU293" s="232" t="s">
        <v>86</v>
      </c>
      <c r="AY293" s="18" t="s">
        <v>199</v>
      </c>
      <c r="BE293" s="233">
        <f>IF(N293="základní",J293,0)</f>
        <v>0</v>
      </c>
      <c r="BF293" s="233">
        <f>IF(N293="snížená",J293,0)</f>
        <v>0</v>
      </c>
      <c r="BG293" s="233">
        <f>IF(N293="zákl. přenesená",J293,0)</f>
        <v>0</v>
      </c>
      <c r="BH293" s="233">
        <f>IF(N293="sníž. přenesená",J293,0)</f>
        <v>0</v>
      </c>
      <c r="BI293" s="233">
        <f>IF(N293="nulová",J293,0)</f>
        <v>0</v>
      </c>
      <c r="BJ293" s="18" t="s">
        <v>84</v>
      </c>
      <c r="BK293" s="233">
        <f>ROUND(I293*H293,2)</f>
        <v>0</v>
      </c>
      <c r="BL293" s="18" t="s">
        <v>209</v>
      </c>
      <c r="BM293" s="232" t="s">
        <v>1045</v>
      </c>
    </row>
    <row r="294" spans="1:47" s="2" customFormat="1" ht="12">
      <c r="A294" s="40"/>
      <c r="B294" s="41"/>
      <c r="C294" s="42"/>
      <c r="D294" s="234" t="s">
        <v>210</v>
      </c>
      <c r="E294" s="42"/>
      <c r="F294" s="235" t="s">
        <v>1195</v>
      </c>
      <c r="G294" s="42"/>
      <c r="H294" s="42"/>
      <c r="I294" s="138"/>
      <c r="J294" s="42"/>
      <c r="K294" s="42"/>
      <c r="L294" s="46"/>
      <c r="M294" s="236"/>
      <c r="N294" s="237"/>
      <c r="O294" s="86"/>
      <c r="P294" s="86"/>
      <c r="Q294" s="86"/>
      <c r="R294" s="86"/>
      <c r="S294" s="86"/>
      <c r="T294" s="87"/>
      <c r="U294" s="40"/>
      <c r="V294" s="40"/>
      <c r="W294" s="40"/>
      <c r="X294" s="40"/>
      <c r="Y294" s="40"/>
      <c r="Z294" s="40"/>
      <c r="AA294" s="40"/>
      <c r="AB294" s="40"/>
      <c r="AC294" s="40"/>
      <c r="AD294" s="40"/>
      <c r="AE294" s="40"/>
      <c r="AT294" s="18" t="s">
        <v>210</v>
      </c>
      <c r="AU294" s="18" t="s">
        <v>86</v>
      </c>
    </row>
    <row r="295" spans="1:51" s="13" customFormat="1" ht="12">
      <c r="A295" s="13"/>
      <c r="B295" s="238"/>
      <c r="C295" s="239"/>
      <c r="D295" s="234" t="s">
        <v>213</v>
      </c>
      <c r="E295" s="240" t="s">
        <v>32</v>
      </c>
      <c r="F295" s="241" t="s">
        <v>1196</v>
      </c>
      <c r="G295" s="239"/>
      <c r="H295" s="242">
        <v>187.927</v>
      </c>
      <c r="I295" s="243"/>
      <c r="J295" s="239"/>
      <c r="K295" s="239"/>
      <c r="L295" s="244"/>
      <c r="M295" s="245"/>
      <c r="N295" s="246"/>
      <c r="O295" s="246"/>
      <c r="P295" s="246"/>
      <c r="Q295" s="246"/>
      <c r="R295" s="246"/>
      <c r="S295" s="246"/>
      <c r="T295" s="247"/>
      <c r="U295" s="13"/>
      <c r="V295" s="13"/>
      <c r="W295" s="13"/>
      <c r="X295" s="13"/>
      <c r="Y295" s="13"/>
      <c r="Z295" s="13"/>
      <c r="AA295" s="13"/>
      <c r="AB295" s="13"/>
      <c r="AC295" s="13"/>
      <c r="AD295" s="13"/>
      <c r="AE295" s="13"/>
      <c r="AT295" s="248" t="s">
        <v>213</v>
      </c>
      <c r="AU295" s="248" t="s">
        <v>86</v>
      </c>
      <c r="AV295" s="13" t="s">
        <v>86</v>
      </c>
      <c r="AW295" s="13" t="s">
        <v>39</v>
      </c>
      <c r="AX295" s="13" t="s">
        <v>6</v>
      </c>
      <c r="AY295" s="248" t="s">
        <v>199</v>
      </c>
    </row>
    <row r="296" spans="1:51" s="13" customFormat="1" ht="12">
      <c r="A296" s="13"/>
      <c r="B296" s="238"/>
      <c r="C296" s="239"/>
      <c r="D296" s="234" t="s">
        <v>213</v>
      </c>
      <c r="E296" s="240" t="s">
        <v>32</v>
      </c>
      <c r="F296" s="241" t="s">
        <v>1197</v>
      </c>
      <c r="G296" s="239"/>
      <c r="H296" s="242">
        <v>38.1</v>
      </c>
      <c r="I296" s="243"/>
      <c r="J296" s="239"/>
      <c r="K296" s="239"/>
      <c r="L296" s="244"/>
      <c r="M296" s="245"/>
      <c r="N296" s="246"/>
      <c r="O296" s="246"/>
      <c r="P296" s="246"/>
      <c r="Q296" s="246"/>
      <c r="R296" s="246"/>
      <c r="S296" s="246"/>
      <c r="T296" s="247"/>
      <c r="U296" s="13"/>
      <c r="V296" s="13"/>
      <c r="W296" s="13"/>
      <c r="X296" s="13"/>
      <c r="Y296" s="13"/>
      <c r="Z296" s="13"/>
      <c r="AA296" s="13"/>
      <c r="AB296" s="13"/>
      <c r="AC296" s="13"/>
      <c r="AD296" s="13"/>
      <c r="AE296" s="13"/>
      <c r="AT296" s="248" t="s">
        <v>213</v>
      </c>
      <c r="AU296" s="248" t="s">
        <v>86</v>
      </c>
      <c r="AV296" s="13" t="s">
        <v>86</v>
      </c>
      <c r="AW296" s="13" t="s">
        <v>39</v>
      </c>
      <c r="AX296" s="13" t="s">
        <v>6</v>
      </c>
      <c r="AY296" s="248" t="s">
        <v>199</v>
      </c>
    </row>
    <row r="297" spans="1:51" s="14" customFormat="1" ht="12">
      <c r="A297" s="14"/>
      <c r="B297" s="249"/>
      <c r="C297" s="250"/>
      <c r="D297" s="234" t="s">
        <v>213</v>
      </c>
      <c r="E297" s="251" t="s">
        <v>32</v>
      </c>
      <c r="F297" s="252" t="s">
        <v>215</v>
      </c>
      <c r="G297" s="250"/>
      <c r="H297" s="253">
        <v>226.027</v>
      </c>
      <c r="I297" s="254"/>
      <c r="J297" s="250"/>
      <c r="K297" s="250"/>
      <c r="L297" s="255"/>
      <c r="M297" s="269"/>
      <c r="N297" s="270"/>
      <c r="O297" s="270"/>
      <c r="P297" s="270"/>
      <c r="Q297" s="270"/>
      <c r="R297" s="270"/>
      <c r="S297" s="270"/>
      <c r="T297" s="271"/>
      <c r="U297" s="14"/>
      <c r="V297" s="14"/>
      <c r="W297" s="14"/>
      <c r="X297" s="14"/>
      <c r="Y297" s="14"/>
      <c r="Z297" s="14"/>
      <c r="AA297" s="14"/>
      <c r="AB297" s="14"/>
      <c r="AC297" s="14"/>
      <c r="AD297" s="14"/>
      <c r="AE297" s="14"/>
      <c r="AT297" s="259" t="s">
        <v>213</v>
      </c>
      <c r="AU297" s="259" t="s">
        <v>86</v>
      </c>
      <c r="AV297" s="14" t="s">
        <v>209</v>
      </c>
      <c r="AW297" s="14" t="s">
        <v>39</v>
      </c>
      <c r="AX297" s="14" t="s">
        <v>84</v>
      </c>
      <c r="AY297" s="259" t="s">
        <v>199</v>
      </c>
    </row>
    <row r="298" spans="1:65" s="2" customFormat="1" ht="30" customHeight="1">
      <c r="A298" s="40"/>
      <c r="B298" s="41"/>
      <c r="C298" s="260" t="s">
        <v>390</v>
      </c>
      <c r="D298" s="260" t="s">
        <v>222</v>
      </c>
      <c r="E298" s="261" t="s">
        <v>1198</v>
      </c>
      <c r="F298" s="262" t="s">
        <v>1199</v>
      </c>
      <c r="G298" s="263" t="s">
        <v>324</v>
      </c>
      <c r="H298" s="264">
        <v>14.4</v>
      </c>
      <c r="I298" s="265"/>
      <c r="J298" s="266">
        <f>ROUND(I298*H298,2)</f>
        <v>0</v>
      </c>
      <c r="K298" s="262" t="s">
        <v>32</v>
      </c>
      <c r="L298" s="46"/>
      <c r="M298" s="267" t="s">
        <v>32</v>
      </c>
      <c r="N298" s="268" t="s">
        <v>48</v>
      </c>
      <c r="O298" s="86"/>
      <c r="P298" s="230">
        <f>O298*H298</f>
        <v>0</v>
      </c>
      <c r="Q298" s="230">
        <v>0</v>
      </c>
      <c r="R298" s="230">
        <f>Q298*H298</f>
        <v>0</v>
      </c>
      <c r="S298" s="230">
        <v>0</v>
      </c>
      <c r="T298" s="231">
        <f>S298*H298</f>
        <v>0</v>
      </c>
      <c r="U298" s="40"/>
      <c r="V298" s="40"/>
      <c r="W298" s="40"/>
      <c r="X298" s="40"/>
      <c r="Y298" s="40"/>
      <c r="Z298" s="40"/>
      <c r="AA298" s="40"/>
      <c r="AB298" s="40"/>
      <c r="AC298" s="40"/>
      <c r="AD298" s="40"/>
      <c r="AE298" s="40"/>
      <c r="AR298" s="232" t="s">
        <v>209</v>
      </c>
      <c r="AT298" s="232" t="s">
        <v>222</v>
      </c>
      <c r="AU298" s="232" t="s">
        <v>86</v>
      </c>
      <c r="AY298" s="18" t="s">
        <v>199</v>
      </c>
      <c r="BE298" s="233">
        <f>IF(N298="základní",J298,0)</f>
        <v>0</v>
      </c>
      <c r="BF298" s="233">
        <f>IF(N298="snížená",J298,0)</f>
        <v>0</v>
      </c>
      <c r="BG298" s="233">
        <f>IF(N298="zákl. přenesená",J298,0)</f>
        <v>0</v>
      </c>
      <c r="BH298" s="233">
        <f>IF(N298="sníž. přenesená",J298,0)</f>
        <v>0</v>
      </c>
      <c r="BI298" s="233">
        <f>IF(N298="nulová",J298,0)</f>
        <v>0</v>
      </c>
      <c r="BJ298" s="18" t="s">
        <v>84</v>
      </c>
      <c r="BK298" s="233">
        <f>ROUND(I298*H298,2)</f>
        <v>0</v>
      </c>
      <c r="BL298" s="18" t="s">
        <v>209</v>
      </c>
      <c r="BM298" s="232" t="s">
        <v>1048</v>
      </c>
    </row>
    <row r="299" spans="1:47" s="2" customFormat="1" ht="12">
      <c r="A299" s="40"/>
      <c r="B299" s="41"/>
      <c r="C299" s="42"/>
      <c r="D299" s="234" t="s">
        <v>210</v>
      </c>
      <c r="E299" s="42"/>
      <c r="F299" s="235" t="s">
        <v>1199</v>
      </c>
      <c r="G299" s="42"/>
      <c r="H299" s="42"/>
      <c r="I299" s="138"/>
      <c r="J299" s="42"/>
      <c r="K299" s="42"/>
      <c r="L299" s="46"/>
      <c r="M299" s="236"/>
      <c r="N299" s="237"/>
      <c r="O299" s="86"/>
      <c r="P299" s="86"/>
      <c r="Q299" s="86"/>
      <c r="R299" s="86"/>
      <c r="S299" s="86"/>
      <c r="T299" s="87"/>
      <c r="U299" s="40"/>
      <c r="V299" s="40"/>
      <c r="W299" s="40"/>
      <c r="X299" s="40"/>
      <c r="Y299" s="40"/>
      <c r="Z299" s="40"/>
      <c r="AA299" s="40"/>
      <c r="AB299" s="40"/>
      <c r="AC299" s="40"/>
      <c r="AD299" s="40"/>
      <c r="AE299" s="40"/>
      <c r="AT299" s="18" t="s">
        <v>210</v>
      </c>
      <c r="AU299" s="18" t="s">
        <v>86</v>
      </c>
    </row>
    <row r="300" spans="1:51" s="13" customFormat="1" ht="12">
      <c r="A300" s="13"/>
      <c r="B300" s="238"/>
      <c r="C300" s="239"/>
      <c r="D300" s="234" t="s">
        <v>213</v>
      </c>
      <c r="E300" s="240" t="s">
        <v>32</v>
      </c>
      <c r="F300" s="241" t="s">
        <v>1200</v>
      </c>
      <c r="G300" s="239"/>
      <c r="H300" s="242">
        <v>14.4</v>
      </c>
      <c r="I300" s="243"/>
      <c r="J300" s="239"/>
      <c r="K300" s="239"/>
      <c r="L300" s="244"/>
      <c r="M300" s="245"/>
      <c r="N300" s="246"/>
      <c r="O300" s="246"/>
      <c r="P300" s="246"/>
      <c r="Q300" s="246"/>
      <c r="R300" s="246"/>
      <c r="S300" s="246"/>
      <c r="T300" s="247"/>
      <c r="U300" s="13"/>
      <c r="V300" s="13"/>
      <c r="W300" s="13"/>
      <c r="X300" s="13"/>
      <c r="Y300" s="13"/>
      <c r="Z300" s="13"/>
      <c r="AA300" s="13"/>
      <c r="AB300" s="13"/>
      <c r="AC300" s="13"/>
      <c r="AD300" s="13"/>
      <c r="AE300" s="13"/>
      <c r="AT300" s="248" t="s">
        <v>213</v>
      </c>
      <c r="AU300" s="248" t="s">
        <v>86</v>
      </c>
      <c r="AV300" s="13" t="s">
        <v>86</v>
      </c>
      <c r="AW300" s="13" t="s">
        <v>39</v>
      </c>
      <c r="AX300" s="13" t="s">
        <v>6</v>
      </c>
      <c r="AY300" s="248" t="s">
        <v>199</v>
      </c>
    </row>
    <row r="301" spans="1:51" s="14" customFormat="1" ht="12">
      <c r="A301" s="14"/>
      <c r="B301" s="249"/>
      <c r="C301" s="250"/>
      <c r="D301" s="234" t="s">
        <v>213</v>
      </c>
      <c r="E301" s="251" t="s">
        <v>32</v>
      </c>
      <c r="F301" s="252" t="s">
        <v>215</v>
      </c>
      <c r="G301" s="250"/>
      <c r="H301" s="253">
        <v>14.4</v>
      </c>
      <c r="I301" s="254"/>
      <c r="J301" s="250"/>
      <c r="K301" s="250"/>
      <c r="L301" s="255"/>
      <c r="M301" s="269"/>
      <c r="N301" s="270"/>
      <c r="O301" s="270"/>
      <c r="P301" s="270"/>
      <c r="Q301" s="270"/>
      <c r="R301" s="270"/>
      <c r="S301" s="270"/>
      <c r="T301" s="271"/>
      <c r="U301" s="14"/>
      <c r="V301" s="14"/>
      <c r="W301" s="14"/>
      <c r="X301" s="14"/>
      <c r="Y301" s="14"/>
      <c r="Z301" s="14"/>
      <c r="AA301" s="14"/>
      <c r="AB301" s="14"/>
      <c r="AC301" s="14"/>
      <c r="AD301" s="14"/>
      <c r="AE301" s="14"/>
      <c r="AT301" s="259" t="s">
        <v>213</v>
      </c>
      <c r="AU301" s="259" t="s">
        <v>86</v>
      </c>
      <c r="AV301" s="14" t="s">
        <v>209</v>
      </c>
      <c r="AW301" s="14" t="s">
        <v>39</v>
      </c>
      <c r="AX301" s="14" t="s">
        <v>84</v>
      </c>
      <c r="AY301" s="259" t="s">
        <v>199</v>
      </c>
    </row>
    <row r="302" spans="1:65" s="2" customFormat="1" ht="19.8" customHeight="1">
      <c r="A302" s="40"/>
      <c r="B302" s="41"/>
      <c r="C302" s="220" t="s">
        <v>1049</v>
      </c>
      <c r="D302" s="220" t="s">
        <v>203</v>
      </c>
      <c r="E302" s="221" t="s">
        <v>1201</v>
      </c>
      <c r="F302" s="222" t="s">
        <v>1202</v>
      </c>
      <c r="G302" s="223" t="s">
        <v>296</v>
      </c>
      <c r="H302" s="224">
        <v>0.165</v>
      </c>
      <c r="I302" s="225"/>
      <c r="J302" s="226">
        <f>ROUND(I302*H302,2)</f>
        <v>0</v>
      </c>
      <c r="K302" s="222" t="s">
        <v>32</v>
      </c>
      <c r="L302" s="227"/>
      <c r="M302" s="228" t="s">
        <v>32</v>
      </c>
      <c r="N302" s="229" t="s">
        <v>48</v>
      </c>
      <c r="O302" s="86"/>
      <c r="P302" s="230">
        <f>O302*H302</f>
        <v>0</v>
      </c>
      <c r="Q302" s="230">
        <v>0</v>
      </c>
      <c r="R302" s="230">
        <f>Q302*H302</f>
        <v>0</v>
      </c>
      <c r="S302" s="230">
        <v>0</v>
      </c>
      <c r="T302" s="231">
        <f>S302*H302</f>
        <v>0</v>
      </c>
      <c r="U302" s="40"/>
      <c r="V302" s="40"/>
      <c r="W302" s="40"/>
      <c r="X302" s="40"/>
      <c r="Y302" s="40"/>
      <c r="Z302" s="40"/>
      <c r="AA302" s="40"/>
      <c r="AB302" s="40"/>
      <c r="AC302" s="40"/>
      <c r="AD302" s="40"/>
      <c r="AE302" s="40"/>
      <c r="AR302" s="232" t="s">
        <v>208</v>
      </c>
      <c r="AT302" s="232" t="s">
        <v>203</v>
      </c>
      <c r="AU302" s="232" t="s">
        <v>86</v>
      </c>
      <c r="AY302" s="18" t="s">
        <v>199</v>
      </c>
      <c r="BE302" s="233">
        <f>IF(N302="základní",J302,0)</f>
        <v>0</v>
      </c>
      <c r="BF302" s="233">
        <f>IF(N302="snížená",J302,0)</f>
        <v>0</v>
      </c>
      <c r="BG302" s="233">
        <f>IF(N302="zákl. přenesená",J302,0)</f>
        <v>0</v>
      </c>
      <c r="BH302" s="233">
        <f>IF(N302="sníž. přenesená",J302,0)</f>
        <v>0</v>
      </c>
      <c r="BI302" s="233">
        <f>IF(N302="nulová",J302,0)</f>
        <v>0</v>
      </c>
      <c r="BJ302" s="18" t="s">
        <v>84</v>
      </c>
      <c r="BK302" s="233">
        <f>ROUND(I302*H302,2)</f>
        <v>0</v>
      </c>
      <c r="BL302" s="18" t="s">
        <v>209</v>
      </c>
      <c r="BM302" s="232" t="s">
        <v>1052</v>
      </c>
    </row>
    <row r="303" spans="1:47" s="2" customFormat="1" ht="12">
      <c r="A303" s="40"/>
      <c r="B303" s="41"/>
      <c r="C303" s="42"/>
      <c r="D303" s="234" t="s">
        <v>210</v>
      </c>
      <c r="E303" s="42"/>
      <c r="F303" s="235" t="s">
        <v>1202</v>
      </c>
      <c r="G303" s="42"/>
      <c r="H303" s="42"/>
      <c r="I303" s="138"/>
      <c r="J303" s="42"/>
      <c r="K303" s="42"/>
      <c r="L303" s="46"/>
      <c r="M303" s="236"/>
      <c r="N303" s="237"/>
      <c r="O303" s="86"/>
      <c r="P303" s="86"/>
      <c r="Q303" s="86"/>
      <c r="R303" s="86"/>
      <c r="S303" s="86"/>
      <c r="T303" s="87"/>
      <c r="U303" s="40"/>
      <c r="V303" s="40"/>
      <c r="W303" s="40"/>
      <c r="X303" s="40"/>
      <c r="Y303" s="40"/>
      <c r="Z303" s="40"/>
      <c r="AA303" s="40"/>
      <c r="AB303" s="40"/>
      <c r="AC303" s="40"/>
      <c r="AD303" s="40"/>
      <c r="AE303" s="40"/>
      <c r="AT303" s="18" t="s">
        <v>210</v>
      </c>
      <c r="AU303" s="18" t="s">
        <v>86</v>
      </c>
    </row>
    <row r="304" spans="1:65" s="2" customFormat="1" ht="19.8" customHeight="1">
      <c r="A304" s="40"/>
      <c r="B304" s="41"/>
      <c r="C304" s="260" t="s">
        <v>225</v>
      </c>
      <c r="D304" s="260" t="s">
        <v>222</v>
      </c>
      <c r="E304" s="261" t="s">
        <v>1203</v>
      </c>
      <c r="F304" s="262" t="s">
        <v>1204</v>
      </c>
      <c r="G304" s="263" t="s">
        <v>324</v>
      </c>
      <c r="H304" s="264">
        <v>21.2</v>
      </c>
      <c r="I304" s="265"/>
      <c r="J304" s="266">
        <f>ROUND(I304*H304,2)</f>
        <v>0</v>
      </c>
      <c r="K304" s="262" t="s">
        <v>32</v>
      </c>
      <c r="L304" s="46"/>
      <c r="M304" s="267" t="s">
        <v>32</v>
      </c>
      <c r="N304" s="268" t="s">
        <v>48</v>
      </c>
      <c r="O304" s="86"/>
      <c r="P304" s="230">
        <f>O304*H304</f>
        <v>0</v>
      </c>
      <c r="Q304" s="230">
        <v>0</v>
      </c>
      <c r="R304" s="230">
        <f>Q304*H304</f>
        <v>0</v>
      </c>
      <c r="S304" s="230">
        <v>0</v>
      </c>
      <c r="T304" s="231">
        <f>S304*H304</f>
        <v>0</v>
      </c>
      <c r="U304" s="40"/>
      <c r="V304" s="40"/>
      <c r="W304" s="40"/>
      <c r="X304" s="40"/>
      <c r="Y304" s="40"/>
      <c r="Z304" s="40"/>
      <c r="AA304" s="40"/>
      <c r="AB304" s="40"/>
      <c r="AC304" s="40"/>
      <c r="AD304" s="40"/>
      <c r="AE304" s="40"/>
      <c r="AR304" s="232" t="s">
        <v>209</v>
      </c>
      <c r="AT304" s="232" t="s">
        <v>222</v>
      </c>
      <c r="AU304" s="232" t="s">
        <v>86</v>
      </c>
      <c r="AY304" s="18" t="s">
        <v>199</v>
      </c>
      <c r="BE304" s="233">
        <f>IF(N304="základní",J304,0)</f>
        <v>0</v>
      </c>
      <c r="BF304" s="233">
        <f>IF(N304="snížená",J304,0)</f>
        <v>0</v>
      </c>
      <c r="BG304" s="233">
        <f>IF(N304="zákl. přenesená",J304,0)</f>
        <v>0</v>
      </c>
      <c r="BH304" s="233">
        <f>IF(N304="sníž. přenesená",J304,0)</f>
        <v>0</v>
      </c>
      <c r="BI304" s="233">
        <f>IF(N304="nulová",J304,0)</f>
        <v>0</v>
      </c>
      <c r="BJ304" s="18" t="s">
        <v>84</v>
      </c>
      <c r="BK304" s="233">
        <f>ROUND(I304*H304,2)</f>
        <v>0</v>
      </c>
      <c r="BL304" s="18" t="s">
        <v>209</v>
      </c>
      <c r="BM304" s="232" t="s">
        <v>1055</v>
      </c>
    </row>
    <row r="305" spans="1:47" s="2" customFormat="1" ht="12">
      <c r="A305" s="40"/>
      <c r="B305" s="41"/>
      <c r="C305" s="42"/>
      <c r="D305" s="234" t="s">
        <v>210</v>
      </c>
      <c r="E305" s="42"/>
      <c r="F305" s="235" t="s">
        <v>1204</v>
      </c>
      <c r="G305" s="42"/>
      <c r="H305" s="42"/>
      <c r="I305" s="138"/>
      <c r="J305" s="42"/>
      <c r="K305" s="42"/>
      <c r="L305" s="46"/>
      <c r="M305" s="236"/>
      <c r="N305" s="237"/>
      <c r="O305" s="86"/>
      <c r="P305" s="86"/>
      <c r="Q305" s="86"/>
      <c r="R305" s="86"/>
      <c r="S305" s="86"/>
      <c r="T305" s="87"/>
      <c r="U305" s="40"/>
      <c r="V305" s="40"/>
      <c r="W305" s="40"/>
      <c r="X305" s="40"/>
      <c r="Y305" s="40"/>
      <c r="Z305" s="40"/>
      <c r="AA305" s="40"/>
      <c r="AB305" s="40"/>
      <c r="AC305" s="40"/>
      <c r="AD305" s="40"/>
      <c r="AE305" s="40"/>
      <c r="AT305" s="18" t="s">
        <v>210</v>
      </c>
      <c r="AU305" s="18" t="s">
        <v>86</v>
      </c>
    </row>
    <row r="306" spans="1:51" s="13" customFormat="1" ht="12">
      <c r="A306" s="13"/>
      <c r="B306" s="238"/>
      <c r="C306" s="239"/>
      <c r="D306" s="234" t="s">
        <v>213</v>
      </c>
      <c r="E306" s="240" t="s">
        <v>32</v>
      </c>
      <c r="F306" s="241" t="s">
        <v>1205</v>
      </c>
      <c r="G306" s="239"/>
      <c r="H306" s="242">
        <v>21.2</v>
      </c>
      <c r="I306" s="243"/>
      <c r="J306" s="239"/>
      <c r="K306" s="239"/>
      <c r="L306" s="244"/>
      <c r="M306" s="245"/>
      <c r="N306" s="246"/>
      <c r="O306" s="246"/>
      <c r="P306" s="246"/>
      <c r="Q306" s="246"/>
      <c r="R306" s="246"/>
      <c r="S306" s="246"/>
      <c r="T306" s="247"/>
      <c r="U306" s="13"/>
      <c r="V306" s="13"/>
      <c r="W306" s="13"/>
      <c r="X306" s="13"/>
      <c r="Y306" s="13"/>
      <c r="Z306" s="13"/>
      <c r="AA306" s="13"/>
      <c r="AB306" s="13"/>
      <c r="AC306" s="13"/>
      <c r="AD306" s="13"/>
      <c r="AE306" s="13"/>
      <c r="AT306" s="248" t="s">
        <v>213</v>
      </c>
      <c r="AU306" s="248" t="s">
        <v>86</v>
      </c>
      <c r="AV306" s="13" t="s">
        <v>86</v>
      </c>
      <c r="AW306" s="13" t="s">
        <v>39</v>
      </c>
      <c r="AX306" s="13" t="s">
        <v>6</v>
      </c>
      <c r="AY306" s="248" t="s">
        <v>199</v>
      </c>
    </row>
    <row r="307" spans="1:51" s="14" customFormat="1" ht="12">
      <c r="A307" s="14"/>
      <c r="B307" s="249"/>
      <c r="C307" s="250"/>
      <c r="D307" s="234" t="s">
        <v>213</v>
      </c>
      <c r="E307" s="251" t="s">
        <v>32</v>
      </c>
      <c r="F307" s="252" t="s">
        <v>215</v>
      </c>
      <c r="G307" s="250"/>
      <c r="H307" s="253">
        <v>21.2</v>
      </c>
      <c r="I307" s="254"/>
      <c r="J307" s="250"/>
      <c r="K307" s="250"/>
      <c r="L307" s="255"/>
      <c r="M307" s="269"/>
      <c r="N307" s="270"/>
      <c r="O307" s="270"/>
      <c r="P307" s="270"/>
      <c r="Q307" s="270"/>
      <c r="R307" s="270"/>
      <c r="S307" s="270"/>
      <c r="T307" s="271"/>
      <c r="U307" s="14"/>
      <c r="V307" s="14"/>
      <c r="W307" s="14"/>
      <c r="X307" s="14"/>
      <c r="Y307" s="14"/>
      <c r="Z307" s="14"/>
      <c r="AA307" s="14"/>
      <c r="AB307" s="14"/>
      <c r="AC307" s="14"/>
      <c r="AD307" s="14"/>
      <c r="AE307" s="14"/>
      <c r="AT307" s="259" t="s">
        <v>213</v>
      </c>
      <c r="AU307" s="259" t="s">
        <v>86</v>
      </c>
      <c r="AV307" s="14" t="s">
        <v>209</v>
      </c>
      <c r="AW307" s="14" t="s">
        <v>39</v>
      </c>
      <c r="AX307" s="14" t="s">
        <v>84</v>
      </c>
      <c r="AY307" s="259" t="s">
        <v>199</v>
      </c>
    </row>
    <row r="308" spans="1:65" s="2" customFormat="1" ht="30" customHeight="1">
      <c r="A308" s="40"/>
      <c r="B308" s="41"/>
      <c r="C308" s="260" t="s">
        <v>1059</v>
      </c>
      <c r="D308" s="260" t="s">
        <v>222</v>
      </c>
      <c r="E308" s="261" t="s">
        <v>1206</v>
      </c>
      <c r="F308" s="262" t="s">
        <v>1207</v>
      </c>
      <c r="G308" s="263" t="s">
        <v>324</v>
      </c>
      <c r="H308" s="264">
        <v>21.2</v>
      </c>
      <c r="I308" s="265"/>
      <c r="J308" s="266">
        <f>ROUND(I308*H308,2)</f>
        <v>0</v>
      </c>
      <c r="K308" s="262" t="s">
        <v>32</v>
      </c>
      <c r="L308" s="46"/>
      <c r="M308" s="267" t="s">
        <v>32</v>
      </c>
      <c r="N308" s="268" t="s">
        <v>48</v>
      </c>
      <c r="O308" s="86"/>
      <c r="P308" s="230">
        <f>O308*H308</f>
        <v>0</v>
      </c>
      <c r="Q308" s="230">
        <v>0</v>
      </c>
      <c r="R308" s="230">
        <f>Q308*H308</f>
        <v>0</v>
      </c>
      <c r="S308" s="230">
        <v>0</v>
      </c>
      <c r="T308" s="231">
        <f>S308*H308</f>
        <v>0</v>
      </c>
      <c r="U308" s="40"/>
      <c r="V308" s="40"/>
      <c r="W308" s="40"/>
      <c r="X308" s="40"/>
      <c r="Y308" s="40"/>
      <c r="Z308" s="40"/>
      <c r="AA308" s="40"/>
      <c r="AB308" s="40"/>
      <c r="AC308" s="40"/>
      <c r="AD308" s="40"/>
      <c r="AE308" s="40"/>
      <c r="AR308" s="232" t="s">
        <v>209</v>
      </c>
      <c r="AT308" s="232" t="s">
        <v>222</v>
      </c>
      <c r="AU308" s="232" t="s">
        <v>86</v>
      </c>
      <c r="AY308" s="18" t="s">
        <v>199</v>
      </c>
      <c r="BE308" s="233">
        <f>IF(N308="základní",J308,0)</f>
        <v>0</v>
      </c>
      <c r="BF308" s="233">
        <f>IF(N308="snížená",J308,0)</f>
        <v>0</v>
      </c>
      <c r="BG308" s="233">
        <f>IF(N308="zákl. přenesená",J308,0)</f>
        <v>0</v>
      </c>
      <c r="BH308" s="233">
        <f>IF(N308="sníž. přenesená",J308,0)</f>
        <v>0</v>
      </c>
      <c r="BI308" s="233">
        <f>IF(N308="nulová",J308,0)</f>
        <v>0</v>
      </c>
      <c r="BJ308" s="18" t="s">
        <v>84</v>
      </c>
      <c r="BK308" s="233">
        <f>ROUND(I308*H308,2)</f>
        <v>0</v>
      </c>
      <c r="BL308" s="18" t="s">
        <v>209</v>
      </c>
      <c r="BM308" s="232" t="s">
        <v>1063</v>
      </c>
    </row>
    <row r="309" spans="1:47" s="2" customFormat="1" ht="12">
      <c r="A309" s="40"/>
      <c r="B309" s="41"/>
      <c r="C309" s="42"/>
      <c r="D309" s="234" t="s">
        <v>210</v>
      </c>
      <c r="E309" s="42"/>
      <c r="F309" s="235" t="s">
        <v>1207</v>
      </c>
      <c r="G309" s="42"/>
      <c r="H309" s="42"/>
      <c r="I309" s="138"/>
      <c r="J309" s="42"/>
      <c r="K309" s="42"/>
      <c r="L309" s="46"/>
      <c r="M309" s="236"/>
      <c r="N309" s="237"/>
      <c r="O309" s="86"/>
      <c r="P309" s="86"/>
      <c r="Q309" s="86"/>
      <c r="R309" s="86"/>
      <c r="S309" s="86"/>
      <c r="T309" s="87"/>
      <c r="U309" s="40"/>
      <c r="V309" s="40"/>
      <c r="W309" s="40"/>
      <c r="X309" s="40"/>
      <c r="Y309" s="40"/>
      <c r="Z309" s="40"/>
      <c r="AA309" s="40"/>
      <c r="AB309" s="40"/>
      <c r="AC309" s="40"/>
      <c r="AD309" s="40"/>
      <c r="AE309" s="40"/>
      <c r="AT309" s="18" t="s">
        <v>210</v>
      </c>
      <c r="AU309" s="18" t="s">
        <v>86</v>
      </c>
    </row>
    <row r="310" spans="1:51" s="15" customFormat="1" ht="12">
      <c r="A310" s="15"/>
      <c r="B310" s="276"/>
      <c r="C310" s="277"/>
      <c r="D310" s="234" t="s">
        <v>213</v>
      </c>
      <c r="E310" s="278" t="s">
        <v>32</v>
      </c>
      <c r="F310" s="279" t="s">
        <v>1208</v>
      </c>
      <c r="G310" s="277"/>
      <c r="H310" s="278" t="s">
        <v>32</v>
      </c>
      <c r="I310" s="280"/>
      <c r="J310" s="277"/>
      <c r="K310" s="277"/>
      <c r="L310" s="281"/>
      <c r="M310" s="282"/>
      <c r="N310" s="283"/>
      <c r="O310" s="283"/>
      <c r="P310" s="283"/>
      <c r="Q310" s="283"/>
      <c r="R310" s="283"/>
      <c r="S310" s="283"/>
      <c r="T310" s="284"/>
      <c r="U310" s="15"/>
      <c r="V310" s="15"/>
      <c r="W310" s="15"/>
      <c r="X310" s="15"/>
      <c r="Y310" s="15"/>
      <c r="Z310" s="15"/>
      <c r="AA310" s="15"/>
      <c r="AB310" s="15"/>
      <c r="AC310" s="15"/>
      <c r="AD310" s="15"/>
      <c r="AE310" s="15"/>
      <c r="AT310" s="285" t="s">
        <v>213</v>
      </c>
      <c r="AU310" s="285" t="s">
        <v>86</v>
      </c>
      <c r="AV310" s="15" t="s">
        <v>84</v>
      </c>
      <c r="AW310" s="15" t="s">
        <v>39</v>
      </c>
      <c r="AX310" s="15" t="s">
        <v>6</v>
      </c>
      <c r="AY310" s="285" t="s">
        <v>199</v>
      </c>
    </row>
    <row r="311" spans="1:51" s="13" customFormat="1" ht="12">
      <c r="A311" s="13"/>
      <c r="B311" s="238"/>
      <c r="C311" s="239"/>
      <c r="D311" s="234" t="s">
        <v>213</v>
      </c>
      <c r="E311" s="240" t="s">
        <v>32</v>
      </c>
      <c r="F311" s="241" t="s">
        <v>1209</v>
      </c>
      <c r="G311" s="239"/>
      <c r="H311" s="242">
        <v>21.2</v>
      </c>
      <c r="I311" s="243"/>
      <c r="J311" s="239"/>
      <c r="K311" s="239"/>
      <c r="L311" s="244"/>
      <c r="M311" s="245"/>
      <c r="N311" s="246"/>
      <c r="O311" s="246"/>
      <c r="P311" s="246"/>
      <c r="Q311" s="246"/>
      <c r="R311" s="246"/>
      <c r="S311" s="246"/>
      <c r="T311" s="247"/>
      <c r="U311" s="13"/>
      <c r="V311" s="13"/>
      <c r="W311" s="13"/>
      <c r="X311" s="13"/>
      <c r="Y311" s="13"/>
      <c r="Z311" s="13"/>
      <c r="AA311" s="13"/>
      <c r="AB311" s="13"/>
      <c r="AC311" s="13"/>
      <c r="AD311" s="13"/>
      <c r="AE311" s="13"/>
      <c r="AT311" s="248" t="s">
        <v>213</v>
      </c>
      <c r="AU311" s="248" t="s">
        <v>86</v>
      </c>
      <c r="AV311" s="13" t="s">
        <v>86</v>
      </c>
      <c r="AW311" s="13" t="s">
        <v>39</v>
      </c>
      <c r="AX311" s="13" t="s">
        <v>6</v>
      </c>
      <c r="AY311" s="248" t="s">
        <v>199</v>
      </c>
    </row>
    <row r="312" spans="1:51" s="14" customFormat="1" ht="12">
      <c r="A312" s="14"/>
      <c r="B312" s="249"/>
      <c r="C312" s="250"/>
      <c r="D312" s="234" t="s">
        <v>213</v>
      </c>
      <c r="E312" s="251" t="s">
        <v>32</v>
      </c>
      <c r="F312" s="252" t="s">
        <v>215</v>
      </c>
      <c r="G312" s="250"/>
      <c r="H312" s="253">
        <v>21.2</v>
      </c>
      <c r="I312" s="254"/>
      <c r="J312" s="250"/>
      <c r="K312" s="250"/>
      <c r="L312" s="255"/>
      <c r="M312" s="269"/>
      <c r="N312" s="270"/>
      <c r="O312" s="270"/>
      <c r="P312" s="270"/>
      <c r="Q312" s="270"/>
      <c r="R312" s="270"/>
      <c r="S312" s="270"/>
      <c r="T312" s="271"/>
      <c r="U312" s="14"/>
      <c r="V312" s="14"/>
      <c r="W312" s="14"/>
      <c r="X312" s="14"/>
      <c r="Y312" s="14"/>
      <c r="Z312" s="14"/>
      <c r="AA312" s="14"/>
      <c r="AB312" s="14"/>
      <c r="AC312" s="14"/>
      <c r="AD312" s="14"/>
      <c r="AE312" s="14"/>
      <c r="AT312" s="259" t="s">
        <v>213</v>
      </c>
      <c r="AU312" s="259" t="s">
        <v>86</v>
      </c>
      <c r="AV312" s="14" t="s">
        <v>209</v>
      </c>
      <c r="AW312" s="14" t="s">
        <v>39</v>
      </c>
      <c r="AX312" s="14" t="s">
        <v>84</v>
      </c>
      <c r="AY312" s="259" t="s">
        <v>199</v>
      </c>
    </row>
    <row r="313" spans="1:63" s="12" customFormat="1" ht="22.8" customHeight="1">
      <c r="A313" s="12"/>
      <c r="B313" s="204"/>
      <c r="C313" s="205"/>
      <c r="D313" s="206" t="s">
        <v>76</v>
      </c>
      <c r="E313" s="218" t="s">
        <v>983</v>
      </c>
      <c r="F313" s="218" t="s">
        <v>984</v>
      </c>
      <c r="G313" s="205"/>
      <c r="H313" s="205"/>
      <c r="I313" s="208"/>
      <c r="J313" s="219">
        <f>BK313</f>
        <v>0</v>
      </c>
      <c r="K313" s="205"/>
      <c r="L313" s="210"/>
      <c r="M313" s="211"/>
      <c r="N313" s="212"/>
      <c r="O313" s="212"/>
      <c r="P313" s="213">
        <f>SUM(P314:P321)</f>
        <v>0</v>
      </c>
      <c r="Q313" s="212"/>
      <c r="R313" s="213">
        <f>SUM(R314:R321)</f>
        <v>0</v>
      </c>
      <c r="S313" s="212"/>
      <c r="T313" s="214">
        <f>SUM(T314:T321)</f>
        <v>0</v>
      </c>
      <c r="U313" s="12"/>
      <c r="V313" s="12"/>
      <c r="W313" s="12"/>
      <c r="X313" s="12"/>
      <c r="Y313" s="12"/>
      <c r="Z313" s="12"/>
      <c r="AA313" s="12"/>
      <c r="AB313" s="12"/>
      <c r="AC313" s="12"/>
      <c r="AD313" s="12"/>
      <c r="AE313" s="12"/>
      <c r="AR313" s="215" t="s">
        <v>84</v>
      </c>
      <c r="AT313" s="216" t="s">
        <v>76</v>
      </c>
      <c r="AU313" s="216" t="s">
        <v>84</v>
      </c>
      <c r="AY313" s="215" t="s">
        <v>199</v>
      </c>
      <c r="BK313" s="217">
        <f>SUM(BK314:BK321)</f>
        <v>0</v>
      </c>
    </row>
    <row r="314" spans="1:65" s="2" customFormat="1" ht="19.8" customHeight="1">
      <c r="A314" s="40"/>
      <c r="B314" s="41"/>
      <c r="C314" s="260" t="s">
        <v>396</v>
      </c>
      <c r="D314" s="260" t="s">
        <v>222</v>
      </c>
      <c r="E314" s="261" t="s">
        <v>985</v>
      </c>
      <c r="F314" s="262" t="s">
        <v>986</v>
      </c>
      <c r="G314" s="263" t="s">
        <v>296</v>
      </c>
      <c r="H314" s="264">
        <v>16.112</v>
      </c>
      <c r="I314" s="265"/>
      <c r="J314" s="266">
        <f>ROUND(I314*H314,2)</f>
        <v>0</v>
      </c>
      <c r="K314" s="262" t="s">
        <v>32</v>
      </c>
      <c r="L314" s="46"/>
      <c r="M314" s="267" t="s">
        <v>32</v>
      </c>
      <c r="N314" s="268" t="s">
        <v>48</v>
      </c>
      <c r="O314" s="86"/>
      <c r="P314" s="230">
        <f>O314*H314</f>
        <v>0</v>
      </c>
      <c r="Q314" s="230">
        <v>0</v>
      </c>
      <c r="R314" s="230">
        <f>Q314*H314</f>
        <v>0</v>
      </c>
      <c r="S314" s="230">
        <v>0</v>
      </c>
      <c r="T314" s="231">
        <f>S314*H314</f>
        <v>0</v>
      </c>
      <c r="U314" s="40"/>
      <c r="V314" s="40"/>
      <c r="W314" s="40"/>
      <c r="X314" s="40"/>
      <c r="Y314" s="40"/>
      <c r="Z314" s="40"/>
      <c r="AA314" s="40"/>
      <c r="AB314" s="40"/>
      <c r="AC314" s="40"/>
      <c r="AD314" s="40"/>
      <c r="AE314" s="40"/>
      <c r="AR314" s="232" t="s">
        <v>209</v>
      </c>
      <c r="AT314" s="232" t="s">
        <v>222</v>
      </c>
      <c r="AU314" s="232" t="s">
        <v>86</v>
      </c>
      <c r="AY314" s="18" t="s">
        <v>199</v>
      </c>
      <c r="BE314" s="233">
        <f>IF(N314="základní",J314,0)</f>
        <v>0</v>
      </c>
      <c r="BF314" s="233">
        <f>IF(N314="snížená",J314,0)</f>
        <v>0</v>
      </c>
      <c r="BG314" s="233">
        <f>IF(N314="zákl. přenesená",J314,0)</f>
        <v>0</v>
      </c>
      <c r="BH314" s="233">
        <f>IF(N314="sníž. přenesená",J314,0)</f>
        <v>0</v>
      </c>
      <c r="BI314" s="233">
        <f>IF(N314="nulová",J314,0)</f>
        <v>0</v>
      </c>
      <c r="BJ314" s="18" t="s">
        <v>84</v>
      </c>
      <c r="BK314" s="233">
        <f>ROUND(I314*H314,2)</f>
        <v>0</v>
      </c>
      <c r="BL314" s="18" t="s">
        <v>209</v>
      </c>
      <c r="BM314" s="232" t="s">
        <v>1067</v>
      </c>
    </row>
    <row r="315" spans="1:47" s="2" customFormat="1" ht="12">
      <c r="A315" s="40"/>
      <c r="B315" s="41"/>
      <c r="C315" s="42"/>
      <c r="D315" s="234" t="s">
        <v>210</v>
      </c>
      <c r="E315" s="42"/>
      <c r="F315" s="235" t="s">
        <v>986</v>
      </c>
      <c r="G315" s="42"/>
      <c r="H315" s="42"/>
      <c r="I315" s="138"/>
      <c r="J315" s="42"/>
      <c r="K315" s="42"/>
      <c r="L315" s="46"/>
      <c r="M315" s="236"/>
      <c r="N315" s="237"/>
      <c r="O315" s="86"/>
      <c r="P315" s="86"/>
      <c r="Q315" s="86"/>
      <c r="R315" s="86"/>
      <c r="S315" s="86"/>
      <c r="T315" s="87"/>
      <c r="U315" s="40"/>
      <c r="V315" s="40"/>
      <c r="W315" s="40"/>
      <c r="X315" s="40"/>
      <c r="Y315" s="40"/>
      <c r="Z315" s="40"/>
      <c r="AA315" s="40"/>
      <c r="AB315" s="40"/>
      <c r="AC315" s="40"/>
      <c r="AD315" s="40"/>
      <c r="AE315" s="40"/>
      <c r="AT315" s="18" t="s">
        <v>210</v>
      </c>
      <c r="AU315" s="18" t="s">
        <v>86</v>
      </c>
    </row>
    <row r="316" spans="1:65" s="2" customFormat="1" ht="14.4" customHeight="1">
      <c r="A316" s="40"/>
      <c r="B316" s="41"/>
      <c r="C316" s="260" t="s">
        <v>1069</v>
      </c>
      <c r="D316" s="260" t="s">
        <v>222</v>
      </c>
      <c r="E316" s="261" t="s">
        <v>987</v>
      </c>
      <c r="F316" s="262" t="s">
        <v>988</v>
      </c>
      <c r="G316" s="263" t="s">
        <v>296</v>
      </c>
      <c r="H316" s="264">
        <v>402.8</v>
      </c>
      <c r="I316" s="265"/>
      <c r="J316" s="266">
        <f>ROUND(I316*H316,2)</f>
        <v>0</v>
      </c>
      <c r="K316" s="262" t="s">
        <v>32</v>
      </c>
      <c r="L316" s="46"/>
      <c r="M316" s="267" t="s">
        <v>32</v>
      </c>
      <c r="N316" s="268" t="s">
        <v>48</v>
      </c>
      <c r="O316" s="86"/>
      <c r="P316" s="230">
        <f>O316*H316</f>
        <v>0</v>
      </c>
      <c r="Q316" s="230">
        <v>0</v>
      </c>
      <c r="R316" s="230">
        <f>Q316*H316</f>
        <v>0</v>
      </c>
      <c r="S316" s="230">
        <v>0</v>
      </c>
      <c r="T316" s="231">
        <f>S316*H316</f>
        <v>0</v>
      </c>
      <c r="U316" s="40"/>
      <c r="V316" s="40"/>
      <c r="W316" s="40"/>
      <c r="X316" s="40"/>
      <c r="Y316" s="40"/>
      <c r="Z316" s="40"/>
      <c r="AA316" s="40"/>
      <c r="AB316" s="40"/>
      <c r="AC316" s="40"/>
      <c r="AD316" s="40"/>
      <c r="AE316" s="40"/>
      <c r="AR316" s="232" t="s">
        <v>209</v>
      </c>
      <c r="AT316" s="232" t="s">
        <v>222</v>
      </c>
      <c r="AU316" s="232" t="s">
        <v>86</v>
      </c>
      <c r="AY316" s="18" t="s">
        <v>199</v>
      </c>
      <c r="BE316" s="233">
        <f>IF(N316="základní",J316,0)</f>
        <v>0</v>
      </c>
      <c r="BF316" s="233">
        <f>IF(N316="snížená",J316,0)</f>
        <v>0</v>
      </c>
      <c r="BG316" s="233">
        <f>IF(N316="zákl. přenesená",J316,0)</f>
        <v>0</v>
      </c>
      <c r="BH316" s="233">
        <f>IF(N316="sníž. přenesená",J316,0)</f>
        <v>0</v>
      </c>
      <c r="BI316" s="233">
        <f>IF(N316="nulová",J316,0)</f>
        <v>0</v>
      </c>
      <c r="BJ316" s="18" t="s">
        <v>84</v>
      </c>
      <c r="BK316" s="233">
        <f>ROUND(I316*H316,2)</f>
        <v>0</v>
      </c>
      <c r="BL316" s="18" t="s">
        <v>209</v>
      </c>
      <c r="BM316" s="232" t="s">
        <v>1071</v>
      </c>
    </row>
    <row r="317" spans="1:47" s="2" customFormat="1" ht="12">
      <c r="A317" s="40"/>
      <c r="B317" s="41"/>
      <c r="C317" s="42"/>
      <c r="D317" s="234" t="s">
        <v>210</v>
      </c>
      <c r="E317" s="42"/>
      <c r="F317" s="235" t="s">
        <v>988</v>
      </c>
      <c r="G317" s="42"/>
      <c r="H317" s="42"/>
      <c r="I317" s="138"/>
      <c r="J317" s="42"/>
      <c r="K317" s="42"/>
      <c r="L317" s="46"/>
      <c r="M317" s="236"/>
      <c r="N317" s="237"/>
      <c r="O317" s="86"/>
      <c r="P317" s="86"/>
      <c r="Q317" s="86"/>
      <c r="R317" s="86"/>
      <c r="S317" s="86"/>
      <c r="T317" s="87"/>
      <c r="U317" s="40"/>
      <c r="V317" s="40"/>
      <c r="W317" s="40"/>
      <c r="X317" s="40"/>
      <c r="Y317" s="40"/>
      <c r="Z317" s="40"/>
      <c r="AA317" s="40"/>
      <c r="AB317" s="40"/>
      <c r="AC317" s="40"/>
      <c r="AD317" s="40"/>
      <c r="AE317" s="40"/>
      <c r="AT317" s="18" t="s">
        <v>210</v>
      </c>
      <c r="AU317" s="18" t="s">
        <v>86</v>
      </c>
    </row>
    <row r="318" spans="1:51" s="13" customFormat="1" ht="12">
      <c r="A318" s="13"/>
      <c r="B318" s="238"/>
      <c r="C318" s="239"/>
      <c r="D318" s="234" t="s">
        <v>213</v>
      </c>
      <c r="E318" s="240" t="s">
        <v>32</v>
      </c>
      <c r="F318" s="241" t="s">
        <v>1210</v>
      </c>
      <c r="G318" s="239"/>
      <c r="H318" s="242">
        <v>402.8</v>
      </c>
      <c r="I318" s="243"/>
      <c r="J318" s="239"/>
      <c r="K318" s="239"/>
      <c r="L318" s="244"/>
      <c r="M318" s="245"/>
      <c r="N318" s="246"/>
      <c r="O318" s="246"/>
      <c r="P318" s="246"/>
      <c r="Q318" s="246"/>
      <c r="R318" s="246"/>
      <c r="S318" s="246"/>
      <c r="T318" s="247"/>
      <c r="U318" s="13"/>
      <c r="V318" s="13"/>
      <c r="W318" s="13"/>
      <c r="X318" s="13"/>
      <c r="Y318" s="13"/>
      <c r="Z318" s="13"/>
      <c r="AA318" s="13"/>
      <c r="AB318" s="13"/>
      <c r="AC318" s="13"/>
      <c r="AD318" s="13"/>
      <c r="AE318" s="13"/>
      <c r="AT318" s="248" t="s">
        <v>213</v>
      </c>
      <c r="AU318" s="248" t="s">
        <v>86</v>
      </c>
      <c r="AV318" s="13" t="s">
        <v>86</v>
      </c>
      <c r="AW318" s="13" t="s">
        <v>39</v>
      </c>
      <c r="AX318" s="13" t="s">
        <v>6</v>
      </c>
      <c r="AY318" s="248" t="s">
        <v>199</v>
      </c>
    </row>
    <row r="319" spans="1:51" s="14" customFormat="1" ht="12">
      <c r="A319" s="14"/>
      <c r="B319" s="249"/>
      <c r="C319" s="250"/>
      <c r="D319" s="234" t="s">
        <v>213</v>
      </c>
      <c r="E319" s="251" t="s">
        <v>32</v>
      </c>
      <c r="F319" s="252" t="s">
        <v>215</v>
      </c>
      <c r="G319" s="250"/>
      <c r="H319" s="253">
        <v>402.8</v>
      </c>
      <c r="I319" s="254"/>
      <c r="J319" s="250"/>
      <c r="K319" s="250"/>
      <c r="L319" s="255"/>
      <c r="M319" s="269"/>
      <c r="N319" s="270"/>
      <c r="O319" s="270"/>
      <c r="P319" s="270"/>
      <c r="Q319" s="270"/>
      <c r="R319" s="270"/>
      <c r="S319" s="270"/>
      <c r="T319" s="271"/>
      <c r="U319" s="14"/>
      <c r="V319" s="14"/>
      <c r="W319" s="14"/>
      <c r="X319" s="14"/>
      <c r="Y319" s="14"/>
      <c r="Z319" s="14"/>
      <c r="AA319" s="14"/>
      <c r="AB319" s="14"/>
      <c r="AC319" s="14"/>
      <c r="AD319" s="14"/>
      <c r="AE319" s="14"/>
      <c r="AT319" s="259" t="s">
        <v>213</v>
      </c>
      <c r="AU319" s="259" t="s">
        <v>86</v>
      </c>
      <c r="AV319" s="14" t="s">
        <v>209</v>
      </c>
      <c r="AW319" s="14" t="s">
        <v>39</v>
      </c>
      <c r="AX319" s="14" t="s">
        <v>84</v>
      </c>
      <c r="AY319" s="259" t="s">
        <v>199</v>
      </c>
    </row>
    <row r="320" spans="1:65" s="2" customFormat="1" ht="19.8" customHeight="1">
      <c r="A320" s="40"/>
      <c r="B320" s="41"/>
      <c r="C320" s="260" t="s">
        <v>399</v>
      </c>
      <c r="D320" s="260" t="s">
        <v>222</v>
      </c>
      <c r="E320" s="261" t="s">
        <v>990</v>
      </c>
      <c r="F320" s="262" t="s">
        <v>991</v>
      </c>
      <c r="G320" s="263" t="s">
        <v>296</v>
      </c>
      <c r="H320" s="264">
        <v>16.112</v>
      </c>
      <c r="I320" s="265"/>
      <c r="J320" s="266">
        <f>ROUND(I320*H320,2)</f>
        <v>0</v>
      </c>
      <c r="K320" s="262" t="s">
        <v>32</v>
      </c>
      <c r="L320" s="46"/>
      <c r="M320" s="267" t="s">
        <v>32</v>
      </c>
      <c r="N320" s="268" t="s">
        <v>48</v>
      </c>
      <c r="O320" s="86"/>
      <c r="P320" s="230">
        <f>O320*H320</f>
        <v>0</v>
      </c>
      <c r="Q320" s="230">
        <v>0</v>
      </c>
      <c r="R320" s="230">
        <f>Q320*H320</f>
        <v>0</v>
      </c>
      <c r="S320" s="230">
        <v>0</v>
      </c>
      <c r="T320" s="231">
        <f>S320*H320</f>
        <v>0</v>
      </c>
      <c r="U320" s="40"/>
      <c r="V320" s="40"/>
      <c r="W320" s="40"/>
      <c r="X320" s="40"/>
      <c r="Y320" s="40"/>
      <c r="Z320" s="40"/>
      <c r="AA320" s="40"/>
      <c r="AB320" s="40"/>
      <c r="AC320" s="40"/>
      <c r="AD320" s="40"/>
      <c r="AE320" s="40"/>
      <c r="AR320" s="232" t="s">
        <v>209</v>
      </c>
      <c r="AT320" s="232" t="s">
        <v>222</v>
      </c>
      <c r="AU320" s="232" t="s">
        <v>86</v>
      </c>
      <c r="AY320" s="18" t="s">
        <v>199</v>
      </c>
      <c r="BE320" s="233">
        <f>IF(N320="základní",J320,0)</f>
        <v>0</v>
      </c>
      <c r="BF320" s="233">
        <f>IF(N320="snížená",J320,0)</f>
        <v>0</v>
      </c>
      <c r="BG320" s="233">
        <f>IF(N320="zákl. přenesená",J320,0)</f>
        <v>0</v>
      </c>
      <c r="BH320" s="233">
        <f>IF(N320="sníž. přenesená",J320,0)</f>
        <v>0</v>
      </c>
      <c r="BI320" s="233">
        <f>IF(N320="nulová",J320,0)</f>
        <v>0</v>
      </c>
      <c r="BJ320" s="18" t="s">
        <v>84</v>
      </c>
      <c r="BK320" s="233">
        <f>ROUND(I320*H320,2)</f>
        <v>0</v>
      </c>
      <c r="BL320" s="18" t="s">
        <v>209</v>
      </c>
      <c r="BM320" s="232" t="s">
        <v>1074</v>
      </c>
    </row>
    <row r="321" spans="1:47" s="2" customFormat="1" ht="12">
      <c r="A321" s="40"/>
      <c r="B321" s="41"/>
      <c r="C321" s="42"/>
      <c r="D321" s="234" t="s">
        <v>210</v>
      </c>
      <c r="E321" s="42"/>
      <c r="F321" s="235" t="s">
        <v>991</v>
      </c>
      <c r="G321" s="42"/>
      <c r="H321" s="42"/>
      <c r="I321" s="138"/>
      <c r="J321" s="42"/>
      <c r="K321" s="42"/>
      <c r="L321" s="46"/>
      <c r="M321" s="236"/>
      <c r="N321" s="237"/>
      <c r="O321" s="86"/>
      <c r="P321" s="86"/>
      <c r="Q321" s="86"/>
      <c r="R321" s="86"/>
      <c r="S321" s="86"/>
      <c r="T321" s="87"/>
      <c r="U321" s="40"/>
      <c r="V321" s="40"/>
      <c r="W321" s="40"/>
      <c r="X321" s="40"/>
      <c r="Y321" s="40"/>
      <c r="Z321" s="40"/>
      <c r="AA321" s="40"/>
      <c r="AB321" s="40"/>
      <c r="AC321" s="40"/>
      <c r="AD321" s="40"/>
      <c r="AE321" s="40"/>
      <c r="AT321" s="18" t="s">
        <v>210</v>
      </c>
      <c r="AU321" s="18" t="s">
        <v>86</v>
      </c>
    </row>
    <row r="322" spans="1:63" s="12" customFormat="1" ht="22.8" customHeight="1">
      <c r="A322" s="12"/>
      <c r="B322" s="204"/>
      <c r="C322" s="205"/>
      <c r="D322" s="206" t="s">
        <v>76</v>
      </c>
      <c r="E322" s="218" t="s">
        <v>993</v>
      </c>
      <c r="F322" s="218" t="s">
        <v>994</v>
      </c>
      <c r="G322" s="205"/>
      <c r="H322" s="205"/>
      <c r="I322" s="208"/>
      <c r="J322" s="219">
        <f>BK322</f>
        <v>0</v>
      </c>
      <c r="K322" s="205"/>
      <c r="L322" s="210"/>
      <c r="M322" s="211"/>
      <c r="N322" s="212"/>
      <c r="O322" s="212"/>
      <c r="P322" s="213">
        <f>SUM(P323:P326)</f>
        <v>0</v>
      </c>
      <c r="Q322" s="212"/>
      <c r="R322" s="213">
        <f>SUM(R323:R326)</f>
        <v>0</v>
      </c>
      <c r="S322" s="212"/>
      <c r="T322" s="214">
        <f>SUM(T323:T326)</f>
        <v>0</v>
      </c>
      <c r="U322" s="12"/>
      <c r="V322" s="12"/>
      <c r="W322" s="12"/>
      <c r="X322" s="12"/>
      <c r="Y322" s="12"/>
      <c r="Z322" s="12"/>
      <c r="AA322" s="12"/>
      <c r="AB322" s="12"/>
      <c r="AC322" s="12"/>
      <c r="AD322" s="12"/>
      <c r="AE322" s="12"/>
      <c r="AR322" s="215" t="s">
        <v>84</v>
      </c>
      <c r="AT322" s="216" t="s">
        <v>76</v>
      </c>
      <c r="AU322" s="216" t="s">
        <v>84</v>
      </c>
      <c r="AY322" s="215" t="s">
        <v>199</v>
      </c>
      <c r="BK322" s="217">
        <f>SUM(BK323:BK326)</f>
        <v>0</v>
      </c>
    </row>
    <row r="323" spans="1:65" s="2" customFormat="1" ht="30" customHeight="1">
      <c r="A323" s="40"/>
      <c r="B323" s="41"/>
      <c r="C323" s="260" t="s">
        <v>1211</v>
      </c>
      <c r="D323" s="260" t="s">
        <v>222</v>
      </c>
      <c r="E323" s="261" t="s">
        <v>995</v>
      </c>
      <c r="F323" s="262" t="s">
        <v>996</v>
      </c>
      <c r="G323" s="263" t="s">
        <v>296</v>
      </c>
      <c r="H323" s="264">
        <v>0.575</v>
      </c>
      <c r="I323" s="265"/>
      <c r="J323" s="266">
        <f>ROUND(I323*H323,2)</f>
        <v>0</v>
      </c>
      <c r="K323" s="262" t="s">
        <v>32</v>
      </c>
      <c r="L323" s="46"/>
      <c r="M323" s="267" t="s">
        <v>32</v>
      </c>
      <c r="N323" s="268" t="s">
        <v>48</v>
      </c>
      <c r="O323" s="86"/>
      <c r="P323" s="230">
        <f>O323*H323</f>
        <v>0</v>
      </c>
      <c r="Q323" s="230">
        <v>0</v>
      </c>
      <c r="R323" s="230">
        <f>Q323*H323</f>
        <v>0</v>
      </c>
      <c r="S323" s="230">
        <v>0</v>
      </c>
      <c r="T323" s="231">
        <f>S323*H323</f>
        <v>0</v>
      </c>
      <c r="U323" s="40"/>
      <c r="V323" s="40"/>
      <c r="W323" s="40"/>
      <c r="X323" s="40"/>
      <c r="Y323" s="40"/>
      <c r="Z323" s="40"/>
      <c r="AA323" s="40"/>
      <c r="AB323" s="40"/>
      <c r="AC323" s="40"/>
      <c r="AD323" s="40"/>
      <c r="AE323" s="40"/>
      <c r="AR323" s="232" t="s">
        <v>209</v>
      </c>
      <c r="AT323" s="232" t="s">
        <v>222</v>
      </c>
      <c r="AU323" s="232" t="s">
        <v>86</v>
      </c>
      <c r="AY323" s="18" t="s">
        <v>199</v>
      </c>
      <c r="BE323" s="233">
        <f>IF(N323="základní",J323,0)</f>
        <v>0</v>
      </c>
      <c r="BF323" s="233">
        <f>IF(N323="snížená",J323,0)</f>
        <v>0</v>
      </c>
      <c r="BG323" s="233">
        <f>IF(N323="zákl. přenesená",J323,0)</f>
        <v>0</v>
      </c>
      <c r="BH323" s="233">
        <f>IF(N323="sníž. přenesená",J323,0)</f>
        <v>0</v>
      </c>
      <c r="BI323" s="233">
        <f>IF(N323="nulová",J323,0)</f>
        <v>0</v>
      </c>
      <c r="BJ323" s="18" t="s">
        <v>84</v>
      </c>
      <c r="BK323" s="233">
        <f>ROUND(I323*H323,2)</f>
        <v>0</v>
      </c>
      <c r="BL323" s="18" t="s">
        <v>209</v>
      </c>
      <c r="BM323" s="232" t="s">
        <v>1212</v>
      </c>
    </row>
    <row r="324" spans="1:47" s="2" customFormat="1" ht="12">
      <c r="A324" s="40"/>
      <c r="B324" s="41"/>
      <c r="C324" s="42"/>
      <c r="D324" s="234" t="s">
        <v>210</v>
      </c>
      <c r="E324" s="42"/>
      <c r="F324" s="235" t="s">
        <v>996</v>
      </c>
      <c r="G324" s="42"/>
      <c r="H324" s="42"/>
      <c r="I324" s="138"/>
      <c r="J324" s="42"/>
      <c r="K324" s="42"/>
      <c r="L324" s="46"/>
      <c r="M324" s="236"/>
      <c r="N324" s="237"/>
      <c r="O324" s="86"/>
      <c r="P324" s="86"/>
      <c r="Q324" s="86"/>
      <c r="R324" s="86"/>
      <c r="S324" s="86"/>
      <c r="T324" s="87"/>
      <c r="U324" s="40"/>
      <c r="V324" s="40"/>
      <c r="W324" s="40"/>
      <c r="X324" s="40"/>
      <c r="Y324" s="40"/>
      <c r="Z324" s="40"/>
      <c r="AA324" s="40"/>
      <c r="AB324" s="40"/>
      <c r="AC324" s="40"/>
      <c r="AD324" s="40"/>
      <c r="AE324" s="40"/>
      <c r="AT324" s="18" t="s">
        <v>210</v>
      </c>
      <c r="AU324" s="18" t="s">
        <v>86</v>
      </c>
    </row>
    <row r="325" spans="1:65" s="2" customFormat="1" ht="14.4" customHeight="1">
      <c r="A325" s="40"/>
      <c r="B325" s="41"/>
      <c r="C325" s="260" t="s">
        <v>403</v>
      </c>
      <c r="D325" s="260" t="s">
        <v>222</v>
      </c>
      <c r="E325" s="261" t="s">
        <v>998</v>
      </c>
      <c r="F325" s="262" t="s">
        <v>999</v>
      </c>
      <c r="G325" s="263" t="s">
        <v>1000</v>
      </c>
      <c r="H325" s="264">
        <v>12</v>
      </c>
      <c r="I325" s="265"/>
      <c r="J325" s="266">
        <f>ROUND(I325*H325,2)</f>
        <v>0</v>
      </c>
      <c r="K325" s="262" t="s">
        <v>32</v>
      </c>
      <c r="L325" s="46"/>
      <c r="M325" s="267" t="s">
        <v>32</v>
      </c>
      <c r="N325" s="268" t="s">
        <v>48</v>
      </c>
      <c r="O325" s="86"/>
      <c r="P325" s="230">
        <f>O325*H325</f>
        <v>0</v>
      </c>
      <c r="Q325" s="230">
        <v>0</v>
      </c>
      <c r="R325" s="230">
        <f>Q325*H325</f>
        <v>0</v>
      </c>
      <c r="S325" s="230">
        <v>0</v>
      </c>
      <c r="T325" s="231">
        <f>S325*H325</f>
        <v>0</v>
      </c>
      <c r="U325" s="40"/>
      <c r="V325" s="40"/>
      <c r="W325" s="40"/>
      <c r="X325" s="40"/>
      <c r="Y325" s="40"/>
      <c r="Z325" s="40"/>
      <c r="AA325" s="40"/>
      <c r="AB325" s="40"/>
      <c r="AC325" s="40"/>
      <c r="AD325" s="40"/>
      <c r="AE325" s="40"/>
      <c r="AR325" s="232" t="s">
        <v>209</v>
      </c>
      <c r="AT325" s="232" t="s">
        <v>222</v>
      </c>
      <c r="AU325" s="232" t="s">
        <v>86</v>
      </c>
      <c r="AY325" s="18" t="s">
        <v>199</v>
      </c>
      <c r="BE325" s="233">
        <f>IF(N325="základní",J325,0)</f>
        <v>0</v>
      </c>
      <c r="BF325" s="233">
        <f>IF(N325="snížená",J325,0)</f>
        <v>0</v>
      </c>
      <c r="BG325" s="233">
        <f>IF(N325="zákl. přenesená",J325,0)</f>
        <v>0</v>
      </c>
      <c r="BH325" s="233">
        <f>IF(N325="sníž. přenesená",J325,0)</f>
        <v>0</v>
      </c>
      <c r="BI325" s="233">
        <f>IF(N325="nulová",J325,0)</f>
        <v>0</v>
      </c>
      <c r="BJ325" s="18" t="s">
        <v>84</v>
      </c>
      <c r="BK325" s="233">
        <f>ROUND(I325*H325,2)</f>
        <v>0</v>
      </c>
      <c r="BL325" s="18" t="s">
        <v>209</v>
      </c>
      <c r="BM325" s="232" t="s">
        <v>1213</v>
      </c>
    </row>
    <row r="326" spans="1:47" s="2" customFormat="1" ht="12">
      <c r="A326" s="40"/>
      <c r="B326" s="41"/>
      <c r="C326" s="42"/>
      <c r="D326" s="234" t="s">
        <v>210</v>
      </c>
      <c r="E326" s="42"/>
      <c r="F326" s="235" t="s">
        <v>999</v>
      </c>
      <c r="G326" s="42"/>
      <c r="H326" s="42"/>
      <c r="I326" s="138"/>
      <c r="J326" s="42"/>
      <c r="K326" s="42"/>
      <c r="L326" s="46"/>
      <c r="M326" s="236"/>
      <c r="N326" s="237"/>
      <c r="O326" s="86"/>
      <c r="P326" s="86"/>
      <c r="Q326" s="86"/>
      <c r="R326" s="86"/>
      <c r="S326" s="86"/>
      <c r="T326" s="87"/>
      <c r="U326" s="40"/>
      <c r="V326" s="40"/>
      <c r="W326" s="40"/>
      <c r="X326" s="40"/>
      <c r="Y326" s="40"/>
      <c r="Z326" s="40"/>
      <c r="AA326" s="40"/>
      <c r="AB326" s="40"/>
      <c r="AC326" s="40"/>
      <c r="AD326" s="40"/>
      <c r="AE326" s="40"/>
      <c r="AT326" s="18" t="s">
        <v>210</v>
      </c>
      <c r="AU326" s="18" t="s">
        <v>86</v>
      </c>
    </row>
    <row r="327" spans="1:63" s="12" customFormat="1" ht="22.8" customHeight="1">
      <c r="A327" s="12"/>
      <c r="B327" s="204"/>
      <c r="C327" s="205"/>
      <c r="D327" s="206" t="s">
        <v>76</v>
      </c>
      <c r="E327" s="218" t="s">
        <v>1001</v>
      </c>
      <c r="F327" s="218" t="s">
        <v>1002</v>
      </c>
      <c r="G327" s="205"/>
      <c r="H327" s="205"/>
      <c r="I327" s="208"/>
      <c r="J327" s="219">
        <f>BK327</f>
        <v>0</v>
      </c>
      <c r="K327" s="205"/>
      <c r="L327" s="210"/>
      <c r="M327" s="211"/>
      <c r="N327" s="212"/>
      <c r="O327" s="212"/>
      <c r="P327" s="213">
        <f>SUM(P328:P329)</f>
        <v>0</v>
      </c>
      <c r="Q327" s="212"/>
      <c r="R327" s="213">
        <f>SUM(R328:R329)</f>
        <v>0</v>
      </c>
      <c r="S327" s="212"/>
      <c r="T327" s="214">
        <f>SUM(T328:T329)</f>
        <v>0</v>
      </c>
      <c r="U327" s="12"/>
      <c r="V327" s="12"/>
      <c r="W327" s="12"/>
      <c r="X327" s="12"/>
      <c r="Y327" s="12"/>
      <c r="Z327" s="12"/>
      <c r="AA327" s="12"/>
      <c r="AB327" s="12"/>
      <c r="AC327" s="12"/>
      <c r="AD327" s="12"/>
      <c r="AE327" s="12"/>
      <c r="AR327" s="215" t="s">
        <v>84</v>
      </c>
      <c r="AT327" s="216" t="s">
        <v>76</v>
      </c>
      <c r="AU327" s="216" t="s">
        <v>84</v>
      </c>
      <c r="AY327" s="215" t="s">
        <v>199</v>
      </c>
      <c r="BK327" s="217">
        <f>SUM(BK328:BK329)</f>
        <v>0</v>
      </c>
    </row>
    <row r="328" spans="1:65" s="2" customFormat="1" ht="19.8" customHeight="1">
      <c r="A328" s="40"/>
      <c r="B328" s="41"/>
      <c r="C328" s="260" t="s">
        <v>1214</v>
      </c>
      <c r="D328" s="260" t="s">
        <v>222</v>
      </c>
      <c r="E328" s="261" t="s">
        <v>1003</v>
      </c>
      <c r="F328" s="262" t="s">
        <v>1004</v>
      </c>
      <c r="G328" s="263" t="s">
        <v>296</v>
      </c>
      <c r="H328" s="264">
        <v>390.301</v>
      </c>
      <c r="I328" s="265"/>
      <c r="J328" s="266">
        <f>ROUND(I328*H328,2)</f>
        <v>0</v>
      </c>
      <c r="K328" s="262" t="s">
        <v>32</v>
      </c>
      <c r="L328" s="46"/>
      <c r="M328" s="267" t="s">
        <v>32</v>
      </c>
      <c r="N328" s="268" t="s">
        <v>48</v>
      </c>
      <c r="O328" s="86"/>
      <c r="P328" s="230">
        <f>O328*H328</f>
        <v>0</v>
      </c>
      <c r="Q328" s="230">
        <v>0</v>
      </c>
      <c r="R328" s="230">
        <f>Q328*H328</f>
        <v>0</v>
      </c>
      <c r="S328" s="230">
        <v>0</v>
      </c>
      <c r="T328" s="231">
        <f>S328*H328</f>
        <v>0</v>
      </c>
      <c r="U328" s="40"/>
      <c r="V328" s="40"/>
      <c r="W328" s="40"/>
      <c r="X328" s="40"/>
      <c r="Y328" s="40"/>
      <c r="Z328" s="40"/>
      <c r="AA328" s="40"/>
      <c r="AB328" s="40"/>
      <c r="AC328" s="40"/>
      <c r="AD328" s="40"/>
      <c r="AE328" s="40"/>
      <c r="AR328" s="232" t="s">
        <v>209</v>
      </c>
      <c r="AT328" s="232" t="s">
        <v>222</v>
      </c>
      <c r="AU328" s="232" t="s">
        <v>86</v>
      </c>
      <c r="AY328" s="18" t="s">
        <v>199</v>
      </c>
      <c r="BE328" s="233">
        <f>IF(N328="základní",J328,0)</f>
        <v>0</v>
      </c>
      <c r="BF328" s="233">
        <f>IF(N328="snížená",J328,0)</f>
        <v>0</v>
      </c>
      <c r="BG328" s="233">
        <f>IF(N328="zákl. přenesená",J328,0)</f>
        <v>0</v>
      </c>
      <c r="BH328" s="233">
        <f>IF(N328="sníž. přenesená",J328,0)</f>
        <v>0</v>
      </c>
      <c r="BI328" s="233">
        <f>IF(N328="nulová",J328,0)</f>
        <v>0</v>
      </c>
      <c r="BJ328" s="18" t="s">
        <v>84</v>
      </c>
      <c r="BK328" s="233">
        <f>ROUND(I328*H328,2)</f>
        <v>0</v>
      </c>
      <c r="BL328" s="18" t="s">
        <v>209</v>
      </c>
      <c r="BM328" s="232" t="s">
        <v>1215</v>
      </c>
    </row>
    <row r="329" spans="1:47" s="2" customFormat="1" ht="12">
      <c r="A329" s="40"/>
      <c r="B329" s="41"/>
      <c r="C329" s="42"/>
      <c r="D329" s="234" t="s">
        <v>210</v>
      </c>
      <c r="E329" s="42"/>
      <c r="F329" s="235" t="s">
        <v>1004</v>
      </c>
      <c r="G329" s="42"/>
      <c r="H329" s="42"/>
      <c r="I329" s="138"/>
      <c r="J329" s="42"/>
      <c r="K329" s="42"/>
      <c r="L329" s="46"/>
      <c r="M329" s="236"/>
      <c r="N329" s="237"/>
      <c r="O329" s="86"/>
      <c r="P329" s="86"/>
      <c r="Q329" s="86"/>
      <c r="R329" s="86"/>
      <c r="S329" s="86"/>
      <c r="T329" s="87"/>
      <c r="U329" s="40"/>
      <c r="V329" s="40"/>
      <c r="W329" s="40"/>
      <c r="X329" s="40"/>
      <c r="Y329" s="40"/>
      <c r="Z329" s="40"/>
      <c r="AA329" s="40"/>
      <c r="AB329" s="40"/>
      <c r="AC329" s="40"/>
      <c r="AD329" s="40"/>
      <c r="AE329" s="40"/>
      <c r="AT329" s="18" t="s">
        <v>210</v>
      </c>
      <c r="AU329" s="18" t="s">
        <v>86</v>
      </c>
    </row>
    <row r="330" spans="1:63" s="12" customFormat="1" ht="25.9" customHeight="1">
      <c r="A330" s="12"/>
      <c r="B330" s="204"/>
      <c r="C330" s="205"/>
      <c r="D330" s="206" t="s">
        <v>76</v>
      </c>
      <c r="E330" s="207" t="s">
        <v>1005</v>
      </c>
      <c r="F330" s="207" t="s">
        <v>1006</v>
      </c>
      <c r="G330" s="205"/>
      <c r="H330" s="205"/>
      <c r="I330" s="208"/>
      <c r="J330" s="209">
        <f>BK330</f>
        <v>0</v>
      </c>
      <c r="K330" s="205"/>
      <c r="L330" s="210"/>
      <c r="M330" s="211"/>
      <c r="N330" s="212"/>
      <c r="O330" s="212"/>
      <c r="P330" s="213">
        <f>SUM(P331:P376)</f>
        <v>0</v>
      </c>
      <c r="Q330" s="212"/>
      <c r="R330" s="213">
        <f>SUM(R331:R376)</f>
        <v>0</v>
      </c>
      <c r="S330" s="212"/>
      <c r="T330" s="214">
        <f>SUM(T331:T376)</f>
        <v>0</v>
      </c>
      <c r="U330" s="12"/>
      <c r="V330" s="12"/>
      <c r="W330" s="12"/>
      <c r="X330" s="12"/>
      <c r="Y330" s="12"/>
      <c r="Z330" s="12"/>
      <c r="AA330" s="12"/>
      <c r="AB330" s="12"/>
      <c r="AC330" s="12"/>
      <c r="AD330" s="12"/>
      <c r="AE330" s="12"/>
      <c r="AR330" s="215" t="s">
        <v>86</v>
      </c>
      <c r="AT330" s="216" t="s">
        <v>76</v>
      </c>
      <c r="AU330" s="216" t="s">
        <v>6</v>
      </c>
      <c r="AY330" s="215" t="s">
        <v>199</v>
      </c>
      <c r="BK330" s="217">
        <f>SUM(BK331:BK376)</f>
        <v>0</v>
      </c>
    </row>
    <row r="331" spans="1:65" s="2" customFormat="1" ht="19.8" customHeight="1">
      <c r="A331" s="40"/>
      <c r="B331" s="41"/>
      <c r="C331" s="260" t="s">
        <v>406</v>
      </c>
      <c r="D331" s="260" t="s">
        <v>222</v>
      </c>
      <c r="E331" s="261" t="s">
        <v>1007</v>
      </c>
      <c r="F331" s="262" t="s">
        <v>1008</v>
      </c>
      <c r="G331" s="263" t="s">
        <v>288</v>
      </c>
      <c r="H331" s="264">
        <v>23.065</v>
      </c>
      <c r="I331" s="265"/>
      <c r="J331" s="266">
        <f>ROUND(I331*H331,2)</f>
        <v>0</v>
      </c>
      <c r="K331" s="262" t="s">
        <v>32</v>
      </c>
      <c r="L331" s="46"/>
      <c r="M331" s="267" t="s">
        <v>32</v>
      </c>
      <c r="N331" s="268" t="s">
        <v>48</v>
      </c>
      <c r="O331" s="86"/>
      <c r="P331" s="230">
        <f>O331*H331</f>
        <v>0</v>
      </c>
      <c r="Q331" s="230">
        <v>0</v>
      </c>
      <c r="R331" s="230">
        <f>Q331*H331</f>
        <v>0</v>
      </c>
      <c r="S331" s="230">
        <v>0</v>
      </c>
      <c r="T331" s="231">
        <f>S331*H331</f>
        <v>0</v>
      </c>
      <c r="U331" s="40"/>
      <c r="V331" s="40"/>
      <c r="W331" s="40"/>
      <c r="X331" s="40"/>
      <c r="Y331" s="40"/>
      <c r="Z331" s="40"/>
      <c r="AA331" s="40"/>
      <c r="AB331" s="40"/>
      <c r="AC331" s="40"/>
      <c r="AD331" s="40"/>
      <c r="AE331" s="40"/>
      <c r="AR331" s="232" t="s">
        <v>245</v>
      </c>
      <c r="AT331" s="232" t="s">
        <v>222</v>
      </c>
      <c r="AU331" s="232" t="s">
        <v>84</v>
      </c>
      <c r="AY331" s="18" t="s">
        <v>199</v>
      </c>
      <c r="BE331" s="233">
        <f>IF(N331="základní",J331,0)</f>
        <v>0</v>
      </c>
      <c r="BF331" s="233">
        <f>IF(N331="snížená",J331,0)</f>
        <v>0</v>
      </c>
      <c r="BG331" s="233">
        <f>IF(N331="zákl. přenesená",J331,0)</f>
        <v>0</v>
      </c>
      <c r="BH331" s="233">
        <f>IF(N331="sníž. přenesená",J331,0)</f>
        <v>0</v>
      </c>
      <c r="BI331" s="233">
        <f>IF(N331="nulová",J331,0)</f>
        <v>0</v>
      </c>
      <c r="BJ331" s="18" t="s">
        <v>84</v>
      </c>
      <c r="BK331" s="233">
        <f>ROUND(I331*H331,2)</f>
        <v>0</v>
      </c>
      <c r="BL331" s="18" t="s">
        <v>245</v>
      </c>
      <c r="BM331" s="232" t="s">
        <v>1216</v>
      </c>
    </row>
    <row r="332" spans="1:47" s="2" customFormat="1" ht="12">
      <c r="A332" s="40"/>
      <c r="B332" s="41"/>
      <c r="C332" s="42"/>
      <c r="D332" s="234" t="s">
        <v>210</v>
      </c>
      <c r="E332" s="42"/>
      <c r="F332" s="235" t="s">
        <v>1008</v>
      </c>
      <c r="G332" s="42"/>
      <c r="H332" s="42"/>
      <c r="I332" s="138"/>
      <c r="J332" s="42"/>
      <c r="K332" s="42"/>
      <c r="L332" s="46"/>
      <c r="M332" s="236"/>
      <c r="N332" s="237"/>
      <c r="O332" s="86"/>
      <c r="P332" s="86"/>
      <c r="Q332" s="86"/>
      <c r="R332" s="86"/>
      <c r="S332" s="86"/>
      <c r="T332" s="87"/>
      <c r="U332" s="40"/>
      <c r="V332" s="40"/>
      <c r="W332" s="40"/>
      <c r="X332" s="40"/>
      <c r="Y332" s="40"/>
      <c r="Z332" s="40"/>
      <c r="AA332" s="40"/>
      <c r="AB332" s="40"/>
      <c r="AC332" s="40"/>
      <c r="AD332" s="40"/>
      <c r="AE332" s="40"/>
      <c r="AT332" s="18" t="s">
        <v>210</v>
      </c>
      <c r="AU332" s="18" t="s">
        <v>84</v>
      </c>
    </row>
    <row r="333" spans="1:65" s="2" customFormat="1" ht="14.4" customHeight="1">
      <c r="A333" s="40"/>
      <c r="B333" s="41"/>
      <c r="C333" s="220" t="s">
        <v>1217</v>
      </c>
      <c r="D333" s="220" t="s">
        <v>203</v>
      </c>
      <c r="E333" s="221" t="s">
        <v>1010</v>
      </c>
      <c r="F333" s="222" t="s">
        <v>1011</v>
      </c>
      <c r="G333" s="223" t="s">
        <v>296</v>
      </c>
      <c r="H333" s="224">
        <v>0.008</v>
      </c>
      <c r="I333" s="225"/>
      <c r="J333" s="226">
        <f>ROUND(I333*H333,2)</f>
        <v>0</v>
      </c>
      <c r="K333" s="222" t="s">
        <v>32</v>
      </c>
      <c r="L333" s="227"/>
      <c r="M333" s="228" t="s">
        <v>32</v>
      </c>
      <c r="N333" s="229" t="s">
        <v>48</v>
      </c>
      <c r="O333" s="86"/>
      <c r="P333" s="230">
        <f>O333*H333</f>
        <v>0</v>
      </c>
      <c r="Q333" s="230">
        <v>0</v>
      </c>
      <c r="R333" s="230">
        <f>Q333*H333</f>
        <v>0</v>
      </c>
      <c r="S333" s="230">
        <v>0</v>
      </c>
      <c r="T333" s="231">
        <f>S333*H333</f>
        <v>0</v>
      </c>
      <c r="U333" s="40"/>
      <c r="V333" s="40"/>
      <c r="W333" s="40"/>
      <c r="X333" s="40"/>
      <c r="Y333" s="40"/>
      <c r="Z333" s="40"/>
      <c r="AA333" s="40"/>
      <c r="AB333" s="40"/>
      <c r="AC333" s="40"/>
      <c r="AD333" s="40"/>
      <c r="AE333" s="40"/>
      <c r="AR333" s="232" t="s">
        <v>278</v>
      </c>
      <c r="AT333" s="232" t="s">
        <v>203</v>
      </c>
      <c r="AU333" s="232" t="s">
        <v>84</v>
      </c>
      <c r="AY333" s="18" t="s">
        <v>199</v>
      </c>
      <c r="BE333" s="233">
        <f>IF(N333="základní",J333,0)</f>
        <v>0</v>
      </c>
      <c r="BF333" s="233">
        <f>IF(N333="snížená",J333,0)</f>
        <v>0</v>
      </c>
      <c r="BG333" s="233">
        <f>IF(N333="zákl. přenesená",J333,0)</f>
        <v>0</v>
      </c>
      <c r="BH333" s="233">
        <f>IF(N333="sníž. přenesená",J333,0)</f>
        <v>0</v>
      </c>
      <c r="BI333" s="233">
        <f>IF(N333="nulová",J333,0)</f>
        <v>0</v>
      </c>
      <c r="BJ333" s="18" t="s">
        <v>84</v>
      </c>
      <c r="BK333" s="233">
        <f>ROUND(I333*H333,2)</f>
        <v>0</v>
      </c>
      <c r="BL333" s="18" t="s">
        <v>245</v>
      </c>
      <c r="BM333" s="232" t="s">
        <v>1218</v>
      </c>
    </row>
    <row r="334" spans="1:47" s="2" customFormat="1" ht="12">
      <c r="A334" s="40"/>
      <c r="B334" s="41"/>
      <c r="C334" s="42"/>
      <c r="D334" s="234" t="s">
        <v>210</v>
      </c>
      <c r="E334" s="42"/>
      <c r="F334" s="235" t="s">
        <v>1011</v>
      </c>
      <c r="G334" s="42"/>
      <c r="H334" s="42"/>
      <c r="I334" s="138"/>
      <c r="J334" s="42"/>
      <c r="K334" s="42"/>
      <c r="L334" s="46"/>
      <c r="M334" s="236"/>
      <c r="N334" s="237"/>
      <c r="O334" s="86"/>
      <c r="P334" s="86"/>
      <c r="Q334" s="86"/>
      <c r="R334" s="86"/>
      <c r="S334" s="86"/>
      <c r="T334" s="87"/>
      <c r="U334" s="40"/>
      <c r="V334" s="40"/>
      <c r="W334" s="40"/>
      <c r="X334" s="40"/>
      <c r="Y334" s="40"/>
      <c r="Z334" s="40"/>
      <c r="AA334" s="40"/>
      <c r="AB334" s="40"/>
      <c r="AC334" s="40"/>
      <c r="AD334" s="40"/>
      <c r="AE334" s="40"/>
      <c r="AT334" s="18" t="s">
        <v>210</v>
      </c>
      <c r="AU334" s="18" t="s">
        <v>84</v>
      </c>
    </row>
    <row r="335" spans="1:65" s="2" customFormat="1" ht="19.8" customHeight="1">
      <c r="A335" s="40"/>
      <c r="B335" s="41"/>
      <c r="C335" s="260" t="s">
        <v>411</v>
      </c>
      <c r="D335" s="260" t="s">
        <v>222</v>
      </c>
      <c r="E335" s="261" t="s">
        <v>1012</v>
      </c>
      <c r="F335" s="262" t="s">
        <v>1013</v>
      </c>
      <c r="G335" s="263" t="s">
        <v>288</v>
      </c>
      <c r="H335" s="264">
        <v>39.6</v>
      </c>
      <c r="I335" s="265"/>
      <c r="J335" s="266">
        <f>ROUND(I335*H335,2)</f>
        <v>0</v>
      </c>
      <c r="K335" s="262" t="s">
        <v>32</v>
      </c>
      <c r="L335" s="46"/>
      <c r="M335" s="267" t="s">
        <v>32</v>
      </c>
      <c r="N335" s="268" t="s">
        <v>48</v>
      </c>
      <c r="O335" s="86"/>
      <c r="P335" s="230">
        <f>O335*H335</f>
        <v>0</v>
      </c>
      <c r="Q335" s="230">
        <v>0</v>
      </c>
      <c r="R335" s="230">
        <f>Q335*H335</f>
        <v>0</v>
      </c>
      <c r="S335" s="230">
        <v>0</v>
      </c>
      <c r="T335" s="231">
        <f>S335*H335</f>
        <v>0</v>
      </c>
      <c r="U335" s="40"/>
      <c r="V335" s="40"/>
      <c r="W335" s="40"/>
      <c r="X335" s="40"/>
      <c r="Y335" s="40"/>
      <c r="Z335" s="40"/>
      <c r="AA335" s="40"/>
      <c r="AB335" s="40"/>
      <c r="AC335" s="40"/>
      <c r="AD335" s="40"/>
      <c r="AE335" s="40"/>
      <c r="AR335" s="232" t="s">
        <v>245</v>
      </c>
      <c r="AT335" s="232" t="s">
        <v>222</v>
      </c>
      <c r="AU335" s="232" t="s">
        <v>84</v>
      </c>
      <c r="AY335" s="18" t="s">
        <v>199</v>
      </c>
      <c r="BE335" s="233">
        <f>IF(N335="základní",J335,0)</f>
        <v>0</v>
      </c>
      <c r="BF335" s="233">
        <f>IF(N335="snížená",J335,0)</f>
        <v>0</v>
      </c>
      <c r="BG335" s="233">
        <f>IF(N335="zákl. přenesená",J335,0)</f>
        <v>0</v>
      </c>
      <c r="BH335" s="233">
        <f>IF(N335="sníž. přenesená",J335,0)</f>
        <v>0</v>
      </c>
      <c r="BI335" s="233">
        <f>IF(N335="nulová",J335,0)</f>
        <v>0</v>
      </c>
      <c r="BJ335" s="18" t="s">
        <v>84</v>
      </c>
      <c r="BK335" s="233">
        <f>ROUND(I335*H335,2)</f>
        <v>0</v>
      </c>
      <c r="BL335" s="18" t="s">
        <v>245</v>
      </c>
      <c r="BM335" s="232" t="s">
        <v>1219</v>
      </c>
    </row>
    <row r="336" spans="1:47" s="2" customFormat="1" ht="12">
      <c r="A336" s="40"/>
      <c r="B336" s="41"/>
      <c r="C336" s="42"/>
      <c r="D336" s="234" t="s">
        <v>210</v>
      </c>
      <c r="E336" s="42"/>
      <c r="F336" s="235" t="s">
        <v>1013</v>
      </c>
      <c r="G336" s="42"/>
      <c r="H336" s="42"/>
      <c r="I336" s="138"/>
      <c r="J336" s="42"/>
      <c r="K336" s="42"/>
      <c r="L336" s="46"/>
      <c r="M336" s="236"/>
      <c r="N336" s="237"/>
      <c r="O336" s="86"/>
      <c r="P336" s="86"/>
      <c r="Q336" s="86"/>
      <c r="R336" s="86"/>
      <c r="S336" s="86"/>
      <c r="T336" s="87"/>
      <c r="U336" s="40"/>
      <c r="V336" s="40"/>
      <c r="W336" s="40"/>
      <c r="X336" s="40"/>
      <c r="Y336" s="40"/>
      <c r="Z336" s="40"/>
      <c r="AA336" s="40"/>
      <c r="AB336" s="40"/>
      <c r="AC336" s="40"/>
      <c r="AD336" s="40"/>
      <c r="AE336" s="40"/>
      <c r="AT336" s="18" t="s">
        <v>210</v>
      </c>
      <c r="AU336" s="18" t="s">
        <v>84</v>
      </c>
    </row>
    <row r="337" spans="1:51" s="13" customFormat="1" ht="12">
      <c r="A337" s="13"/>
      <c r="B337" s="238"/>
      <c r="C337" s="239"/>
      <c r="D337" s="234" t="s">
        <v>213</v>
      </c>
      <c r="E337" s="240" t="s">
        <v>32</v>
      </c>
      <c r="F337" s="241" t="s">
        <v>1220</v>
      </c>
      <c r="G337" s="239"/>
      <c r="H337" s="242">
        <v>39.6</v>
      </c>
      <c r="I337" s="243"/>
      <c r="J337" s="239"/>
      <c r="K337" s="239"/>
      <c r="L337" s="244"/>
      <c r="M337" s="245"/>
      <c r="N337" s="246"/>
      <c r="O337" s="246"/>
      <c r="P337" s="246"/>
      <c r="Q337" s="246"/>
      <c r="R337" s="246"/>
      <c r="S337" s="246"/>
      <c r="T337" s="247"/>
      <c r="U337" s="13"/>
      <c r="V337" s="13"/>
      <c r="W337" s="13"/>
      <c r="X337" s="13"/>
      <c r="Y337" s="13"/>
      <c r="Z337" s="13"/>
      <c r="AA337" s="13"/>
      <c r="AB337" s="13"/>
      <c r="AC337" s="13"/>
      <c r="AD337" s="13"/>
      <c r="AE337" s="13"/>
      <c r="AT337" s="248" t="s">
        <v>213</v>
      </c>
      <c r="AU337" s="248" t="s">
        <v>84</v>
      </c>
      <c r="AV337" s="13" t="s">
        <v>86</v>
      </c>
      <c r="AW337" s="13" t="s">
        <v>39</v>
      </c>
      <c r="AX337" s="13" t="s">
        <v>6</v>
      </c>
      <c r="AY337" s="248" t="s">
        <v>199</v>
      </c>
    </row>
    <row r="338" spans="1:51" s="14" customFormat="1" ht="12">
      <c r="A338" s="14"/>
      <c r="B338" s="249"/>
      <c r="C338" s="250"/>
      <c r="D338" s="234" t="s">
        <v>213</v>
      </c>
      <c r="E338" s="251" t="s">
        <v>32</v>
      </c>
      <c r="F338" s="252" t="s">
        <v>215</v>
      </c>
      <c r="G338" s="250"/>
      <c r="H338" s="253">
        <v>39.6</v>
      </c>
      <c r="I338" s="254"/>
      <c r="J338" s="250"/>
      <c r="K338" s="250"/>
      <c r="L338" s="255"/>
      <c r="M338" s="269"/>
      <c r="N338" s="270"/>
      <c r="O338" s="270"/>
      <c r="P338" s="270"/>
      <c r="Q338" s="270"/>
      <c r="R338" s="270"/>
      <c r="S338" s="270"/>
      <c r="T338" s="271"/>
      <c r="U338" s="14"/>
      <c r="V338" s="14"/>
      <c r="W338" s="14"/>
      <c r="X338" s="14"/>
      <c r="Y338" s="14"/>
      <c r="Z338" s="14"/>
      <c r="AA338" s="14"/>
      <c r="AB338" s="14"/>
      <c r="AC338" s="14"/>
      <c r="AD338" s="14"/>
      <c r="AE338" s="14"/>
      <c r="AT338" s="259" t="s">
        <v>213</v>
      </c>
      <c r="AU338" s="259" t="s">
        <v>84</v>
      </c>
      <c r="AV338" s="14" t="s">
        <v>209</v>
      </c>
      <c r="AW338" s="14" t="s">
        <v>39</v>
      </c>
      <c r="AX338" s="14" t="s">
        <v>84</v>
      </c>
      <c r="AY338" s="259" t="s">
        <v>199</v>
      </c>
    </row>
    <row r="339" spans="1:65" s="2" customFormat="1" ht="14.4" customHeight="1">
      <c r="A339" s="40"/>
      <c r="B339" s="41"/>
      <c r="C339" s="220" t="s">
        <v>1221</v>
      </c>
      <c r="D339" s="220" t="s">
        <v>203</v>
      </c>
      <c r="E339" s="221" t="s">
        <v>1015</v>
      </c>
      <c r="F339" s="222" t="s">
        <v>1016</v>
      </c>
      <c r="G339" s="223" t="s">
        <v>296</v>
      </c>
      <c r="H339" s="224">
        <v>0.018</v>
      </c>
      <c r="I339" s="225"/>
      <c r="J339" s="226">
        <f>ROUND(I339*H339,2)</f>
        <v>0</v>
      </c>
      <c r="K339" s="222" t="s">
        <v>32</v>
      </c>
      <c r="L339" s="227"/>
      <c r="M339" s="228" t="s">
        <v>32</v>
      </c>
      <c r="N339" s="229" t="s">
        <v>48</v>
      </c>
      <c r="O339" s="86"/>
      <c r="P339" s="230">
        <f>O339*H339</f>
        <v>0</v>
      </c>
      <c r="Q339" s="230">
        <v>0</v>
      </c>
      <c r="R339" s="230">
        <f>Q339*H339</f>
        <v>0</v>
      </c>
      <c r="S339" s="230">
        <v>0</v>
      </c>
      <c r="T339" s="231">
        <f>S339*H339</f>
        <v>0</v>
      </c>
      <c r="U339" s="40"/>
      <c r="V339" s="40"/>
      <c r="W339" s="40"/>
      <c r="X339" s="40"/>
      <c r="Y339" s="40"/>
      <c r="Z339" s="40"/>
      <c r="AA339" s="40"/>
      <c r="AB339" s="40"/>
      <c r="AC339" s="40"/>
      <c r="AD339" s="40"/>
      <c r="AE339" s="40"/>
      <c r="AR339" s="232" t="s">
        <v>278</v>
      </c>
      <c r="AT339" s="232" t="s">
        <v>203</v>
      </c>
      <c r="AU339" s="232" t="s">
        <v>84</v>
      </c>
      <c r="AY339" s="18" t="s">
        <v>199</v>
      </c>
      <c r="BE339" s="233">
        <f>IF(N339="základní",J339,0)</f>
        <v>0</v>
      </c>
      <c r="BF339" s="233">
        <f>IF(N339="snížená",J339,0)</f>
        <v>0</v>
      </c>
      <c r="BG339" s="233">
        <f>IF(N339="zákl. přenesená",J339,0)</f>
        <v>0</v>
      </c>
      <c r="BH339" s="233">
        <f>IF(N339="sníž. přenesená",J339,0)</f>
        <v>0</v>
      </c>
      <c r="BI339" s="233">
        <f>IF(N339="nulová",J339,0)</f>
        <v>0</v>
      </c>
      <c r="BJ339" s="18" t="s">
        <v>84</v>
      </c>
      <c r="BK339" s="233">
        <f>ROUND(I339*H339,2)</f>
        <v>0</v>
      </c>
      <c r="BL339" s="18" t="s">
        <v>245</v>
      </c>
      <c r="BM339" s="232" t="s">
        <v>1222</v>
      </c>
    </row>
    <row r="340" spans="1:47" s="2" customFormat="1" ht="12">
      <c r="A340" s="40"/>
      <c r="B340" s="41"/>
      <c r="C340" s="42"/>
      <c r="D340" s="234" t="s">
        <v>210</v>
      </c>
      <c r="E340" s="42"/>
      <c r="F340" s="235" t="s">
        <v>1016</v>
      </c>
      <c r="G340" s="42"/>
      <c r="H340" s="42"/>
      <c r="I340" s="138"/>
      <c r="J340" s="42"/>
      <c r="K340" s="42"/>
      <c r="L340" s="46"/>
      <c r="M340" s="236"/>
      <c r="N340" s="237"/>
      <c r="O340" s="86"/>
      <c r="P340" s="86"/>
      <c r="Q340" s="86"/>
      <c r="R340" s="86"/>
      <c r="S340" s="86"/>
      <c r="T340" s="87"/>
      <c r="U340" s="40"/>
      <c r="V340" s="40"/>
      <c r="W340" s="40"/>
      <c r="X340" s="40"/>
      <c r="Y340" s="40"/>
      <c r="Z340" s="40"/>
      <c r="AA340" s="40"/>
      <c r="AB340" s="40"/>
      <c r="AC340" s="40"/>
      <c r="AD340" s="40"/>
      <c r="AE340" s="40"/>
      <c r="AT340" s="18" t="s">
        <v>210</v>
      </c>
      <c r="AU340" s="18" t="s">
        <v>84</v>
      </c>
    </row>
    <row r="341" spans="1:65" s="2" customFormat="1" ht="19.8" customHeight="1">
      <c r="A341" s="40"/>
      <c r="B341" s="41"/>
      <c r="C341" s="260" t="s">
        <v>414</v>
      </c>
      <c r="D341" s="260" t="s">
        <v>222</v>
      </c>
      <c r="E341" s="261" t="s">
        <v>1017</v>
      </c>
      <c r="F341" s="262" t="s">
        <v>1018</v>
      </c>
      <c r="G341" s="263" t="s">
        <v>288</v>
      </c>
      <c r="H341" s="264">
        <v>111.3</v>
      </c>
      <c r="I341" s="265"/>
      <c r="J341" s="266">
        <f>ROUND(I341*H341,2)</f>
        <v>0</v>
      </c>
      <c r="K341" s="262" t="s">
        <v>32</v>
      </c>
      <c r="L341" s="46"/>
      <c r="M341" s="267" t="s">
        <v>32</v>
      </c>
      <c r="N341" s="268" t="s">
        <v>48</v>
      </c>
      <c r="O341" s="86"/>
      <c r="P341" s="230">
        <f>O341*H341</f>
        <v>0</v>
      </c>
      <c r="Q341" s="230">
        <v>0</v>
      </c>
      <c r="R341" s="230">
        <f>Q341*H341</f>
        <v>0</v>
      </c>
      <c r="S341" s="230">
        <v>0</v>
      </c>
      <c r="T341" s="231">
        <f>S341*H341</f>
        <v>0</v>
      </c>
      <c r="U341" s="40"/>
      <c r="V341" s="40"/>
      <c r="W341" s="40"/>
      <c r="X341" s="40"/>
      <c r="Y341" s="40"/>
      <c r="Z341" s="40"/>
      <c r="AA341" s="40"/>
      <c r="AB341" s="40"/>
      <c r="AC341" s="40"/>
      <c r="AD341" s="40"/>
      <c r="AE341" s="40"/>
      <c r="AR341" s="232" t="s">
        <v>245</v>
      </c>
      <c r="AT341" s="232" t="s">
        <v>222</v>
      </c>
      <c r="AU341" s="232" t="s">
        <v>84</v>
      </c>
      <c r="AY341" s="18" t="s">
        <v>199</v>
      </c>
      <c r="BE341" s="233">
        <f>IF(N341="základní",J341,0)</f>
        <v>0</v>
      </c>
      <c r="BF341" s="233">
        <f>IF(N341="snížená",J341,0)</f>
        <v>0</v>
      </c>
      <c r="BG341" s="233">
        <f>IF(N341="zákl. přenesená",J341,0)</f>
        <v>0</v>
      </c>
      <c r="BH341" s="233">
        <f>IF(N341="sníž. přenesená",J341,0)</f>
        <v>0</v>
      </c>
      <c r="BI341" s="233">
        <f>IF(N341="nulová",J341,0)</f>
        <v>0</v>
      </c>
      <c r="BJ341" s="18" t="s">
        <v>84</v>
      </c>
      <c r="BK341" s="233">
        <f>ROUND(I341*H341,2)</f>
        <v>0</v>
      </c>
      <c r="BL341" s="18" t="s">
        <v>245</v>
      </c>
      <c r="BM341" s="232" t="s">
        <v>1223</v>
      </c>
    </row>
    <row r="342" spans="1:47" s="2" customFormat="1" ht="12">
      <c r="A342" s="40"/>
      <c r="B342" s="41"/>
      <c r="C342" s="42"/>
      <c r="D342" s="234" t="s">
        <v>210</v>
      </c>
      <c r="E342" s="42"/>
      <c r="F342" s="235" t="s">
        <v>1018</v>
      </c>
      <c r="G342" s="42"/>
      <c r="H342" s="42"/>
      <c r="I342" s="138"/>
      <c r="J342" s="42"/>
      <c r="K342" s="42"/>
      <c r="L342" s="46"/>
      <c r="M342" s="236"/>
      <c r="N342" s="237"/>
      <c r="O342" s="86"/>
      <c r="P342" s="86"/>
      <c r="Q342" s="86"/>
      <c r="R342" s="86"/>
      <c r="S342" s="86"/>
      <c r="T342" s="87"/>
      <c r="U342" s="40"/>
      <c r="V342" s="40"/>
      <c r="W342" s="40"/>
      <c r="X342" s="40"/>
      <c r="Y342" s="40"/>
      <c r="Z342" s="40"/>
      <c r="AA342" s="40"/>
      <c r="AB342" s="40"/>
      <c r="AC342" s="40"/>
      <c r="AD342" s="40"/>
      <c r="AE342" s="40"/>
      <c r="AT342" s="18" t="s">
        <v>210</v>
      </c>
      <c r="AU342" s="18" t="s">
        <v>84</v>
      </c>
    </row>
    <row r="343" spans="1:51" s="13" customFormat="1" ht="12">
      <c r="A343" s="13"/>
      <c r="B343" s="238"/>
      <c r="C343" s="239"/>
      <c r="D343" s="234" t="s">
        <v>213</v>
      </c>
      <c r="E343" s="240" t="s">
        <v>32</v>
      </c>
      <c r="F343" s="241" t="s">
        <v>1224</v>
      </c>
      <c r="G343" s="239"/>
      <c r="H343" s="242">
        <v>111.3</v>
      </c>
      <c r="I343" s="243"/>
      <c r="J343" s="239"/>
      <c r="K343" s="239"/>
      <c r="L343" s="244"/>
      <c r="M343" s="245"/>
      <c r="N343" s="246"/>
      <c r="O343" s="246"/>
      <c r="P343" s="246"/>
      <c r="Q343" s="246"/>
      <c r="R343" s="246"/>
      <c r="S343" s="246"/>
      <c r="T343" s="247"/>
      <c r="U343" s="13"/>
      <c r="V343" s="13"/>
      <c r="W343" s="13"/>
      <c r="X343" s="13"/>
      <c r="Y343" s="13"/>
      <c r="Z343" s="13"/>
      <c r="AA343" s="13"/>
      <c r="AB343" s="13"/>
      <c r="AC343" s="13"/>
      <c r="AD343" s="13"/>
      <c r="AE343" s="13"/>
      <c r="AT343" s="248" t="s">
        <v>213</v>
      </c>
      <c r="AU343" s="248" t="s">
        <v>84</v>
      </c>
      <c r="AV343" s="13" t="s">
        <v>86</v>
      </c>
      <c r="AW343" s="13" t="s">
        <v>39</v>
      </c>
      <c r="AX343" s="13" t="s">
        <v>6</v>
      </c>
      <c r="AY343" s="248" t="s">
        <v>199</v>
      </c>
    </row>
    <row r="344" spans="1:51" s="14" customFormat="1" ht="12">
      <c r="A344" s="14"/>
      <c r="B344" s="249"/>
      <c r="C344" s="250"/>
      <c r="D344" s="234" t="s">
        <v>213</v>
      </c>
      <c r="E344" s="251" t="s">
        <v>32</v>
      </c>
      <c r="F344" s="252" t="s">
        <v>215</v>
      </c>
      <c r="G344" s="250"/>
      <c r="H344" s="253">
        <v>111.3</v>
      </c>
      <c r="I344" s="254"/>
      <c r="J344" s="250"/>
      <c r="K344" s="250"/>
      <c r="L344" s="255"/>
      <c r="M344" s="269"/>
      <c r="N344" s="270"/>
      <c r="O344" s="270"/>
      <c r="P344" s="270"/>
      <c r="Q344" s="270"/>
      <c r="R344" s="270"/>
      <c r="S344" s="270"/>
      <c r="T344" s="271"/>
      <c r="U344" s="14"/>
      <c r="V344" s="14"/>
      <c r="W344" s="14"/>
      <c r="X344" s="14"/>
      <c r="Y344" s="14"/>
      <c r="Z344" s="14"/>
      <c r="AA344" s="14"/>
      <c r="AB344" s="14"/>
      <c r="AC344" s="14"/>
      <c r="AD344" s="14"/>
      <c r="AE344" s="14"/>
      <c r="AT344" s="259" t="s">
        <v>213</v>
      </c>
      <c r="AU344" s="259" t="s">
        <v>84</v>
      </c>
      <c r="AV344" s="14" t="s">
        <v>209</v>
      </c>
      <c r="AW344" s="14" t="s">
        <v>39</v>
      </c>
      <c r="AX344" s="14" t="s">
        <v>84</v>
      </c>
      <c r="AY344" s="259" t="s">
        <v>199</v>
      </c>
    </row>
    <row r="345" spans="1:65" s="2" customFormat="1" ht="14.4" customHeight="1">
      <c r="A345" s="40"/>
      <c r="B345" s="41"/>
      <c r="C345" s="260" t="s">
        <v>1225</v>
      </c>
      <c r="D345" s="260" t="s">
        <v>222</v>
      </c>
      <c r="E345" s="261" t="s">
        <v>1020</v>
      </c>
      <c r="F345" s="262" t="s">
        <v>1021</v>
      </c>
      <c r="G345" s="263" t="s">
        <v>288</v>
      </c>
      <c r="H345" s="264">
        <v>26</v>
      </c>
      <c r="I345" s="265"/>
      <c r="J345" s="266">
        <f>ROUND(I345*H345,2)</f>
        <v>0</v>
      </c>
      <c r="K345" s="262" t="s">
        <v>32</v>
      </c>
      <c r="L345" s="46"/>
      <c r="M345" s="267" t="s">
        <v>32</v>
      </c>
      <c r="N345" s="268" t="s">
        <v>48</v>
      </c>
      <c r="O345" s="86"/>
      <c r="P345" s="230">
        <f>O345*H345</f>
        <v>0</v>
      </c>
      <c r="Q345" s="230">
        <v>0</v>
      </c>
      <c r="R345" s="230">
        <f>Q345*H345</f>
        <v>0</v>
      </c>
      <c r="S345" s="230">
        <v>0</v>
      </c>
      <c r="T345" s="231">
        <f>S345*H345</f>
        <v>0</v>
      </c>
      <c r="U345" s="40"/>
      <c r="V345" s="40"/>
      <c r="W345" s="40"/>
      <c r="X345" s="40"/>
      <c r="Y345" s="40"/>
      <c r="Z345" s="40"/>
      <c r="AA345" s="40"/>
      <c r="AB345" s="40"/>
      <c r="AC345" s="40"/>
      <c r="AD345" s="40"/>
      <c r="AE345" s="40"/>
      <c r="AR345" s="232" t="s">
        <v>245</v>
      </c>
      <c r="AT345" s="232" t="s">
        <v>222</v>
      </c>
      <c r="AU345" s="232" t="s">
        <v>84</v>
      </c>
      <c r="AY345" s="18" t="s">
        <v>199</v>
      </c>
      <c r="BE345" s="233">
        <f>IF(N345="základní",J345,0)</f>
        <v>0</v>
      </c>
      <c r="BF345" s="233">
        <f>IF(N345="snížená",J345,0)</f>
        <v>0</v>
      </c>
      <c r="BG345" s="233">
        <f>IF(N345="zákl. přenesená",J345,0)</f>
        <v>0</v>
      </c>
      <c r="BH345" s="233">
        <f>IF(N345="sníž. přenesená",J345,0)</f>
        <v>0</v>
      </c>
      <c r="BI345" s="233">
        <f>IF(N345="nulová",J345,0)</f>
        <v>0</v>
      </c>
      <c r="BJ345" s="18" t="s">
        <v>84</v>
      </c>
      <c r="BK345" s="233">
        <f>ROUND(I345*H345,2)</f>
        <v>0</v>
      </c>
      <c r="BL345" s="18" t="s">
        <v>245</v>
      </c>
      <c r="BM345" s="232" t="s">
        <v>1226</v>
      </c>
    </row>
    <row r="346" spans="1:47" s="2" customFormat="1" ht="12">
      <c r="A346" s="40"/>
      <c r="B346" s="41"/>
      <c r="C346" s="42"/>
      <c r="D346" s="234" t="s">
        <v>210</v>
      </c>
      <c r="E346" s="42"/>
      <c r="F346" s="235" t="s">
        <v>1021</v>
      </c>
      <c r="G346" s="42"/>
      <c r="H346" s="42"/>
      <c r="I346" s="138"/>
      <c r="J346" s="42"/>
      <c r="K346" s="42"/>
      <c r="L346" s="46"/>
      <c r="M346" s="236"/>
      <c r="N346" s="237"/>
      <c r="O346" s="86"/>
      <c r="P346" s="86"/>
      <c r="Q346" s="86"/>
      <c r="R346" s="86"/>
      <c r="S346" s="86"/>
      <c r="T346" s="87"/>
      <c r="U346" s="40"/>
      <c r="V346" s="40"/>
      <c r="W346" s="40"/>
      <c r="X346" s="40"/>
      <c r="Y346" s="40"/>
      <c r="Z346" s="40"/>
      <c r="AA346" s="40"/>
      <c r="AB346" s="40"/>
      <c r="AC346" s="40"/>
      <c r="AD346" s="40"/>
      <c r="AE346" s="40"/>
      <c r="AT346" s="18" t="s">
        <v>210</v>
      </c>
      <c r="AU346" s="18" t="s">
        <v>84</v>
      </c>
    </row>
    <row r="347" spans="1:51" s="13" customFormat="1" ht="12">
      <c r="A347" s="13"/>
      <c r="B347" s="238"/>
      <c r="C347" s="239"/>
      <c r="D347" s="234" t="s">
        <v>213</v>
      </c>
      <c r="E347" s="240" t="s">
        <v>32</v>
      </c>
      <c r="F347" s="241" t="s">
        <v>1227</v>
      </c>
      <c r="G347" s="239"/>
      <c r="H347" s="242">
        <v>26</v>
      </c>
      <c r="I347" s="243"/>
      <c r="J347" s="239"/>
      <c r="K347" s="239"/>
      <c r="L347" s="244"/>
      <c r="M347" s="245"/>
      <c r="N347" s="246"/>
      <c r="O347" s="246"/>
      <c r="P347" s="246"/>
      <c r="Q347" s="246"/>
      <c r="R347" s="246"/>
      <c r="S347" s="246"/>
      <c r="T347" s="247"/>
      <c r="U347" s="13"/>
      <c r="V347" s="13"/>
      <c r="W347" s="13"/>
      <c r="X347" s="13"/>
      <c r="Y347" s="13"/>
      <c r="Z347" s="13"/>
      <c r="AA347" s="13"/>
      <c r="AB347" s="13"/>
      <c r="AC347" s="13"/>
      <c r="AD347" s="13"/>
      <c r="AE347" s="13"/>
      <c r="AT347" s="248" t="s">
        <v>213</v>
      </c>
      <c r="AU347" s="248" t="s">
        <v>84</v>
      </c>
      <c r="AV347" s="13" t="s">
        <v>86</v>
      </c>
      <c r="AW347" s="13" t="s">
        <v>39</v>
      </c>
      <c r="AX347" s="13" t="s">
        <v>6</v>
      </c>
      <c r="AY347" s="248" t="s">
        <v>199</v>
      </c>
    </row>
    <row r="348" spans="1:51" s="14" customFormat="1" ht="12">
      <c r="A348" s="14"/>
      <c r="B348" s="249"/>
      <c r="C348" s="250"/>
      <c r="D348" s="234" t="s">
        <v>213</v>
      </c>
      <c r="E348" s="251" t="s">
        <v>32</v>
      </c>
      <c r="F348" s="252" t="s">
        <v>215</v>
      </c>
      <c r="G348" s="250"/>
      <c r="H348" s="253">
        <v>26</v>
      </c>
      <c r="I348" s="254"/>
      <c r="J348" s="250"/>
      <c r="K348" s="250"/>
      <c r="L348" s="255"/>
      <c r="M348" s="269"/>
      <c r="N348" s="270"/>
      <c r="O348" s="270"/>
      <c r="P348" s="270"/>
      <c r="Q348" s="270"/>
      <c r="R348" s="270"/>
      <c r="S348" s="270"/>
      <c r="T348" s="271"/>
      <c r="U348" s="14"/>
      <c r="V348" s="14"/>
      <c r="W348" s="14"/>
      <c r="X348" s="14"/>
      <c r="Y348" s="14"/>
      <c r="Z348" s="14"/>
      <c r="AA348" s="14"/>
      <c r="AB348" s="14"/>
      <c r="AC348" s="14"/>
      <c r="AD348" s="14"/>
      <c r="AE348" s="14"/>
      <c r="AT348" s="259" t="s">
        <v>213</v>
      </c>
      <c r="AU348" s="259" t="s">
        <v>84</v>
      </c>
      <c r="AV348" s="14" t="s">
        <v>209</v>
      </c>
      <c r="AW348" s="14" t="s">
        <v>39</v>
      </c>
      <c r="AX348" s="14" t="s">
        <v>84</v>
      </c>
      <c r="AY348" s="259" t="s">
        <v>199</v>
      </c>
    </row>
    <row r="349" spans="1:65" s="2" customFormat="1" ht="19.8" customHeight="1">
      <c r="A349" s="40"/>
      <c r="B349" s="41"/>
      <c r="C349" s="260" t="s">
        <v>418</v>
      </c>
      <c r="D349" s="260" t="s">
        <v>222</v>
      </c>
      <c r="E349" s="261" t="s">
        <v>1025</v>
      </c>
      <c r="F349" s="262" t="s">
        <v>1026</v>
      </c>
      <c r="G349" s="263" t="s">
        <v>288</v>
      </c>
      <c r="H349" s="264">
        <v>82.38</v>
      </c>
      <c r="I349" s="265"/>
      <c r="J349" s="266">
        <f>ROUND(I349*H349,2)</f>
        <v>0</v>
      </c>
      <c r="K349" s="262" t="s">
        <v>32</v>
      </c>
      <c r="L349" s="46"/>
      <c r="M349" s="267" t="s">
        <v>32</v>
      </c>
      <c r="N349" s="268" t="s">
        <v>48</v>
      </c>
      <c r="O349" s="86"/>
      <c r="P349" s="230">
        <f>O349*H349</f>
        <v>0</v>
      </c>
      <c r="Q349" s="230">
        <v>0</v>
      </c>
      <c r="R349" s="230">
        <f>Q349*H349</f>
        <v>0</v>
      </c>
      <c r="S349" s="230">
        <v>0</v>
      </c>
      <c r="T349" s="231">
        <f>S349*H349</f>
        <v>0</v>
      </c>
      <c r="U349" s="40"/>
      <c r="V349" s="40"/>
      <c r="W349" s="40"/>
      <c r="X349" s="40"/>
      <c r="Y349" s="40"/>
      <c r="Z349" s="40"/>
      <c r="AA349" s="40"/>
      <c r="AB349" s="40"/>
      <c r="AC349" s="40"/>
      <c r="AD349" s="40"/>
      <c r="AE349" s="40"/>
      <c r="AR349" s="232" t="s">
        <v>245</v>
      </c>
      <c r="AT349" s="232" t="s">
        <v>222</v>
      </c>
      <c r="AU349" s="232" t="s">
        <v>84</v>
      </c>
      <c r="AY349" s="18" t="s">
        <v>199</v>
      </c>
      <c r="BE349" s="233">
        <f>IF(N349="základní",J349,0)</f>
        <v>0</v>
      </c>
      <c r="BF349" s="233">
        <f>IF(N349="snížená",J349,0)</f>
        <v>0</v>
      </c>
      <c r="BG349" s="233">
        <f>IF(N349="zákl. přenesená",J349,0)</f>
        <v>0</v>
      </c>
      <c r="BH349" s="233">
        <f>IF(N349="sníž. přenesená",J349,0)</f>
        <v>0</v>
      </c>
      <c r="BI349" s="233">
        <f>IF(N349="nulová",J349,0)</f>
        <v>0</v>
      </c>
      <c r="BJ349" s="18" t="s">
        <v>84</v>
      </c>
      <c r="BK349" s="233">
        <f>ROUND(I349*H349,2)</f>
        <v>0</v>
      </c>
      <c r="BL349" s="18" t="s">
        <v>245</v>
      </c>
      <c r="BM349" s="232" t="s">
        <v>1228</v>
      </c>
    </row>
    <row r="350" spans="1:47" s="2" customFormat="1" ht="12">
      <c r="A350" s="40"/>
      <c r="B350" s="41"/>
      <c r="C350" s="42"/>
      <c r="D350" s="234" t="s">
        <v>210</v>
      </c>
      <c r="E350" s="42"/>
      <c r="F350" s="235" t="s">
        <v>1026</v>
      </c>
      <c r="G350" s="42"/>
      <c r="H350" s="42"/>
      <c r="I350" s="138"/>
      <c r="J350" s="42"/>
      <c r="K350" s="42"/>
      <c r="L350" s="46"/>
      <c r="M350" s="236"/>
      <c r="N350" s="237"/>
      <c r="O350" s="86"/>
      <c r="P350" s="86"/>
      <c r="Q350" s="86"/>
      <c r="R350" s="86"/>
      <c r="S350" s="86"/>
      <c r="T350" s="87"/>
      <c r="U350" s="40"/>
      <c r="V350" s="40"/>
      <c r="W350" s="40"/>
      <c r="X350" s="40"/>
      <c r="Y350" s="40"/>
      <c r="Z350" s="40"/>
      <c r="AA350" s="40"/>
      <c r="AB350" s="40"/>
      <c r="AC350" s="40"/>
      <c r="AD350" s="40"/>
      <c r="AE350" s="40"/>
      <c r="AT350" s="18" t="s">
        <v>210</v>
      </c>
      <c r="AU350" s="18" t="s">
        <v>84</v>
      </c>
    </row>
    <row r="351" spans="1:51" s="13" customFormat="1" ht="12">
      <c r="A351" s="13"/>
      <c r="B351" s="238"/>
      <c r="C351" s="239"/>
      <c r="D351" s="234" t="s">
        <v>213</v>
      </c>
      <c r="E351" s="240" t="s">
        <v>32</v>
      </c>
      <c r="F351" s="241" t="s">
        <v>1229</v>
      </c>
      <c r="G351" s="239"/>
      <c r="H351" s="242">
        <v>82.38</v>
      </c>
      <c r="I351" s="243"/>
      <c r="J351" s="239"/>
      <c r="K351" s="239"/>
      <c r="L351" s="244"/>
      <c r="M351" s="245"/>
      <c r="N351" s="246"/>
      <c r="O351" s="246"/>
      <c r="P351" s="246"/>
      <c r="Q351" s="246"/>
      <c r="R351" s="246"/>
      <c r="S351" s="246"/>
      <c r="T351" s="247"/>
      <c r="U351" s="13"/>
      <c r="V351" s="13"/>
      <c r="W351" s="13"/>
      <c r="X351" s="13"/>
      <c r="Y351" s="13"/>
      <c r="Z351" s="13"/>
      <c r="AA351" s="13"/>
      <c r="AB351" s="13"/>
      <c r="AC351" s="13"/>
      <c r="AD351" s="13"/>
      <c r="AE351" s="13"/>
      <c r="AT351" s="248" t="s">
        <v>213</v>
      </c>
      <c r="AU351" s="248" t="s">
        <v>84</v>
      </c>
      <c r="AV351" s="13" t="s">
        <v>86</v>
      </c>
      <c r="AW351" s="13" t="s">
        <v>39</v>
      </c>
      <c r="AX351" s="13" t="s">
        <v>6</v>
      </c>
      <c r="AY351" s="248" t="s">
        <v>199</v>
      </c>
    </row>
    <row r="352" spans="1:51" s="14" customFormat="1" ht="12">
      <c r="A352" s="14"/>
      <c r="B352" s="249"/>
      <c r="C352" s="250"/>
      <c r="D352" s="234" t="s">
        <v>213</v>
      </c>
      <c r="E352" s="251" t="s">
        <v>32</v>
      </c>
      <c r="F352" s="252" t="s">
        <v>215</v>
      </c>
      <c r="G352" s="250"/>
      <c r="H352" s="253">
        <v>82.38</v>
      </c>
      <c r="I352" s="254"/>
      <c r="J352" s="250"/>
      <c r="K352" s="250"/>
      <c r="L352" s="255"/>
      <c r="M352" s="269"/>
      <c r="N352" s="270"/>
      <c r="O352" s="270"/>
      <c r="P352" s="270"/>
      <c r="Q352" s="270"/>
      <c r="R352" s="270"/>
      <c r="S352" s="270"/>
      <c r="T352" s="271"/>
      <c r="U352" s="14"/>
      <c r="V352" s="14"/>
      <c r="W352" s="14"/>
      <c r="X352" s="14"/>
      <c r="Y352" s="14"/>
      <c r="Z352" s="14"/>
      <c r="AA352" s="14"/>
      <c r="AB352" s="14"/>
      <c r="AC352" s="14"/>
      <c r="AD352" s="14"/>
      <c r="AE352" s="14"/>
      <c r="AT352" s="259" t="s">
        <v>213</v>
      </c>
      <c r="AU352" s="259" t="s">
        <v>84</v>
      </c>
      <c r="AV352" s="14" t="s">
        <v>209</v>
      </c>
      <c r="AW352" s="14" t="s">
        <v>39</v>
      </c>
      <c r="AX352" s="14" t="s">
        <v>84</v>
      </c>
      <c r="AY352" s="259" t="s">
        <v>199</v>
      </c>
    </row>
    <row r="353" spans="1:65" s="2" customFormat="1" ht="19.8" customHeight="1">
      <c r="A353" s="40"/>
      <c r="B353" s="41"/>
      <c r="C353" s="260" t="s">
        <v>1230</v>
      </c>
      <c r="D353" s="260" t="s">
        <v>222</v>
      </c>
      <c r="E353" s="261" t="s">
        <v>1029</v>
      </c>
      <c r="F353" s="262" t="s">
        <v>1030</v>
      </c>
      <c r="G353" s="263" t="s">
        <v>288</v>
      </c>
      <c r="H353" s="264">
        <v>54.92</v>
      </c>
      <c r="I353" s="265"/>
      <c r="J353" s="266">
        <f>ROUND(I353*H353,2)</f>
        <v>0</v>
      </c>
      <c r="K353" s="262" t="s">
        <v>32</v>
      </c>
      <c r="L353" s="46"/>
      <c r="M353" s="267" t="s">
        <v>32</v>
      </c>
      <c r="N353" s="268" t="s">
        <v>48</v>
      </c>
      <c r="O353" s="86"/>
      <c r="P353" s="230">
        <f>O353*H353</f>
        <v>0</v>
      </c>
      <c r="Q353" s="230">
        <v>0</v>
      </c>
      <c r="R353" s="230">
        <f>Q353*H353</f>
        <v>0</v>
      </c>
      <c r="S353" s="230">
        <v>0</v>
      </c>
      <c r="T353" s="231">
        <f>S353*H353</f>
        <v>0</v>
      </c>
      <c r="U353" s="40"/>
      <c r="V353" s="40"/>
      <c r="W353" s="40"/>
      <c r="X353" s="40"/>
      <c r="Y353" s="40"/>
      <c r="Z353" s="40"/>
      <c r="AA353" s="40"/>
      <c r="AB353" s="40"/>
      <c r="AC353" s="40"/>
      <c r="AD353" s="40"/>
      <c r="AE353" s="40"/>
      <c r="AR353" s="232" t="s">
        <v>245</v>
      </c>
      <c r="AT353" s="232" t="s">
        <v>222</v>
      </c>
      <c r="AU353" s="232" t="s">
        <v>84</v>
      </c>
      <c r="AY353" s="18" t="s">
        <v>199</v>
      </c>
      <c r="BE353" s="233">
        <f>IF(N353="základní",J353,0)</f>
        <v>0</v>
      </c>
      <c r="BF353" s="233">
        <f>IF(N353="snížená",J353,0)</f>
        <v>0</v>
      </c>
      <c r="BG353" s="233">
        <f>IF(N353="zákl. přenesená",J353,0)</f>
        <v>0</v>
      </c>
      <c r="BH353" s="233">
        <f>IF(N353="sníž. přenesená",J353,0)</f>
        <v>0</v>
      </c>
      <c r="BI353" s="233">
        <f>IF(N353="nulová",J353,0)</f>
        <v>0</v>
      </c>
      <c r="BJ353" s="18" t="s">
        <v>84</v>
      </c>
      <c r="BK353" s="233">
        <f>ROUND(I353*H353,2)</f>
        <v>0</v>
      </c>
      <c r="BL353" s="18" t="s">
        <v>245</v>
      </c>
      <c r="BM353" s="232" t="s">
        <v>1231</v>
      </c>
    </row>
    <row r="354" spans="1:47" s="2" customFormat="1" ht="12">
      <c r="A354" s="40"/>
      <c r="B354" s="41"/>
      <c r="C354" s="42"/>
      <c r="D354" s="234" t="s">
        <v>210</v>
      </c>
      <c r="E354" s="42"/>
      <c r="F354" s="235" t="s">
        <v>1030</v>
      </c>
      <c r="G354" s="42"/>
      <c r="H354" s="42"/>
      <c r="I354" s="138"/>
      <c r="J354" s="42"/>
      <c r="K354" s="42"/>
      <c r="L354" s="46"/>
      <c r="M354" s="236"/>
      <c r="N354" s="237"/>
      <c r="O354" s="86"/>
      <c r="P354" s="86"/>
      <c r="Q354" s="86"/>
      <c r="R354" s="86"/>
      <c r="S354" s="86"/>
      <c r="T354" s="87"/>
      <c r="U354" s="40"/>
      <c r="V354" s="40"/>
      <c r="W354" s="40"/>
      <c r="X354" s="40"/>
      <c r="Y354" s="40"/>
      <c r="Z354" s="40"/>
      <c r="AA354" s="40"/>
      <c r="AB354" s="40"/>
      <c r="AC354" s="40"/>
      <c r="AD354" s="40"/>
      <c r="AE354" s="40"/>
      <c r="AT354" s="18" t="s">
        <v>210</v>
      </c>
      <c r="AU354" s="18" t="s">
        <v>84</v>
      </c>
    </row>
    <row r="355" spans="1:51" s="13" customFormat="1" ht="12">
      <c r="A355" s="13"/>
      <c r="B355" s="238"/>
      <c r="C355" s="239"/>
      <c r="D355" s="234" t="s">
        <v>213</v>
      </c>
      <c r="E355" s="240" t="s">
        <v>32</v>
      </c>
      <c r="F355" s="241" t="s">
        <v>1232</v>
      </c>
      <c r="G355" s="239"/>
      <c r="H355" s="242">
        <v>54.92</v>
      </c>
      <c r="I355" s="243"/>
      <c r="J355" s="239"/>
      <c r="K355" s="239"/>
      <c r="L355" s="244"/>
      <c r="M355" s="245"/>
      <c r="N355" s="246"/>
      <c r="O355" s="246"/>
      <c r="P355" s="246"/>
      <c r="Q355" s="246"/>
      <c r="R355" s="246"/>
      <c r="S355" s="246"/>
      <c r="T355" s="247"/>
      <c r="U355" s="13"/>
      <c r="V355" s="13"/>
      <c r="W355" s="13"/>
      <c r="X355" s="13"/>
      <c r="Y355" s="13"/>
      <c r="Z355" s="13"/>
      <c r="AA355" s="13"/>
      <c r="AB355" s="13"/>
      <c r="AC355" s="13"/>
      <c r="AD355" s="13"/>
      <c r="AE355" s="13"/>
      <c r="AT355" s="248" t="s">
        <v>213</v>
      </c>
      <c r="AU355" s="248" t="s">
        <v>84</v>
      </c>
      <c r="AV355" s="13" t="s">
        <v>86</v>
      </c>
      <c r="AW355" s="13" t="s">
        <v>39</v>
      </c>
      <c r="AX355" s="13" t="s">
        <v>6</v>
      </c>
      <c r="AY355" s="248" t="s">
        <v>199</v>
      </c>
    </row>
    <row r="356" spans="1:51" s="14" customFormat="1" ht="12">
      <c r="A356" s="14"/>
      <c r="B356" s="249"/>
      <c r="C356" s="250"/>
      <c r="D356" s="234" t="s">
        <v>213</v>
      </c>
      <c r="E356" s="251" t="s">
        <v>32</v>
      </c>
      <c r="F356" s="252" t="s">
        <v>215</v>
      </c>
      <c r="G356" s="250"/>
      <c r="H356" s="253">
        <v>54.92</v>
      </c>
      <c r="I356" s="254"/>
      <c r="J356" s="250"/>
      <c r="K356" s="250"/>
      <c r="L356" s="255"/>
      <c r="M356" s="269"/>
      <c r="N356" s="270"/>
      <c r="O356" s="270"/>
      <c r="P356" s="270"/>
      <c r="Q356" s="270"/>
      <c r="R356" s="270"/>
      <c r="S356" s="270"/>
      <c r="T356" s="271"/>
      <c r="U356" s="14"/>
      <c r="V356" s="14"/>
      <c r="W356" s="14"/>
      <c r="X356" s="14"/>
      <c r="Y356" s="14"/>
      <c r="Z356" s="14"/>
      <c r="AA356" s="14"/>
      <c r="AB356" s="14"/>
      <c r="AC356" s="14"/>
      <c r="AD356" s="14"/>
      <c r="AE356" s="14"/>
      <c r="AT356" s="259" t="s">
        <v>213</v>
      </c>
      <c r="AU356" s="259" t="s">
        <v>84</v>
      </c>
      <c r="AV356" s="14" t="s">
        <v>209</v>
      </c>
      <c r="AW356" s="14" t="s">
        <v>39</v>
      </c>
      <c r="AX356" s="14" t="s">
        <v>84</v>
      </c>
      <c r="AY356" s="259" t="s">
        <v>199</v>
      </c>
    </row>
    <row r="357" spans="1:65" s="2" customFormat="1" ht="14.4" customHeight="1">
      <c r="A357" s="40"/>
      <c r="B357" s="41"/>
      <c r="C357" s="220" t="s">
        <v>423</v>
      </c>
      <c r="D357" s="220" t="s">
        <v>203</v>
      </c>
      <c r="E357" s="221" t="s">
        <v>1034</v>
      </c>
      <c r="F357" s="222" t="s">
        <v>1035</v>
      </c>
      <c r="G357" s="223" t="s">
        <v>288</v>
      </c>
      <c r="H357" s="224">
        <v>165.276</v>
      </c>
      <c r="I357" s="225"/>
      <c r="J357" s="226">
        <f>ROUND(I357*H357,2)</f>
        <v>0</v>
      </c>
      <c r="K357" s="222" t="s">
        <v>32</v>
      </c>
      <c r="L357" s="227"/>
      <c r="M357" s="228" t="s">
        <v>32</v>
      </c>
      <c r="N357" s="229" t="s">
        <v>48</v>
      </c>
      <c r="O357" s="86"/>
      <c r="P357" s="230">
        <f>O357*H357</f>
        <v>0</v>
      </c>
      <c r="Q357" s="230">
        <v>0</v>
      </c>
      <c r="R357" s="230">
        <f>Q357*H357</f>
        <v>0</v>
      </c>
      <c r="S357" s="230">
        <v>0</v>
      </c>
      <c r="T357" s="231">
        <f>S357*H357</f>
        <v>0</v>
      </c>
      <c r="U357" s="40"/>
      <c r="V357" s="40"/>
      <c r="W357" s="40"/>
      <c r="X357" s="40"/>
      <c r="Y357" s="40"/>
      <c r="Z357" s="40"/>
      <c r="AA357" s="40"/>
      <c r="AB357" s="40"/>
      <c r="AC357" s="40"/>
      <c r="AD357" s="40"/>
      <c r="AE357" s="40"/>
      <c r="AR357" s="232" t="s">
        <v>278</v>
      </c>
      <c r="AT357" s="232" t="s">
        <v>203</v>
      </c>
      <c r="AU357" s="232" t="s">
        <v>84</v>
      </c>
      <c r="AY357" s="18" t="s">
        <v>199</v>
      </c>
      <c r="BE357" s="233">
        <f>IF(N357="základní",J357,0)</f>
        <v>0</v>
      </c>
      <c r="BF357" s="233">
        <f>IF(N357="snížená",J357,0)</f>
        <v>0</v>
      </c>
      <c r="BG357" s="233">
        <f>IF(N357="zákl. přenesená",J357,0)</f>
        <v>0</v>
      </c>
      <c r="BH357" s="233">
        <f>IF(N357="sníž. přenesená",J357,0)</f>
        <v>0</v>
      </c>
      <c r="BI357" s="233">
        <f>IF(N357="nulová",J357,0)</f>
        <v>0</v>
      </c>
      <c r="BJ357" s="18" t="s">
        <v>84</v>
      </c>
      <c r="BK357" s="233">
        <f>ROUND(I357*H357,2)</f>
        <v>0</v>
      </c>
      <c r="BL357" s="18" t="s">
        <v>245</v>
      </c>
      <c r="BM357" s="232" t="s">
        <v>1233</v>
      </c>
    </row>
    <row r="358" spans="1:47" s="2" customFormat="1" ht="12">
      <c r="A358" s="40"/>
      <c r="B358" s="41"/>
      <c r="C358" s="42"/>
      <c r="D358" s="234" t="s">
        <v>210</v>
      </c>
      <c r="E358" s="42"/>
      <c r="F358" s="235" t="s">
        <v>1035</v>
      </c>
      <c r="G358" s="42"/>
      <c r="H358" s="42"/>
      <c r="I358" s="138"/>
      <c r="J358" s="42"/>
      <c r="K358" s="42"/>
      <c r="L358" s="46"/>
      <c r="M358" s="236"/>
      <c r="N358" s="237"/>
      <c r="O358" s="86"/>
      <c r="P358" s="86"/>
      <c r="Q358" s="86"/>
      <c r="R358" s="86"/>
      <c r="S358" s="86"/>
      <c r="T358" s="87"/>
      <c r="U358" s="40"/>
      <c r="V358" s="40"/>
      <c r="W358" s="40"/>
      <c r="X358" s="40"/>
      <c r="Y358" s="40"/>
      <c r="Z358" s="40"/>
      <c r="AA358" s="40"/>
      <c r="AB358" s="40"/>
      <c r="AC358" s="40"/>
      <c r="AD358" s="40"/>
      <c r="AE358" s="40"/>
      <c r="AT358" s="18" t="s">
        <v>210</v>
      </c>
      <c r="AU358" s="18" t="s">
        <v>84</v>
      </c>
    </row>
    <row r="359" spans="1:51" s="13" customFormat="1" ht="12">
      <c r="A359" s="13"/>
      <c r="B359" s="238"/>
      <c r="C359" s="239"/>
      <c r="D359" s="234" t="s">
        <v>213</v>
      </c>
      <c r="E359" s="240" t="s">
        <v>32</v>
      </c>
      <c r="F359" s="241" t="s">
        <v>1234</v>
      </c>
      <c r="G359" s="239"/>
      <c r="H359" s="242">
        <v>165.276</v>
      </c>
      <c r="I359" s="243"/>
      <c r="J359" s="239"/>
      <c r="K359" s="239"/>
      <c r="L359" s="244"/>
      <c r="M359" s="245"/>
      <c r="N359" s="246"/>
      <c r="O359" s="246"/>
      <c r="P359" s="246"/>
      <c r="Q359" s="246"/>
      <c r="R359" s="246"/>
      <c r="S359" s="246"/>
      <c r="T359" s="247"/>
      <c r="U359" s="13"/>
      <c r="V359" s="13"/>
      <c r="W359" s="13"/>
      <c r="X359" s="13"/>
      <c r="Y359" s="13"/>
      <c r="Z359" s="13"/>
      <c r="AA359" s="13"/>
      <c r="AB359" s="13"/>
      <c r="AC359" s="13"/>
      <c r="AD359" s="13"/>
      <c r="AE359" s="13"/>
      <c r="AT359" s="248" t="s">
        <v>213</v>
      </c>
      <c r="AU359" s="248" t="s">
        <v>84</v>
      </c>
      <c r="AV359" s="13" t="s">
        <v>86</v>
      </c>
      <c r="AW359" s="13" t="s">
        <v>39</v>
      </c>
      <c r="AX359" s="13" t="s">
        <v>6</v>
      </c>
      <c r="AY359" s="248" t="s">
        <v>199</v>
      </c>
    </row>
    <row r="360" spans="1:51" s="14" customFormat="1" ht="12">
      <c r="A360" s="14"/>
      <c r="B360" s="249"/>
      <c r="C360" s="250"/>
      <c r="D360" s="234" t="s">
        <v>213</v>
      </c>
      <c r="E360" s="251" t="s">
        <v>32</v>
      </c>
      <c r="F360" s="252" t="s">
        <v>215</v>
      </c>
      <c r="G360" s="250"/>
      <c r="H360" s="253">
        <v>165.276</v>
      </c>
      <c r="I360" s="254"/>
      <c r="J360" s="250"/>
      <c r="K360" s="250"/>
      <c r="L360" s="255"/>
      <c r="M360" s="269"/>
      <c r="N360" s="270"/>
      <c r="O360" s="270"/>
      <c r="P360" s="270"/>
      <c r="Q360" s="270"/>
      <c r="R360" s="270"/>
      <c r="S360" s="270"/>
      <c r="T360" s="271"/>
      <c r="U360" s="14"/>
      <c r="V360" s="14"/>
      <c r="W360" s="14"/>
      <c r="X360" s="14"/>
      <c r="Y360" s="14"/>
      <c r="Z360" s="14"/>
      <c r="AA360" s="14"/>
      <c r="AB360" s="14"/>
      <c r="AC360" s="14"/>
      <c r="AD360" s="14"/>
      <c r="AE360" s="14"/>
      <c r="AT360" s="259" t="s">
        <v>213</v>
      </c>
      <c r="AU360" s="259" t="s">
        <v>84</v>
      </c>
      <c r="AV360" s="14" t="s">
        <v>209</v>
      </c>
      <c r="AW360" s="14" t="s">
        <v>39</v>
      </c>
      <c r="AX360" s="14" t="s">
        <v>84</v>
      </c>
      <c r="AY360" s="259" t="s">
        <v>199</v>
      </c>
    </row>
    <row r="361" spans="1:65" s="2" customFormat="1" ht="19.8" customHeight="1">
      <c r="A361" s="40"/>
      <c r="B361" s="41"/>
      <c r="C361" s="260" t="s">
        <v>1235</v>
      </c>
      <c r="D361" s="260" t="s">
        <v>222</v>
      </c>
      <c r="E361" s="261" t="s">
        <v>1129</v>
      </c>
      <c r="F361" s="262" t="s">
        <v>1130</v>
      </c>
      <c r="G361" s="263" t="s">
        <v>324</v>
      </c>
      <c r="H361" s="264">
        <v>15.4</v>
      </c>
      <c r="I361" s="265"/>
      <c r="J361" s="266">
        <f>ROUND(I361*H361,2)</f>
        <v>0</v>
      </c>
      <c r="K361" s="262" t="s">
        <v>32</v>
      </c>
      <c r="L361" s="46"/>
      <c r="M361" s="267" t="s">
        <v>32</v>
      </c>
      <c r="N361" s="268" t="s">
        <v>48</v>
      </c>
      <c r="O361" s="86"/>
      <c r="P361" s="230">
        <f>O361*H361</f>
        <v>0</v>
      </c>
      <c r="Q361" s="230">
        <v>0</v>
      </c>
      <c r="R361" s="230">
        <f>Q361*H361</f>
        <v>0</v>
      </c>
      <c r="S361" s="230">
        <v>0</v>
      </c>
      <c r="T361" s="231">
        <f>S361*H361</f>
        <v>0</v>
      </c>
      <c r="U361" s="40"/>
      <c r="V361" s="40"/>
      <c r="W361" s="40"/>
      <c r="X361" s="40"/>
      <c r="Y361" s="40"/>
      <c r="Z361" s="40"/>
      <c r="AA361" s="40"/>
      <c r="AB361" s="40"/>
      <c r="AC361" s="40"/>
      <c r="AD361" s="40"/>
      <c r="AE361" s="40"/>
      <c r="AR361" s="232" t="s">
        <v>245</v>
      </c>
      <c r="AT361" s="232" t="s">
        <v>222</v>
      </c>
      <c r="AU361" s="232" t="s">
        <v>84</v>
      </c>
      <c r="AY361" s="18" t="s">
        <v>199</v>
      </c>
      <c r="BE361" s="233">
        <f>IF(N361="základní",J361,0)</f>
        <v>0</v>
      </c>
      <c r="BF361" s="233">
        <f>IF(N361="snížená",J361,0)</f>
        <v>0</v>
      </c>
      <c r="BG361" s="233">
        <f>IF(N361="zákl. přenesená",J361,0)</f>
        <v>0</v>
      </c>
      <c r="BH361" s="233">
        <f>IF(N361="sníž. přenesená",J361,0)</f>
        <v>0</v>
      </c>
      <c r="BI361" s="233">
        <f>IF(N361="nulová",J361,0)</f>
        <v>0</v>
      </c>
      <c r="BJ361" s="18" t="s">
        <v>84</v>
      </c>
      <c r="BK361" s="233">
        <f>ROUND(I361*H361,2)</f>
        <v>0</v>
      </c>
      <c r="BL361" s="18" t="s">
        <v>245</v>
      </c>
      <c r="BM361" s="232" t="s">
        <v>1236</v>
      </c>
    </row>
    <row r="362" spans="1:47" s="2" customFormat="1" ht="12">
      <c r="A362" s="40"/>
      <c r="B362" s="41"/>
      <c r="C362" s="42"/>
      <c r="D362" s="234" t="s">
        <v>210</v>
      </c>
      <c r="E362" s="42"/>
      <c r="F362" s="235" t="s">
        <v>1130</v>
      </c>
      <c r="G362" s="42"/>
      <c r="H362" s="42"/>
      <c r="I362" s="138"/>
      <c r="J362" s="42"/>
      <c r="K362" s="42"/>
      <c r="L362" s="46"/>
      <c r="M362" s="236"/>
      <c r="N362" s="237"/>
      <c r="O362" s="86"/>
      <c r="P362" s="86"/>
      <c r="Q362" s="86"/>
      <c r="R362" s="86"/>
      <c r="S362" s="86"/>
      <c r="T362" s="87"/>
      <c r="U362" s="40"/>
      <c r="V362" s="40"/>
      <c r="W362" s="40"/>
      <c r="X362" s="40"/>
      <c r="Y362" s="40"/>
      <c r="Z362" s="40"/>
      <c r="AA362" s="40"/>
      <c r="AB362" s="40"/>
      <c r="AC362" s="40"/>
      <c r="AD362" s="40"/>
      <c r="AE362" s="40"/>
      <c r="AT362" s="18" t="s">
        <v>210</v>
      </c>
      <c r="AU362" s="18" t="s">
        <v>84</v>
      </c>
    </row>
    <row r="363" spans="1:51" s="13" customFormat="1" ht="12">
      <c r="A363" s="13"/>
      <c r="B363" s="238"/>
      <c r="C363" s="239"/>
      <c r="D363" s="234" t="s">
        <v>213</v>
      </c>
      <c r="E363" s="240" t="s">
        <v>32</v>
      </c>
      <c r="F363" s="241" t="s">
        <v>1237</v>
      </c>
      <c r="G363" s="239"/>
      <c r="H363" s="242">
        <v>15.4</v>
      </c>
      <c r="I363" s="243"/>
      <c r="J363" s="239"/>
      <c r="K363" s="239"/>
      <c r="L363" s="244"/>
      <c r="M363" s="245"/>
      <c r="N363" s="246"/>
      <c r="O363" s="246"/>
      <c r="P363" s="246"/>
      <c r="Q363" s="246"/>
      <c r="R363" s="246"/>
      <c r="S363" s="246"/>
      <c r="T363" s="247"/>
      <c r="U363" s="13"/>
      <c r="V363" s="13"/>
      <c r="W363" s="13"/>
      <c r="X363" s="13"/>
      <c r="Y363" s="13"/>
      <c r="Z363" s="13"/>
      <c r="AA363" s="13"/>
      <c r="AB363" s="13"/>
      <c r="AC363" s="13"/>
      <c r="AD363" s="13"/>
      <c r="AE363" s="13"/>
      <c r="AT363" s="248" t="s">
        <v>213</v>
      </c>
      <c r="AU363" s="248" t="s">
        <v>84</v>
      </c>
      <c r="AV363" s="13" t="s">
        <v>86</v>
      </c>
      <c r="AW363" s="13" t="s">
        <v>39</v>
      </c>
      <c r="AX363" s="13" t="s">
        <v>6</v>
      </c>
      <c r="AY363" s="248" t="s">
        <v>199</v>
      </c>
    </row>
    <row r="364" spans="1:51" s="14" customFormat="1" ht="12">
      <c r="A364" s="14"/>
      <c r="B364" s="249"/>
      <c r="C364" s="250"/>
      <c r="D364" s="234" t="s">
        <v>213</v>
      </c>
      <c r="E364" s="251" t="s">
        <v>32</v>
      </c>
      <c r="F364" s="252" t="s">
        <v>215</v>
      </c>
      <c r="G364" s="250"/>
      <c r="H364" s="253">
        <v>15.4</v>
      </c>
      <c r="I364" s="254"/>
      <c r="J364" s="250"/>
      <c r="K364" s="250"/>
      <c r="L364" s="255"/>
      <c r="M364" s="269"/>
      <c r="N364" s="270"/>
      <c r="O364" s="270"/>
      <c r="P364" s="270"/>
      <c r="Q364" s="270"/>
      <c r="R364" s="270"/>
      <c r="S364" s="270"/>
      <c r="T364" s="271"/>
      <c r="U364" s="14"/>
      <c r="V364" s="14"/>
      <c r="W364" s="14"/>
      <c r="X364" s="14"/>
      <c r="Y364" s="14"/>
      <c r="Z364" s="14"/>
      <c r="AA364" s="14"/>
      <c r="AB364" s="14"/>
      <c r="AC364" s="14"/>
      <c r="AD364" s="14"/>
      <c r="AE364" s="14"/>
      <c r="AT364" s="259" t="s">
        <v>213</v>
      </c>
      <c r="AU364" s="259" t="s">
        <v>84</v>
      </c>
      <c r="AV364" s="14" t="s">
        <v>209</v>
      </c>
      <c r="AW364" s="14" t="s">
        <v>39</v>
      </c>
      <c r="AX364" s="14" t="s">
        <v>84</v>
      </c>
      <c r="AY364" s="259" t="s">
        <v>199</v>
      </c>
    </row>
    <row r="365" spans="1:65" s="2" customFormat="1" ht="14.4" customHeight="1">
      <c r="A365" s="40"/>
      <c r="B365" s="41"/>
      <c r="C365" s="220" t="s">
        <v>428</v>
      </c>
      <c r="D365" s="220" t="s">
        <v>203</v>
      </c>
      <c r="E365" s="221" t="s">
        <v>1043</v>
      </c>
      <c r="F365" s="222" t="s">
        <v>1044</v>
      </c>
      <c r="G365" s="223" t="s">
        <v>324</v>
      </c>
      <c r="H365" s="224">
        <v>16.17</v>
      </c>
      <c r="I365" s="225"/>
      <c r="J365" s="226">
        <f>ROUND(I365*H365,2)</f>
        <v>0</v>
      </c>
      <c r="K365" s="222" t="s">
        <v>32</v>
      </c>
      <c r="L365" s="227"/>
      <c r="M365" s="228" t="s">
        <v>32</v>
      </c>
      <c r="N365" s="229" t="s">
        <v>48</v>
      </c>
      <c r="O365" s="86"/>
      <c r="P365" s="230">
        <f>O365*H365</f>
        <v>0</v>
      </c>
      <c r="Q365" s="230">
        <v>0</v>
      </c>
      <c r="R365" s="230">
        <f>Q365*H365</f>
        <v>0</v>
      </c>
      <c r="S365" s="230">
        <v>0</v>
      </c>
      <c r="T365" s="231">
        <f>S365*H365</f>
        <v>0</v>
      </c>
      <c r="U365" s="40"/>
      <c r="V365" s="40"/>
      <c r="W365" s="40"/>
      <c r="X365" s="40"/>
      <c r="Y365" s="40"/>
      <c r="Z365" s="40"/>
      <c r="AA365" s="40"/>
      <c r="AB365" s="40"/>
      <c r="AC365" s="40"/>
      <c r="AD365" s="40"/>
      <c r="AE365" s="40"/>
      <c r="AR365" s="232" t="s">
        <v>278</v>
      </c>
      <c r="AT365" s="232" t="s">
        <v>203</v>
      </c>
      <c r="AU365" s="232" t="s">
        <v>84</v>
      </c>
      <c r="AY365" s="18" t="s">
        <v>199</v>
      </c>
      <c r="BE365" s="233">
        <f>IF(N365="základní",J365,0)</f>
        <v>0</v>
      </c>
      <c r="BF365" s="233">
        <f>IF(N365="snížená",J365,0)</f>
        <v>0</v>
      </c>
      <c r="BG365" s="233">
        <f>IF(N365="zákl. přenesená",J365,0)</f>
        <v>0</v>
      </c>
      <c r="BH365" s="233">
        <f>IF(N365="sníž. přenesená",J365,0)</f>
        <v>0</v>
      </c>
      <c r="BI365" s="233">
        <f>IF(N365="nulová",J365,0)</f>
        <v>0</v>
      </c>
      <c r="BJ365" s="18" t="s">
        <v>84</v>
      </c>
      <c r="BK365" s="233">
        <f>ROUND(I365*H365,2)</f>
        <v>0</v>
      </c>
      <c r="BL365" s="18" t="s">
        <v>245</v>
      </c>
      <c r="BM365" s="232" t="s">
        <v>1238</v>
      </c>
    </row>
    <row r="366" spans="1:47" s="2" customFormat="1" ht="12">
      <c r="A366" s="40"/>
      <c r="B366" s="41"/>
      <c r="C366" s="42"/>
      <c r="D366" s="234" t="s">
        <v>210</v>
      </c>
      <c r="E366" s="42"/>
      <c r="F366" s="235" t="s">
        <v>1044</v>
      </c>
      <c r="G366" s="42"/>
      <c r="H366" s="42"/>
      <c r="I366" s="138"/>
      <c r="J366" s="42"/>
      <c r="K366" s="42"/>
      <c r="L366" s="46"/>
      <c r="M366" s="236"/>
      <c r="N366" s="237"/>
      <c r="O366" s="86"/>
      <c r="P366" s="86"/>
      <c r="Q366" s="86"/>
      <c r="R366" s="86"/>
      <c r="S366" s="86"/>
      <c r="T366" s="87"/>
      <c r="U366" s="40"/>
      <c r="V366" s="40"/>
      <c r="W366" s="40"/>
      <c r="X366" s="40"/>
      <c r="Y366" s="40"/>
      <c r="Z366" s="40"/>
      <c r="AA366" s="40"/>
      <c r="AB366" s="40"/>
      <c r="AC366" s="40"/>
      <c r="AD366" s="40"/>
      <c r="AE366" s="40"/>
      <c r="AT366" s="18" t="s">
        <v>210</v>
      </c>
      <c r="AU366" s="18" t="s">
        <v>84</v>
      </c>
    </row>
    <row r="367" spans="1:65" s="2" customFormat="1" ht="19.8" customHeight="1">
      <c r="A367" s="40"/>
      <c r="B367" s="41"/>
      <c r="C367" s="220" t="s">
        <v>1239</v>
      </c>
      <c r="D367" s="220" t="s">
        <v>203</v>
      </c>
      <c r="E367" s="221" t="s">
        <v>1046</v>
      </c>
      <c r="F367" s="222" t="s">
        <v>1047</v>
      </c>
      <c r="G367" s="223" t="s">
        <v>206</v>
      </c>
      <c r="H367" s="224">
        <v>46</v>
      </c>
      <c r="I367" s="225"/>
      <c r="J367" s="226">
        <f>ROUND(I367*H367,2)</f>
        <v>0</v>
      </c>
      <c r="K367" s="222" t="s">
        <v>32</v>
      </c>
      <c r="L367" s="227"/>
      <c r="M367" s="228" t="s">
        <v>32</v>
      </c>
      <c r="N367" s="229" t="s">
        <v>48</v>
      </c>
      <c r="O367" s="86"/>
      <c r="P367" s="230">
        <f>O367*H367</f>
        <v>0</v>
      </c>
      <c r="Q367" s="230">
        <v>0</v>
      </c>
      <c r="R367" s="230">
        <f>Q367*H367</f>
        <v>0</v>
      </c>
      <c r="S367" s="230">
        <v>0</v>
      </c>
      <c r="T367" s="231">
        <f>S367*H367</f>
        <v>0</v>
      </c>
      <c r="U367" s="40"/>
      <c r="V367" s="40"/>
      <c r="W367" s="40"/>
      <c r="X367" s="40"/>
      <c r="Y367" s="40"/>
      <c r="Z367" s="40"/>
      <c r="AA367" s="40"/>
      <c r="AB367" s="40"/>
      <c r="AC367" s="40"/>
      <c r="AD367" s="40"/>
      <c r="AE367" s="40"/>
      <c r="AR367" s="232" t="s">
        <v>278</v>
      </c>
      <c r="AT367" s="232" t="s">
        <v>203</v>
      </c>
      <c r="AU367" s="232" t="s">
        <v>84</v>
      </c>
      <c r="AY367" s="18" t="s">
        <v>199</v>
      </c>
      <c r="BE367" s="233">
        <f>IF(N367="základní",J367,0)</f>
        <v>0</v>
      </c>
      <c r="BF367" s="233">
        <f>IF(N367="snížená",J367,0)</f>
        <v>0</v>
      </c>
      <c r="BG367" s="233">
        <f>IF(N367="zákl. přenesená",J367,0)</f>
        <v>0</v>
      </c>
      <c r="BH367" s="233">
        <f>IF(N367="sníž. přenesená",J367,0)</f>
        <v>0</v>
      </c>
      <c r="BI367" s="233">
        <f>IF(N367="nulová",J367,0)</f>
        <v>0</v>
      </c>
      <c r="BJ367" s="18" t="s">
        <v>84</v>
      </c>
      <c r="BK367" s="233">
        <f>ROUND(I367*H367,2)</f>
        <v>0</v>
      </c>
      <c r="BL367" s="18" t="s">
        <v>245</v>
      </c>
      <c r="BM367" s="232" t="s">
        <v>1240</v>
      </c>
    </row>
    <row r="368" spans="1:47" s="2" customFormat="1" ht="12">
      <c r="A368" s="40"/>
      <c r="B368" s="41"/>
      <c r="C368" s="42"/>
      <c r="D368" s="234" t="s">
        <v>210</v>
      </c>
      <c r="E368" s="42"/>
      <c r="F368" s="235" t="s">
        <v>1047</v>
      </c>
      <c r="G368" s="42"/>
      <c r="H368" s="42"/>
      <c r="I368" s="138"/>
      <c r="J368" s="42"/>
      <c r="K368" s="42"/>
      <c r="L368" s="46"/>
      <c r="M368" s="236"/>
      <c r="N368" s="237"/>
      <c r="O368" s="86"/>
      <c r="P368" s="86"/>
      <c r="Q368" s="86"/>
      <c r="R368" s="86"/>
      <c r="S368" s="86"/>
      <c r="T368" s="87"/>
      <c r="U368" s="40"/>
      <c r="V368" s="40"/>
      <c r="W368" s="40"/>
      <c r="X368" s="40"/>
      <c r="Y368" s="40"/>
      <c r="Z368" s="40"/>
      <c r="AA368" s="40"/>
      <c r="AB368" s="40"/>
      <c r="AC368" s="40"/>
      <c r="AD368" s="40"/>
      <c r="AE368" s="40"/>
      <c r="AT368" s="18" t="s">
        <v>210</v>
      </c>
      <c r="AU368" s="18" t="s">
        <v>84</v>
      </c>
    </row>
    <row r="369" spans="1:65" s="2" customFormat="1" ht="19.8" customHeight="1">
      <c r="A369" s="40"/>
      <c r="B369" s="41"/>
      <c r="C369" s="260" t="s">
        <v>431</v>
      </c>
      <c r="D369" s="260" t="s">
        <v>222</v>
      </c>
      <c r="E369" s="261" t="s">
        <v>1050</v>
      </c>
      <c r="F369" s="262" t="s">
        <v>1051</v>
      </c>
      <c r="G369" s="263" t="s">
        <v>288</v>
      </c>
      <c r="H369" s="264">
        <v>137.3</v>
      </c>
      <c r="I369" s="265"/>
      <c r="J369" s="266">
        <f>ROUND(I369*H369,2)</f>
        <v>0</v>
      </c>
      <c r="K369" s="262" t="s">
        <v>32</v>
      </c>
      <c r="L369" s="46"/>
      <c r="M369" s="267" t="s">
        <v>32</v>
      </c>
      <c r="N369" s="268" t="s">
        <v>48</v>
      </c>
      <c r="O369" s="86"/>
      <c r="P369" s="230">
        <f>O369*H369</f>
        <v>0</v>
      </c>
      <c r="Q369" s="230">
        <v>0</v>
      </c>
      <c r="R369" s="230">
        <f>Q369*H369</f>
        <v>0</v>
      </c>
      <c r="S369" s="230">
        <v>0</v>
      </c>
      <c r="T369" s="231">
        <f>S369*H369</f>
        <v>0</v>
      </c>
      <c r="U369" s="40"/>
      <c r="V369" s="40"/>
      <c r="W369" s="40"/>
      <c r="X369" s="40"/>
      <c r="Y369" s="40"/>
      <c r="Z369" s="40"/>
      <c r="AA369" s="40"/>
      <c r="AB369" s="40"/>
      <c r="AC369" s="40"/>
      <c r="AD369" s="40"/>
      <c r="AE369" s="40"/>
      <c r="AR369" s="232" t="s">
        <v>245</v>
      </c>
      <c r="AT369" s="232" t="s">
        <v>222</v>
      </c>
      <c r="AU369" s="232" t="s">
        <v>84</v>
      </c>
      <c r="AY369" s="18" t="s">
        <v>199</v>
      </c>
      <c r="BE369" s="233">
        <f>IF(N369="základní",J369,0)</f>
        <v>0</v>
      </c>
      <c r="BF369" s="233">
        <f>IF(N369="snížená",J369,0)</f>
        <v>0</v>
      </c>
      <c r="BG369" s="233">
        <f>IF(N369="zákl. přenesená",J369,0)</f>
        <v>0</v>
      </c>
      <c r="BH369" s="233">
        <f>IF(N369="sníž. přenesená",J369,0)</f>
        <v>0</v>
      </c>
      <c r="BI369" s="233">
        <f>IF(N369="nulová",J369,0)</f>
        <v>0</v>
      </c>
      <c r="BJ369" s="18" t="s">
        <v>84</v>
      </c>
      <c r="BK369" s="233">
        <f>ROUND(I369*H369,2)</f>
        <v>0</v>
      </c>
      <c r="BL369" s="18" t="s">
        <v>245</v>
      </c>
      <c r="BM369" s="232" t="s">
        <v>1241</v>
      </c>
    </row>
    <row r="370" spans="1:47" s="2" customFormat="1" ht="12">
      <c r="A370" s="40"/>
      <c r="B370" s="41"/>
      <c r="C370" s="42"/>
      <c r="D370" s="234" t="s">
        <v>210</v>
      </c>
      <c r="E370" s="42"/>
      <c r="F370" s="235" t="s">
        <v>1051</v>
      </c>
      <c r="G370" s="42"/>
      <c r="H370" s="42"/>
      <c r="I370" s="138"/>
      <c r="J370" s="42"/>
      <c r="K370" s="42"/>
      <c r="L370" s="46"/>
      <c r="M370" s="236"/>
      <c r="N370" s="237"/>
      <c r="O370" s="86"/>
      <c r="P370" s="86"/>
      <c r="Q370" s="86"/>
      <c r="R370" s="86"/>
      <c r="S370" s="86"/>
      <c r="T370" s="87"/>
      <c r="U370" s="40"/>
      <c r="V370" s="40"/>
      <c r="W370" s="40"/>
      <c r="X370" s="40"/>
      <c r="Y370" s="40"/>
      <c r="Z370" s="40"/>
      <c r="AA370" s="40"/>
      <c r="AB370" s="40"/>
      <c r="AC370" s="40"/>
      <c r="AD370" s="40"/>
      <c r="AE370" s="40"/>
      <c r="AT370" s="18" t="s">
        <v>210</v>
      </c>
      <c r="AU370" s="18" t="s">
        <v>84</v>
      </c>
    </row>
    <row r="371" spans="1:51" s="13" customFormat="1" ht="12">
      <c r="A371" s="13"/>
      <c r="B371" s="238"/>
      <c r="C371" s="239"/>
      <c r="D371" s="234" t="s">
        <v>213</v>
      </c>
      <c r="E371" s="240" t="s">
        <v>32</v>
      </c>
      <c r="F371" s="241" t="s">
        <v>1242</v>
      </c>
      <c r="G371" s="239"/>
      <c r="H371" s="242">
        <v>137.3</v>
      </c>
      <c r="I371" s="243"/>
      <c r="J371" s="239"/>
      <c r="K371" s="239"/>
      <c r="L371" s="244"/>
      <c r="M371" s="245"/>
      <c r="N371" s="246"/>
      <c r="O371" s="246"/>
      <c r="P371" s="246"/>
      <c r="Q371" s="246"/>
      <c r="R371" s="246"/>
      <c r="S371" s="246"/>
      <c r="T371" s="247"/>
      <c r="U371" s="13"/>
      <c r="V371" s="13"/>
      <c r="W371" s="13"/>
      <c r="X371" s="13"/>
      <c r="Y371" s="13"/>
      <c r="Z371" s="13"/>
      <c r="AA371" s="13"/>
      <c r="AB371" s="13"/>
      <c r="AC371" s="13"/>
      <c r="AD371" s="13"/>
      <c r="AE371" s="13"/>
      <c r="AT371" s="248" t="s">
        <v>213</v>
      </c>
      <c r="AU371" s="248" t="s">
        <v>84</v>
      </c>
      <c r="AV371" s="13" t="s">
        <v>86</v>
      </c>
      <c r="AW371" s="13" t="s">
        <v>39</v>
      </c>
      <c r="AX371" s="13" t="s">
        <v>6</v>
      </c>
      <c r="AY371" s="248" t="s">
        <v>199</v>
      </c>
    </row>
    <row r="372" spans="1:51" s="14" customFormat="1" ht="12">
      <c r="A372" s="14"/>
      <c r="B372" s="249"/>
      <c r="C372" s="250"/>
      <c r="D372" s="234" t="s">
        <v>213</v>
      </c>
      <c r="E372" s="251" t="s">
        <v>32</v>
      </c>
      <c r="F372" s="252" t="s">
        <v>215</v>
      </c>
      <c r="G372" s="250"/>
      <c r="H372" s="253">
        <v>137.3</v>
      </c>
      <c r="I372" s="254"/>
      <c r="J372" s="250"/>
      <c r="K372" s="250"/>
      <c r="L372" s="255"/>
      <c r="M372" s="269"/>
      <c r="N372" s="270"/>
      <c r="O372" s="270"/>
      <c r="P372" s="270"/>
      <c r="Q372" s="270"/>
      <c r="R372" s="270"/>
      <c r="S372" s="270"/>
      <c r="T372" s="271"/>
      <c r="U372" s="14"/>
      <c r="V372" s="14"/>
      <c r="W372" s="14"/>
      <c r="X372" s="14"/>
      <c r="Y372" s="14"/>
      <c r="Z372" s="14"/>
      <c r="AA372" s="14"/>
      <c r="AB372" s="14"/>
      <c r="AC372" s="14"/>
      <c r="AD372" s="14"/>
      <c r="AE372" s="14"/>
      <c r="AT372" s="259" t="s">
        <v>213</v>
      </c>
      <c r="AU372" s="259" t="s">
        <v>84</v>
      </c>
      <c r="AV372" s="14" t="s">
        <v>209</v>
      </c>
      <c r="AW372" s="14" t="s">
        <v>39</v>
      </c>
      <c r="AX372" s="14" t="s">
        <v>84</v>
      </c>
      <c r="AY372" s="259" t="s">
        <v>199</v>
      </c>
    </row>
    <row r="373" spans="1:65" s="2" customFormat="1" ht="19.8" customHeight="1">
      <c r="A373" s="40"/>
      <c r="B373" s="41"/>
      <c r="C373" s="220" t="s">
        <v>1243</v>
      </c>
      <c r="D373" s="220" t="s">
        <v>203</v>
      </c>
      <c r="E373" s="221" t="s">
        <v>1053</v>
      </c>
      <c r="F373" s="222" t="s">
        <v>1054</v>
      </c>
      <c r="G373" s="223" t="s">
        <v>288</v>
      </c>
      <c r="H373" s="224">
        <v>144.165</v>
      </c>
      <c r="I373" s="225"/>
      <c r="J373" s="226">
        <f>ROUND(I373*H373,2)</f>
        <v>0</v>
      </c>
      <c r="K373" s="222" t="s">
        <v>32</v>
      </c>
      <c r="L373" s="227"/>
      <c r="M373" s="228" t="s">
        <v>32</v>
      </c>
      <c r="N373" s="229" t="s">
        <v>48</v>
      </c>
      <c r="O373" s="86"/>
      <c r="P373" s="230">
        <f>O373*H373</f>
        <v>0</v>
      </c>
      <c r="Q373" s="230">
        <v>0</v>
      </c>
      <c r="R373" s="230">
        <f>Q373*H373</f>
        <v>0</v>
      </c>
      <c r="S373" s="230">
        <v>0</v>
      </c>
      <c r="T373" s="231">
        <f>S373*H373</f>
        <v>0</v>
      </c>
      <c r="U373" s="40"/>
      <c r="V373" s="40"/>
      <c r="W373" s="40"/>
      <c r="X373" s="40"/>
      <c r="Y373" s="40"/>
      <c r="Z373" s="40"/>
      <c r="AA373" s="40"/>
      <c r="AB373" s="40"/>
      <c r="AC373" s="40"/>
      <c r="AD373" s="40"/>
      <c r="AE373" s="40"/>
      <c r="AR373" s="232" t="s">
        <v>278</v>
      </c>
      <c r="AT373" s="232" t="s">
        <v>203</v>
      </c>
      <c r="AU373" s="232" t="s">
        <v>84</v>
      </c>
      <c r="AY373" s="18" t="s">
        <v>199</v>
      </c>
      <c r="BE373" s="233">
        <f>IF(N373="základní",J373,0)</f>
        <v>0</v>
      </c>
      <c r="BF373" s="233">
        <f>IF(N373="snížená",J373,0)</f>
        <v>0</v>
      </c>
      <c r="BG373" s="233">
        <f>IF(N373="zákl. přenesená",J373,0)</f>
        <v>0</v>
      </c>
      <c r="BH373" s="233">
        <f>IF(N373="sníž. přenesená",J373,0)</f>
        <v>0</v>
      </c>
      <c r="BI373" s="233">
        <f>IF(N373="nulová",J373,0)</f>
        <v>0</v>
      </c>
      <c r="BJ373" s="18" t="s">
        <v>84</v>
      </c>
      <c r="BK373" s="233">
        <f>ROUND(I373*H373,2)</f>
        <v>0</v>
      </c>
      <c r="BL373" s="18" t="s">
        <v>245</v>
      </c>
      <c r="BM373" s="232" t="s">
        <v>1244</v>
      </c>
    </row>
    <row r="374" spans="1:47" s="2" customFormat="1" ht="12">
      <c r="A374" s="40"/>
      <c r="B374" s="41"/>
      <c r="C374" s="42"/>
      <c r="D374" s="234" t="s">
        <v>210</v>
      </c>
      <c r="E374" s="42"/>
      <c r="F374" s="235" t="s">
        <v>1054</v>
      </c>
      <c r="G374" s="42"/>
      <c r="H374" s="42"/>
      <c r="I374" s="138"/>
      <c r="J374" s="42"/>
      <c r="K374" s="42"/>
      <c r="L374" s="46"/>
      <c r="M374" s="236"/>
      <c r="N374" s="237"/>
      <c r="O374" s="86"/>
      <c r="P374" s="86"/>
      <c r="Q374" s="86"/>
      <c r="R374" s="86"/>
      <c r="S374" s="86"/>
      <c r="T374" s="87"/>
      <c r="U374" s="40"/>
      <c r="V374" s="40"/>
      <c r="W374" s="40"/>
      <c r="X374" s="40"/>
      <c r="Y374" s="40"/>
      <c r="Z374" s="40"/>
      <c r="AA374" s="40"/>
      <c r="AB374" s="40"/>
      <c r="AC374" s="40"/>
      <c r="AD374" s="40"/>
      <c r="AE374" s="40"/>
      <c r="AT374" s="18" t="s">
        <v>210</v>
      </c>
      <c r="AU374" s="18" t="s">
        <v>84</v>
      </c>
    </row>
    <row r="375" spans="1:51" s="13" customFormat="1" ht="12">
      <c r="A375" s="13"/>
      <c r="B375" s="238"/>
      <c r="C375" s="239"/>
      <c r="D375" s="234" t="s">
        <v>213</v>
      </c>
      <c r="E375" s="240" t="s">
        <v>32</v>
      </c>
      <c r="F375" s="241" t="s">
        <v>1245</v>
      </c>
      <c r="G375" s="239"/>
      <c r="H375" s="242">
        <v>144.165</v>
      </c>
      <c r="I375" s="243"/>
      <c r="J375" s="239"/>
      <c r="K375" s="239"/>
      <c r="L375" s="244"/>
      <c r="M375" s="245"/>
      <c r="N375" s="246"/>
      <c r="O375" s="246"/>
      <c r="P375" s="246"/>
      <c r="Q375" s="246"/>
      <c r="R375" s="246"/>
      <c r="S375" s="246"/>
      <c r="T375" s="247"/>
      <c r="U375" s="13"/>
      <c r="V375" s="13"/>
      <c r="W375" s="13"/>
      <c r="X375" s="13"/>
      <c r="Y375" s="13"/>
      <c r="Z375" s="13"/>
      <c r="AA375" s="13"/>
      <c r="AB375" s="13"/>
      <c r="AC375" s="13"/>
      <c r="AD375" s="13"/>
      <c r="AE375" s="13"/>
      <c r="AT375" s="248" t="s">
        <v>213</v>
      </c>
      <c r="AU375" s="248" t="s">
        <v>84</v>
      </c>
      <c r="AV375" s="13" t="s">
        <v>86</v>
      </c>
      <c r="AW375" s="13" t="s">
        <v>39</v>
      </c>
      <c r="AX375" s="13" t="s">
        <v>6</v>
      </c>
      <c r="AY375" s="248" t="s">
        <v>199</v>
      </c>
    </row>
    <row r="376" spans="1:51" s="14" customFormat="1" ht="12">
      <c r="A376" s="14"/>
      <c r="B376" s="249"/>
      <c r="C376" s="250"/>
      <c r="D376" s="234" t="s">
        <v>213</v>
      </c>
      <c r="E376" s="251" t="s">
        <v>32</v>
      </c>
      <c r="F376" s="252" t="s">
        <v>215</v>
      </c>
      <c r="G376" s="250"/>
      <c r="H376" s="253">
        <v>144.165</v>
      </c>
      <c r="I376" s="254"/>
      <c r="J376" s="250"/>
      <c r="K376" s="250"/>
      <c r="L376" s="255"/>
      <c r="M376" s="269"/>
      <c r="N376" s="270"/>
      <c r="O376" s="270"/>
      <c r="P376" s="270"/>
      <c r="Q376" s="270"/>
      <c r="R376" s="270"/>
      <c r="S376" s="270"/>
      <c r="T376" s="271"/>
      <c r="U376" s="14"/>
      <c r="V376" s="14"/>
      <c r="W376" s="14"/>
      <c r="X376" s="14"/>
      <c r="Y376" s="14"/>
      <c r="Z376" s="14"/>
      <c r="AA376" s="14"/>
      <c r="AB376" s="14"/>
      <c r="AC376" s="14"/>
      <c r="AD376" s="14"/>
      <c r="AE376" s="14"/>
      <c r="AT376" s="259" t="s">
        <v>213</v>
      </c>
      <c r="AU376" s="259" t="s">
        <v>84</v>
      </c>
      <c r="AV376" s="14" t="s">
        <v>209</v>
      </c>
      <c r="AW376" s="14" t="s">
        <v>39</v>
      </c>
      <c r="AX376" s="14" t="s">
        <v>84</v>
      </c>
      <c r="AY376" s="259" t="s">
        <v>199</v>
      </c>
    </row>
    <row r="377" spans="1:63" s="12" customFormat="1" ht="25.9" customHeight="1">
      <c r="A377" s="12"/>
      <c r="B377" s="204"/>
      <c r="C377" s="205"/>
      <c r="D377" s="206" t="s">
        <v>76</v>
      </c>
      <c r="E377" s="207" t="s">
        <v>1246</v>
      </c>
      <c r="F377" s="207" t="s">
        <v>1247</v>
      </c>
      <c r="G377" s="205"/>
      <c r="H377" s="205"/>
      <c r="I377" s="208"/>
      <c r="J377" s="209">
        <f>BK377</f>
        <v>0</v>
      </c>
      <c r="K377" s="205"/>
      <c r="L377" s="210"/>
      <c r="M377" s="211"/>
      <c r="N377" s="212"/>
      <c r="O377" s="212"/>
      <c r="P377" s="213">
        <f>P378</f>
        <v>0</v>
      </c>
      <c r="Q377" s="212"/>
      <c r="R377" s="213">
        <f>R378</f>
        <v>0</v>
      </c>
      <c r="S377" s="212"/>
      <c r="T377" s="214">
        <f>T378</f>
        <v>0</v>
      </c>
      <c r="U377" s="12"/>
      <c r="V377" s="12"/>
      <c r="W377" s="12"/>
      <c r="X377" s="12"/>
      <c r="Y377" s="12"/>
      <c r="Z377" s="12"/>
      <c r="AA377" s="12"/>
      <c r="AB377" s="12"/>
      <c r="AC377" s="12"/>
      <c r="AD377" s="12"/>
      <c r="AE377" s="12"/>
      <c r="AR377" s="215" t="s">
        <v>86</v>
      </c>
      <c r="AT377" s="216" t="s">
        <v>76</v>
      </c>
      <c r="AU377" s="216" t="s">
        <v>6</v>
      </c>
      <c r="AY377" s="215" t="s">
        <v>199</v>
      </c>
      <c r="BK377" s="217">
        <f>BK378</f>
        <v>0</v>
      </c>
    </row>
    <row r="378" spans="1:63" s="12" customFormat="1" ht="22.8" customHeight="1">
      <c r="A378" s="12"/>
      <c r="B378" s="204"/>
      <c r="C378" s="205"/>
      <c r="D378" s="206" t="s">
        <v>76</v>
      </c>
      <c r="E378" s="218" t="s">
        <v>1248</v>
      </c>
      <c r="F378" s="218" t="s">
        <v>1249</v>
      </c>
      <c r="G378" s="205"/>
      <c r="H378" s="205"/>
      <c r="I378" s="208"/>
      <c r="J378" s="219">
        <f>BK378</f>
        <v>0</v>
      </c>
      <c r="K378" s="205"/>
      <c r="L378" s="210"/>
      <c r="M378" s="211"/>
      <c r="N378" s="212"/>
      <c r="O378" s="212"/>
      <c r="P378" s="213">
        <f>SUM(P379:P384)</f>
        <v>0</v>
      </c>
      <c r="Q378" s="212"/>
      <c r="R378" s="213">
        <f>SUM(R379:R384)</f>
        <v>0</v>
      </c>
      <c r="S378" s="212"/>
      <c r="T378" s="214">
        <f>SUM(T379:T384)</f>
        <v>0</v>
      </c>
      <c r="U378" s="12"/>
      <c r="V378" s="12"/>
      <c r="W378" s="12"/>
      <c r="X378" s="12"/>
      <c r="Y378" s="12"/>
      <c r="Z378" s="12"/>
      <c r="AA378" s="12"/>
      <c r="AB378" s="12"/>
      <c r="AC378" s="12"/>
      <c r="AD378" s="12"/>
      <c r="AE378" s="12"/>
      <c r="AR378" s="215" t="s">
        <v>86</v>
      </c>
      <c r="AT378" s="216" t="s">
        <v>76</v>
      </c>
      <c r="AU378" s="216" t="s">
        <v>84</v>
      </c>
      <c r="AY378" s="215" t="s">
        <v>199</v>
      </c>
      <c r="BK378" s="217">
        <f>SUM(BK379:BK384)</f>
        <v>0</v>
      </c>
    </row>
    <row r="379" spans="1:65" s="2" customFormat="1" ht="30" customHeight="1">
      <c r="A379" s="40"/>
      <c r="B379" s="41"/>
      <c r="C379" s="260" t="s">
        <v>435</v>
      </c>
      <c r="D379" s="260" t="s">
        <v>222</v>
      </c>
      <c r="E379" s="261" t="s">
        <v>1250</v>
      </c>
      <c r="F379" s="262" t="s">
        <v>1251</v>
      </c>
      <c r="G379" s="263" t="s">
        <v>288</v>
      </c>
      <c r="H379" s="264">
        <v>5.852</v>
      </c>
      <c r="I379" s="265"/>
      <c r="J379" s="266">
        <f>ROUND(I379*H379,2)</f>
        <v>0</v>
      </c>
      <c r="K379" s="262" t="s">
        <v>32</v>
      </c>
      <c r="L379" s="46"/>
      <c r="M379" s="267" t="s">
        <v>32</v>
      </c>
      <c r="N379" s="268" t="s">
        <v>48</v>
      </c>
      <c r="O379" s="86"/>
      <c r="P379" s="230">
        <f>O379*H379</f>
        <v>0</v>
      </c>
      <c r="Q379" s="230">
        <v>0</v>
      </c>
      <c r="R379" s="230">
        <f>Q379*H379</f>
        <v>0</v>
      </c>
      <c r="S379" s="230">
        <v>0</v>
      </c>
      <c r="T379" s="231">
        <f>S379*H379</f>
        <v>0</v>
      </c>
      <c r="U379" s="40"/>
      <c r="V379" s="40"/>
      <c r="W379" s="40"/>
      <c r="X379" s="40"/>
      <c r="Y379" s="40"/>
      <c r="Z379" s="40"/>
      <c r="AA379" s="40"/>
      <c r="AB379" s="40"/>
      <c r="AC379" s="40"/>
      <c r="AD379" s="40"/>
      <c r="AE379" s="40"/>
      <c r="AR379" s="232" t="s">
        <v>245</v>
      </c>
      <c r="AT379" s="232" t="s">
        <v>222</v>
      </c>
      <c r="AU379" s="232" t="s">
        <v>86</v>
      </c>
      <c r="AY379" s="18" t="s">
        <v>199</v>
      </c>
      <c r="BE379" s="233">
        <f>IF(N379="základní",J379,0)</f>
        <v>0</v>
      </c>
      <c r="BF379" s="233">
        <f>IF(N379="snížená",J379,0)</f>
        <v>0</v>
      </c>
      <c r="BG379" s="233">
        <f>IF(N379="zákl. přenesená",J379,0)</f>
        <v>0</v>
      </c>
      <c r="BH379" s="233">
        <f>IF(N379="sníž. přenesená",J379,0)</f>
        <v>0</v>
      </c>
      <c r="BI379" s="233">
        <f>IF(N379="nulová",J379,0)</f>
        <v>0</v>
      </c>
      <c r="BJ379" s="18" t="s">
        <v>84</v>
      </c>
      <c r="BK379" s="233">
        <f>ROUND(I379*H379,2)</f>
        <v>0</v>
      </c>
      <c r="BL379" s="18" t="s">
        <v>245</v>
      </c>
      <c r="BM379" s="232" t="s">
        <v>1252</v>
      </c>
    </row>
    <row r="380" spans="1:47" s="2" customFormat="1" ht="12">
      <c r="A380" s="40"/>
      <c r="B380" s="41"/>
      <c r="C380" s="42"/>
      <c r="D380" s="234" t="s">
        <v>210</v>
      </c>
      <c r="E380" s="42"/>
      <c r="F380" s="235" t="s">
        <v>1251</v>
      </c>
      <c r="G380" s="42"/>
      <c r="H380" s="42"/>
      <c r="I380" s="138"/>
      <c r="J380" s="42"/>
      <c r="K380" s="42"/>
      <c r="L380" s="46"/>
      <c r="M380" s="236"/>
      <c r="N380" s="237"/>
      <c r="O380" s="86"/>
      <c r="P380" s="86"/>
      <c r="Q380" s="86"/>
      <c r="R380" s="86"/>
      <c r="S380" s="86"/>
      <c r="T380" s="87"/>
      <c r="U380" s="40"/>
      <c r="V380" s="40"/>
      <c r="W380" s="40"/>
      <c r="X380" s="40"/>
      <c r="Y380" s="40"/>
      <c r="Z380" s="40"/>
      <c r="AA380" s="40"/>
      <c r="AB380" s="40"/>
      <c r="AC380" s="40"/>
      <c r="AD380" s="40"/>
      <c r="AE380" s="40"/>
      <c r="AT380" s="18" t="s">
        <v>210</v>
      </c>
      <c r="AU380" s="18" t="s">
        <v>86</v>
      </c>
    </row>
    <row r="381" spans="1:51" s="13" customFormat="1" ht="12">
      <c r="A381" s="13"/>
      <c r="B381" s="238"/>
      <c r="C381" s="239"/>
      <c r="D381" s="234" t="s">
        <v>213</v>
      </c>
      <c r="E381" s="240" t="s">
        <v>32</v>
      </c>
      <c r="F381" s="241" t="s">
        <v>1253</v>
      </c>
      <c r="G381" s="239"/>
      <c r="H381" s="242">
        <v>5.852</v>
      </c>
      <c r="I381" s="243"/>
      <c r="J381" s="239"/>
      <c r="K381" s="239"/>
      <c r="L381" s="244"/>
      <c r="M381" s="245"/>
      <c r="N381" s="246"/>
      <c r="O381" s="246"/>
      <c r="P381" s="246"/>
      <c r="Q381" s="246"/>
      <c r="R381" s="246"/>
      <c r="S381" s="246"/>
      <c r="T381" s="247"/>
      <c r="U381" s="13"/>
      <c r="V381" s="13"/>
      <c r="W381" s="13"/>
      <c r="X381" s="13"/>
      <c r="Y381" s="13"/>
      <c r="Z381" s="13"/>
      <c r="AA381" s="13"/>
      <c r="AB381" s="13"/>
      <c r="AC381" s="13"/>
      <c r="AD381" s="13"/>
      <c r="AE381" s="13"/>
      <c r="AT381" s="248" t="s">
        <v>213</v>
      </c>
      <c r="AU381" s="248" t="s">
        <v>86</v>
      </c>
      <c r="AV381" s="13" t="s">
        <v>86</v>
      </c>
      <c r="AW381" s="13" t="s">
        <v>39</v>
      </c>
      <c r="AX381" s="13" t="s">
        <v>6</v>
      </c>
      <c r="AY381" s="248" t="s">
        <v>199</v>
      </c>
    </row>
    <row r="382" spans="1:51" s="14" customFormat="1" ht="12">
      <c r="A382" s="14"/>
      <c r="B382" s="249"/>
      <c r="C382" s="250"/>
      <c r="D382" s="234" t="s">
        <v>213</v>
      </c>
      <c r="E382" s="251" t="s">
        <v>32</v>
      </c>
      <c r="F382" s="252" t="s">
        <v>215</v>
      </c>
      <c r="G382" s="250"/>
      <c r="H382" s="253">
        <v>5.852</v>
      </c>
      <c r="I382" s="254"/>
      <c r="J382" s="250"/>
      <c r="K382" s="250"/>
      <c r="L382" s="255"/>
      <c r="M382" s="269"/>
      <c r="N382" s="270"/>
      <c r="O382" s="270"/>
      <c r="P382" s="270"/>
      <c r="Q382" s="270"/>
      <c r="R382" s="270"/>
      <c r="S382" s="270"/>
      <c r="T382" s="271"/>
      <c r="U382" s="14"/>
      <c r="V382" s="14"/>
      <c r="W382" s="14"/>
      <c r="X382" s="14"/>
      <c r="Y382" s="14"/>
      <c r="Z382" s="14"/>
      <c r="AA382" s="14"/>
      <c r="AB382" s="14"/>
      <c r="AC382" s="14"/>
      <c r="AD382" s="14"/>
      <c r="AE382" s="14"/>
      <c r="AT382" s="259" t="s">
        <v>213</v>
      </c>
      <c r="AU382" s="259" t="s">
        <v>86</v>
      </c>
      <c r="AV382" s="14" t="s">
        <v>209</v>
      </c>
      <c r="AW382" s="14" t="s">
        <v>39</v>
      </c>
      <c r="AX382" s="14" t="s">
        <v>84</v>
      </c>
      <c r="AY382" s="259" t="s">
        <v>199</v>
      </c>
    </row>
    <row r="383" spans="1:65" s="2" customFormat="1" ht="19.8" customHeight="1">
      <c r="A383" s="40"/>
      <c r="B383" s="41"/>
      <c r="C383" s="220" t="s">
        <v>1254</v>
      </c>
      <c r="D383" s="220" t="s">
        <v>203</v>
      </c>
      <c r="E383" s="221" t="s">
        <v>1255</v>
      </c>
      <c r="F383" s="222" t="s">
        <v>1256</v>
      </c>
      <c r="G383" s="223" t="s">
        <v>288</v>
      </c>
      <c r="H383" s="224">
        <v>5.852</v>
      </c>
      <c r="I383" s="225"/>
      <c r="J383" s="226">
        <f>ROUND(I383*H383,2)</f>
        <v>0</v>
      </c>
      <c r="K383" s="222" t="s">
        <v>32</v>
      </c>
      <c r="L383" s="227"/>
      <c r="M383" s="228" t="s">
        <v>32</v>
      </c>
      <c r="N383" s="229" t="s">
        <v>48</v>
      </c>
      <c r="O383" s="86"/>
      <c r="P383" s="230">
        <f>O383*H383</f>
        <v>0</v>
      </c>
      <c r="Q383" s="230">
        <v>0</v>
      </c>
      <c r="R383" s="230">
        <f>Q383*H383</f>
        <v>0</v>
      </c>
      <c r="S383" s="230">
        <v>0</v>
      </c>
      <c r="T383" s="231">
        <f>S383*H383</f>
        <v>0</v>
      </c>
      <c r="U383" s="40"/>
      <c r="V383" s="40"/>
      <c r="W383" s="40"/>
      <c r="X383" s="40"/>
      <c r="Y383" s="40"/>
      <c r="Z383" s="40"/>
      <c r="AA383" s="40"/>
      <c r="AB383" s="40"/>
      <c r="AC383" s="40"/>
      <c r="AD383" s="40"/>
      <c r="AE383" s="40"/>
      <c r="AR383" s="232" t="s">
        <v>278</v>
      </c>
      <c r="AT383" s="232" t="s">
        <v>203</v>
      </c>
      <c r="AU383" s="232" t="s">
        <v>86</v>
      </c>
      <c r="AY383" s="18" t="s">
        <v>199</v>
      </c>
      <c r="BE383" s="233">
        <f>IF(N383="základní",J383,0)</f>
        <v>0</v>
      </c>
      <c r="BF383" s="233">
        <f>IF(N383="snížená",J383,0)</f>
        <v>0</v>
      </c>
      <c r="BG383" s="233">
        <f>IF(N383="zákl. přenesená",J383,0)</f>
        <v>0</v>
      </c>
      <c r="BH383" s="233">
        <f>IF(N383="sníž. přenesená",J383,0)</f>
        <v>0</v>
      </c>
      <c r="BI383" s="233">
        <f>IF(N383="nulová",J383,0)</f>
        <v>0</v>
      </c>
      <c r="BJ383" s="18" t="s">
        <v>84</v>
      </c>
      <c r="BK383" s="233">
        <f>ROUND(I383*H383,2)</f>
        <v>0</v>
      </c>
      <c r="BL383" s="18" t="s">
        <v>245</v>
      </c>
      <c r="BM383" s="232" t="s">
        <v>1257</v>
      </c>
    </row>
    <row r="384" spans="1:47" s="2" customFormat="1" ht="12">
      <c r="A384" s="40"/>
      <c r="B384" s="41"/>
      <c r="C384" s="42"/>
      <c r="D384" s="234" t="s">
        <v>210</v>
      </c>
      <c r="E384" s="42"/>
      <c r="F384" s="235" t="s">
        <v>1256</v>
      </c>
      <c r="G384" s="42"/>
      <c r="H384" s="42"/>
      <c r="I384" s="138"/>
      <c r="J384" s="42"/>
      <c r="K384" s="42"/>
      <c r="L384" s="46"/>
      <c r="M384" s="236"/>
      <c r="N384" s="237"/>
      <c r="O384" s="86"/>
      <c r="P384" s="86"/>
      <c r="Q384" s="86"/>
      <c r="R384" s="86"/>
      <c r="S384" s="86"/>
      <c r="T384" s="87"/>
      <c r="U384" s="40"/>
      <c r="V384" s="40"/>
      <c r="W384" s="40"/>
      <c r="X384" s="40"/>
      <c r="Y384" s="40"/>
      <c r="Z384" s="40"/>
      <c r="AA384" s="40"/>
      <c r="AB384" s="40"/>
      <c r="AC384" s="40"/>
      <c r="AD384" s="40"/>
      <c r="AE384" s="40"/>
      <c r="AT384" s="18" t="s">
        <v>210</v>
      </c>
      <c r="AU384" s="18" t="s">
        <v>86</v>
      </c>
    </row>
    <row r="385" spans="1:63" s="12" customFormat="1" ht="25.9" customHeight="1">
      <c r="A385" s="12"/>
      <c r="B385" s="204"/>
      <c r="C385" s="205"/>
      <c r="D385" s="206" t="s">
        <v>76</v>
      </c>
      <c r="E385" s="207" t="s">
        <v>203</v>
      </c>
      <c r="F385" s="207" t="s">
        <v>220</v>
      </c>
      <c r="G385" s="205"/>
      <c r="H385" s="205"/>
      <c r="I385" s="208"/>
      <c r="J385" s="209">
        <f>BK385</f>
        <v>0</v>
      </c>
      <c r="K385" s="205"/>
      <c r="L385" s="210"/>
      <c r="M385" s="211"/>
      <c r="N385" s="212"/>
      <c r="O385" s="212"/>
      <c r="P385" s="213">
        <f>P386</f>
        <v>0</v>
      </c>
      <c r="Q385" s="212"/>
      <c r="R385" s="213">
        <f>R386</f>
        <v>0</v>
      </c>
      <c r="S385" s="212"/>
      <c r="T385" s="214">
        <f>T386</f>
        <v>0</v>
      </c>
      <c r="U385" s="12"/>
      <c r="V385" s="12"/>
      <c r="W385" s="12"/>
      <c r="X385" s="12"/>
      <c r="Y385" s="12"/>
      <c r="Z385" s="12"/>
      <c r="AA385" s="12"/>
      <c r="AB385" s="12"/>
      <c r="AC385" s="12"/>
      <c r="AD385" s="12"/>
      <c r="AE385" s="12"/>
      <c r="AR385" s="215" t="s">
        <v>221</v>
      </c>
      <c r="AT385" s="216" t="s">
        <v>76</v>
      </c>
      <c r="AU385" s="216" t="s">
        <v>6</v>
      </c>
      <c r="AY385" s="215" t="s">
        <v>199</v>
      </c>
      <c r="BK385" s="217">
        <f>BK386</f>
        <v>0</v>
      </c>
    </row>
    <row r="386" spans="1:63" s="12" customFormat="1" ht="22.8" customHeight="1">
      <c r="A386" s="12"/>
      <c r="B386" s="204"/>
      <c r="C386" s="205"/>
      <c r="D386" s="206" t="s">
        <v>76</v>
      </c>
      <c r="E386" s="218" t="s">
        <v>1057</v>
      </c>
      <c r="F386" s="218" t="s">
        <v>1058</v>
      </c>
      <c r="G386" s="205"/>
      <c r="H386" s="205"/>
      <c r="I386" s="208"/>
      <c r="J386" s="219">
        <f>BK386</f>
        <v>0</v>
      </c>
      <c r="K386" s="205"/>
      <c r="L386" s="210"/>
      <c r="M386" s="211"/>
      <c r="N386" s="212"/>
      <c r="O386" s="212"/>
      <c r="P386" s="213">
        <f>SUM(P387:P388)</f>
        <v>0</v>
      </c>
      <c r="Q386" s="212"/>
      <c r="R386" s="213">
        <f>SUM(R387:R388)</f>
        <v>0</v>
      </c>
      <c r="S386" s="212"/>
      <c r="T386" s="214">
        <f>SUM(T387:T388)</f>
        <v>0</v>
      </c>
      <c r="U386" s="12"/>
      <c r="V386" s="12"/>
      <c r="W386" s="12"/>
      <c r="X386" s="12"/>
      <c r="Y386" s="12"/>
      <c r="Z386" s="12"/>
      <c r="AA386" s="12"/>
      <c r="AB386" s="12"/>
      <c r="AC386" s="12"/>
      <c r="AD386" s="12"/>
      <c r="AE386" s="12"/>
      <c r="AR386" s="215" t="s">
        <v>221</v>
      </c>
      <c r="AT386" s="216" t="s">
        <v>76</v>
      </c>
      <c r="AU386" s="216" t="s">
        <v>84</v>
      </c>
      <c r="AY386" s="215" t="s">
        <v>199</v>
      </c>
      <c r="BK386" s="217">
        <f>SUM(BK387:BK388)</f>
        <v>0</v>
      </c>
    </row>
    <row r="387" spans="1:65" s="2" customFormat="1" ht="19.8" customHeight="1">
      <c r="A387" s="40"/>
      <c r="B387" s="41"/>
      <c r="C387" s="260" t="s">
        <v>443</v>
      </c>
      <c r="D387" s="260" t="s">
        <v>222</v>
      </c>
      <c r="E387" s="261" t="s">
        <v>1060</v>
      </c>
      <c r="F387" s="262" t="s">
        <v>1061</v>
      </c>
      <c r="G387" s="263" t="s">
        <v>1062</v>
      </c>
      <c r="H387" s="264">
        <v>1</v>
      </c>
      <c r="I387" s="265"/>
      <c r="J387" s="266">
        <f>ROUND(I387*H387,2)</f>
        <v>0</v>
      </c>
      <c r="K387" s="262" t="s">
        <v>32</v>
      </c>
      <c r="L387" s="46"/>
      <c r="M387" s="267" t="s">
        <v>32</v>
      </c>
      <c r="N387" s="268" t="s">
        <v>48</v>
      </c>
      <c r="O387" s="86"/>
      <c r="P387" s="230">
        <f>O387*H387</f>
        <v>0</v>
      </c>
      <c r="Q387" s="230">
        <v>0</v>
      </c>
      <c r="R387" s="230">
        <f>Q387*H387</f>
        <v>0</v>
      </c>
      <c r="S387" s="230">
        <v>0</v>
      </c>
      <c r="T387" s="231">
        <f>S387*H387</f>
        <v>0</v>
      </c>
      <c r="U387" s="40"/>
      <c r="V387" s="40"/>
      <c r="W387" s="40"/>
      <c r="X387" s="40"/>
      <c r="Y387" s="40"/>
      <c r="Z387" s="40"/>
      <c r="AA387" s="40"/>
      <c r="AB387" s="40"/>
      <c r="AC387" s="40"/>
      <c r="AD387" s="40"/>
      <c r="AE387" s="40"/>
      <c r="AR387" s="232" t="s">
        <v>225</v>
      </c>
      <c r="AT387" s="232" t="s">
        <v>222</v>
      </c>
      <c r="AU387" s="232" t="s">
        <v>86</v>
      </c>
      <c r="AY387" s="18" t="s">
        <v>199</v>
      </c>
      <c r="BE387" s="233">
        <f>IF(N387="základní",J387,0)</f>
        <v>0</v>
      </c>
      <c r="BF387" s="233">
        <f>IF(N387="snížená",J387,0)</f>
        <v>0</v>
      </c>
      <c r="BG387" s="233">
        <f>IF(N387="zákl. přenesená",J387,0)</f>
        <v>0</v>
      </c>
      <c r="BH387" s="233">
        <f>IF(N387="sníž. přenesená",J387,0)</f>
        <v>0</v>
      </c>
      <c r="BI387" s="233">
        <f>IF(N387="nulová",J387,0)</f>
        <v>0</v>
      </c>
      <c r="BJ387" s="18" t="s">
        <v>84</v>
      </c>
      <c r="BK387" s="233">
        <f>ROUND(I387*H387,2)</f>
        <v>0</v>
      </c>
      <c r="BL387" s="18" t="s">
        <v>225</v>
      </c>
      <c r="BM387" s="232" t="s">
        <v>1258</v>
      </c>
    </row>
    <row r="388" spans="1:47" s="2" customFormat="1" ht="12">
      <c r="A388" s="40"/>
      <c r="B388" s="41"/>
      <c r="C388" s="42"/>
      <c r="D388" s="234" t="s">
        <v>210</v>
      </c>
      <c r="E388" s="42"/>
      <c r="F388" s="235" t="s">
        <v>1061</v>
      </c>
      <c r="G388" s="42"/>
      <c r="H388" s="42"/>
      <c r="I388" s="138"/>
      <c r="J388" s="42"/>
      <c r="K388" s="42"/>
      <c r="L388" s="46"/>
      <c r="M388" s="236"/>
      <c r="N388" s="237"/>
      <c r="O388" s="86"/>
      <c r="P388" s="86"/>
      <c r="Q388" s="86"/>
      <c r="R388" s="86"/>
      <c r="S388" s="86"/>
      <c r="T388" s="87"/>
      <c r="U388" s="40"/>
      <c r="V388" s="40"/>
      <c r="W388" s="40"/>
      <c r="X388" s="40"/>
      <c r="Y388" s="40"/>
      <c r="Z388" s="40"/>
      <c r="AA388" s="40"/>
      <c r="AB388" s="40"/>
      <c r="AC388" s="40"/>
      <c r="AD388" s="40"/>
      <c r="AE388" s="40"/>
      <c r="AT388" s="18" t="s">
        <v>210</v>
      </c>
      <c r="AU388" s="18" t="s">
        <v>86</v>
      </c>
    </row>
    <row r="389" spans="1:63" s="12" customFormat="1" ht="25.9" customHeight="1">
      <c r="A389" s="12"/>
      <c r="B389" s="204"/>
      <c r="C389" s="205"/>
      <c r="D389" s="206" t="s">
        <v>76</v>
      </c>
      <c r="E389" s="207" t="s">
        <v>1064</v>
      </c>
      <c r="F389" s="207" t="s">
        <v>1065</v>
      </c>
      <c r="G389" s="205"/>
      <c r="H389" s="205"/>
      <c r="I389" s="208"/>
      <c r="J389" s="209">
        <f>BK389</f>
        <v>0</v>
      </c>
      <c r="K389" s="205"/>
      <c r="L389" s="210"/>
      <c r="M389" s="211"/>
      <c r="N389" s="212"/>
      <c r="O389" s="212"/>
      <c r="P389" s="213">
        <f>SUM(P390:P395)</f>
        <v>0</v>
      </c>
      <c r="Q389" s="212"/>
      <c r="R389" s="213">
        <f>SUM(R390:R395)</f>
        <v>0</v>
      </c>
      <c r="S389" s="212"/>
      <c r="T389" s="214">
        <f>SUM(T390:T395)</f>
        <v>0</v>
      </c>
      <c r="U389" s="12"/>
      <c r="V389" s="12"/>
      <c r="W389" s="12"/>
      <c r="X389" s="12"/>
      <c r="Y389" s="12"/>
      <c r="Z389" s="12"/>
      <c r="AA389" s="12"/>
      <c r="AB389" s="12"/>
      <c r="AC389" s="12"/>
      <c r="AD389" s="12"/>
      <c r="AE389" s="12"/>
      <c r="AR389" s="215" t="s">
        <v>200</v>
      </c>
      <c r="AT389" s="216" t="s">
        <v>76</v>
      </c>
      <c r="AU389" s="216" t="s">
        <v>6</v>
      </c>
      <c r="AY389" s="215" t="s">
        <v>199</v>
      </c>
      <c r="BK389" s="217">
        <f>SUM(BK390:BK395)</f>
        <v>0</v>
      </c>
    </row>
    <row r="390" spans="1:65" s="2" customFormat="1" ht="19.8" customHeight="1">
      <c r="A390" s="40"/>
      <c r="B390" s="41"/>
      <c r="C390" s="260" t="s">
        <v>1259</v>
      </c>
      <c r="D390" s="260" t="s">
        <v>222</v>
      </c>
      <c r="E390" s="261" t="s">
        <v>1066</v>
      </c>
      <c r="F390" s="262" t="s">
        <v>467</v>
      </c>
      <c r="G390" s="263" t="s">
        <v>296</v>
      </c>
      <c r="H390" s="264">
        <v>258.4</v>
      </c>
      <c r="I390" s="265"/>
      <c r="J390" s="266">
        <f>ROUND(I390*H390,2)</f>
        <v>0</v>
      </c>
      <c r="K390" s="262" t="s">
        <v>32</v>
      </c>
      <c r="L390" s="46"/>
      <c r="M390" s="267" t="s">
        <v>32</v>
      </c>
      <c r="N390" s="268" t="s">
        <v>48</v>
      </c>
      <c r="O390" s="86"/>
      <c r="P390" s="230">
        <f>O390*H390</f>
        <v>0</v>
      </c>
      <c r="Q390" s="230">
        <v>0</v>
      </c>
      <c r="R390" s="230">
        <f>Q390*H390</f>
        <v>0</v>
      </c>
      <c r="S390" s="230">
        <v>0</v>
      </c>
      <c r="T390" s="231">
        <f>S390*H390</f>
        <v>0</v>
      </c>
      <c r="U390" s="40"/>
      <c r="V390" s="40"/>
      <c r="W390" s="40"/>
      <c r="X390" s="40"/>
      <c r="Y390" s="40"/>
      <c r="Z390" s="40"/>
      <c r="AA390" s="40"/>
      <c r="AB390" s="40"/>
      <c r="AC390" s="40"/>
      <c r="AD390" s="40"/>
      <c r="AE390" s="40"/>
      <c r="AR390" s="232" t="s">
        <v>209</v>
      </c>
      <c r="AT390" s="232" t="s">
        <v>222</v>
      </c>
      <c r="AU390" s="232" t="s">
        <v>84</v>
      </c>
      <c r="AY390" s="18" t="s">
        <v>199</v>
      </c>
      <c r="BE390" s="233">
        <f>IF(N390="základní",J390,0)</f>
        <v>0</v>
      </c>
      <c r="BF390" s="233">
        <f>IF(N390="snížená",J390,0)</f>
        <v>0</v>
      </c>
      <c r="BG390" s="233">
        <f>IF(N390="zákl. přenesená",J390,0)</f>
        <v>0</v>
      </c>
      <c r="BH390" s="233">
        <f>IF(N390="sníž. přenesená",J390,0)</f>
        <v>0</v>
      </c>
      <c r="BI390" s="233">
        <f>IF(N390="nulová",J390,0)</f>
        <v>0</v>
      </c>
      <c r="BJ390" s="18" t="s">
        <v>84</v>
      </c>
      <c r="BK390" s="233">
        <f>ROUND(I390*H390,2)</f>
        <v>0</v>
      </c>
      <c r="BL390" s="18" t="s">
        <v>209</v>
      </c>
      <c r="BM390" s="232" t="s">
        <v>1260</v>
      </c>
    </row>
    <row r="391" spans="1:47" s="2" customFormat="1" ht="12">
      <c r="A391" s="40"/>
      <c r="B391" s="41"/>
      <c r="C391" s="42"/>
      <c r="D391" s="234" t="s">
        <v>210</v>
      </c>
      <c r="E391" s="42"/>
      <c r="F391" s="235" t="s">
        <v>467</v>
      </c>
      <c r="G391" s="42"/>
      <c r="H391" s="42"/>
      <c r="I391" s="138"/>
      <c r="J391" s="42"/>
      <c r="K391" s="42"/>
      <c r="L391" s="46"/>
      <c r="M391" s="236"/>
      <c r="N391" s="237"/>
      <c r="O391" s="86"/>
      <c r="P391" s="86"/>
      <c r="Q391" s="86"/>
      <c r="R391" s="86"/>
      <c r="S391" s="86"/>
      <c r="T391" s="87"/>
      <c r="U391" s="40"/>
      <c r="V391" s="40"/>
      <c r="W391" s="40"/>
      <c r="X391" s="40"/>
      <c r="Y391" s="40"/>
      <c r="Z391" s="40"/>
      <c r="AA391" s="40"/>
      <c r="AB391" s="40"/>
      <c r="AC391" s="40"/>
      <c r="AD391" s="40"/>
      <c r="AE391" s="40"/>
      <c r="AT391" s="18" t="s">
        <v>210</v>
      </c>
      <c r="AU391" s="18" t="s">
        <v>84</v>
      </c>
    </row>
    <row r="392" spans="1:65" s="2" customFormat="1" ht="19.8" customHeight="1">
      <c r="A392" s="40"/>
      <c r="B392" s="41"/>
      <c r="C392" s="260" t="s">
        <v>447</v>
      </c>
      <c r="D392" s="260" t="s">
        <v>222</v>
      </c>
      <c r="E392" s="261" t="s">
        <v>1070</v>
      </c>
      <c r="F392" s="262" t="s">
        <v>738</v>
      </c>
      <c r="G392" s="263" t="s">
        <v>296</v>
      </c>
      <c r="H392" s="264">
        <v>10.81</v>
      </c>
      <c r="I392" s="265"/>
      <c r="J392" s="266">
        <f>ROUND(I392*H392,2)</f>
        <v>0</v>
      </c>
      <c r="K392" s="262" t="s">
        <v>32</v>
      </c>
      <c r="L392" s="46"/>
      <c r="M392" s="267" t="s">
        <v>32</v>
      </c>
      <c r="N392" s="268" t="s">
        <v>48</v>
      </c>
      <c r="O392" s="86"/>
      <c r="P392" s="230">
        <f>O392*H392</f>
        <v>0</v>
      </c>
      <c r="Q392" s="230">
        <v>0</v>
      </c>
      <c r="R392" s="230">
        <f>Q392*H392</f>
        <v>0</v>
      </c>
      <c r="S392" s="230">
        <v>0</v>
      </c>
      <c r="T392" s="231">
        <f>S392*H392</f>
        <v>0</v>
      </c>
      <c r="U392" s="40"/>
      <c r="V392" s="40"/>
      <c r="W392" s="40"/>
      <c r="X392" s="40"/>
      <c r="Y392" s="40"/>
      <c r="Z392" s="40"/>
      <c r="AA392" s="40"/>
      <c r="AB392" s="40"/>
      <c r="AC392" s="40"/>
      <c r="AD392" s="40"/>
      <c r="AE392" s="40"/>
      <c r="AR392" s="232" t="s">
        <v>209</v>
      </c>
      <c r="AT392" s="232" t="s">
        <v>222</v>
      </c>
      <c r="AU392" s="232" t="s">
        <v>84</v>
      </c>
      <c r="AY392" s="18" t="s">
        <v>199</v>
      </c>
      <c r="BE392" s="233">
        <f>IF(N392="základní",J392,0)</f>
        <v>0</v>
      </c>
      <c r="BF392" s="233">
        <f>IF(N392="snížená",J392,0)</f>
        <v>0</v>
      </c>
      <c r="BG392" s="233">
        <f>IF(N392="zákl. přenesená",J392,0)</f>
        <v>0</v>
      </c>
      <c r="BH392" s="233">
        <f>IF(N392="sníž. přenesená",J392,0)</f>
        <v>0</v>
      </c>
      <c r="BI392" s="233">
        <f>IF(N392="nulová",J392,0)</f>
        <v>0</v>
      </c>
      <c r="BJ392" s="18" t="s">
        <v>84</v>
      </c>
      <c r="BK392" s="233">
        <f>ROUND(I392*H392,2)</f>
        <v>0</v>
      </c>
      <c r="BL392" s="18" t="s">
        <v>209</v>
      </c>
      <c r="BM392" s="232" t="s">
        <v>1261</v>
      </c>
    </row>
    <row r="393" spans="1:47" s="2" customFormat="1" ht="12">
      <c r="A393" s="40"/>
      <c r="B393" s="41"/>
      <c r="C393" s="42"/>
      <c r="D393" s="234" t="s">
        <v>210</v>
      </c>
      <c r="E393" s="42"/>
      <c r="F393" s="235" t="s">
        <v>738</v>
      </c>
      <c r="G393" s="42"/>
      <c r="H393" s="42"/>
      <c r="I393" s="138"/>
      <c r="J393" s="42"/>
      <c r="K393" s="42"/>
      <c r="L393" s="46"/>
      <c r="M393" s="236"/>
      <c r="N393" s="237"/>
      <c r="O393" s="86"/>
      <c r="P393" s="86"/>
      <c r="Q393" s="86"/>
      <c r="R393" s="86"/>
      <c r="S393" s="86"/>
      <c r="T393" s="87"/>
      <c r="U393" s="40"/>
      <c r="V393" s="40"/>
      <c r="W393" s="40"/>
      <c r="X393" s="40"/>
      <c r="Y393" s="40"/>
      <c r="Z393" s="40"/>
      <c r="AA393" s="40"/>
      <c r="AB393" s="40"/>
      <c r="AC393" s="40"/>
      <c r="AD393" s="40"/>
      <c r="AE393" s="40"/>
      <c r="AT393" s="18" t="s">
        <v>210</v>
      </c>
      <c r="AU393" s="18" t="s">
        <v>84</v>
      </c>
    </row>
    <row r="394" spans="1:65" s="2" customFormat="1" ht="14.4" customHeight="1">
      <c r="A394" s="40"/>
      <c r="B394" s="41"/>
      <c r="C394" s="260" t="s">
        <v>1262</v>
      </c>
      <c r="D394" s="260" t="s">
        <v>222</v>
      </c>
      <c r="E394" s="261" t="s">
        <v>1263</v>
      </c>
      <c r="F394" s="262" t="s">
        <v>1264</v>
      </c>
      <c r="G394" s="263" t="s">
        <v>296</v>
      </c>
      <c r="H394" s="264">
        <v>5.302</v>
      </c>
      <c r="I394" s="265"/>
      <c r="J394" s="266">
        <f>ROUND(I394*H394,2)</f>
        <v>0</v>
      </c>
      <c r="K394" s="262" t="s">
        <v>32</v>
      </c>
      <c r="L394" s="46"/>
      <c r="M394" s="267" t="s">
        <v>32</v>
      </c>
      <c r="N394" s="268" t="s">
        <v>48</v>
      </c>
      <c r="O394" s="86"/>
      <c r="P394" s="230">
        <f>O394*H394</f>
        <v>0</v>
      </c>
      <c r="Q394" s="230">
        <v>0</v>
      </c>
      <c r="R394" s="230">
        <f>Q394*H394</f>
        <v>0</v>
      </c>
      <c r="S394" s="230">
        <v>0</v>
      </c>
      <c r="T394" s="231">
        <f>S394*H394</f>
        <v>0</v>
      </c>
      <c r="U394" s="40"/>
      <c r="V394" s="40"/>
      <c r="W394" s="40"/>
      <c r="X394" s="40"/>
      <c r="Y394" s="40"/>
      <c r="Z394" s="40"/>
      <c r="AA394" s="40"/>
      <c r="AB394" s="40"/>
      <c r="AC394" s="40"/>
      <c r="AD394" s="40"/>
      <c r="AE394" s="40"/>
      <c r="AR394" s="232" t="s">
        <v>209</v>
      </c>
      <c r="AT394" s="232" t="s">
        <v>222</v>
      </c>
      <c r="AU394" s="232" t="s">
        <v>84</v>
      </c>
      <c r="AY394" s="18" t="s">
        <v>199</v>
      </c>
      <c r="BE394" s="233">
        <f>IF(N394="základní",J394,0)</f>
        <v>0</v>
      </c>
      <c r="BF394" s="233">
        <f>IF(N394="snížená",J394,0)</f>
        <v>0</v>
      </c>
      <c r="BG394" s="233">
        <f>IF(N394="zákl. přenesená",J394,0)</f>
        <v>0</v>
      </c>
      <c r="BH394" s="233">
        <f>IF(N394="sníž. přenesená",J394,0)</f>
        <v>0</v>
      </c>
      <c r="BI394" s="233">
        <f>IF(N394="nulová",J394,0)</f>
        <v>0</v>
      </c>
      <c r="BJ394" s="18" t="s">
        <v>84</v>
      </c>
      <c r="BK394" s="233">
        <f>ROUND(I394*H394,2)</f>
        <v>0</v>
      </c>
      <c r="BL394" s="18" t="s">
        <v>209</v>
      </c>
      <c r="BM394" s="232" t="s">
        <v>1265</v>
      </c>
    </row>
    <row r="395" spans="1:47" s="2" customFormat="1" ht="12">
      <c r="A395" s="40"/>
      <c r="B395" s="41"/>
      <c r="C395" s="42"/>
      <c r="D395" s="234" t="s">
        <v>210</v>
      </c>
      <c r="E395" s="42"/>
      <c r="F395" s="235" t="s">
        <v>1264</v>
      </c>
      <c r="G395" s="42"/>
      <c r="H395" s="42"/>
      <c r="I395" s="138"/>
      <c r="J395" s="42"/>
      <c r="K395" s="42"/>
      <c r="L395" s="46"/>
      <c r="M395" s="272"/>
      <c r="N395" s="273"/>
      <c r="O395" s="274"/>
      <c r="P395" s="274"/>
      <c r="Q395" s="274"/>
      <c r="R395" s="274"/>
      <c r="S395" s="274"/>
      <c r="T395" s="275"/>
      <c r="U395" s="40"/>
      <c r="V395" s="40"/>
      <c r="W395" s="40"/>
      <c r="X395" s="40"/>
      <c r="Y395" s="40"/>
      <c r="Z395" s="40"/>
      <c r="AA395" s="40"/>
      <c r="AB395" s="40"/>
      <c r="AC395" s="40"/>
      <c r="AD395" s="40"/>
      <c r="AE395" s="40"/>
      <c r="AT395" s="18" t="s">
        <v>210</v>
      </c>
      <c r="AU395" s="18" t="s">
        <v>84</v>
      </c>
    </row>
    <row r="396" spans="1:31" s="2" customFormat="1" ht="6.95" customHeight="1">
      <c r="A396" s="40"/>
      <c r="B396" s="61"/>
      <c r="C396" s="62"/>
      <c r="D396" s="62"/>
      <c r="E396" s="62"/>
      <c r="F396" s="62"/>
      <c r="G396" s="62"/>
      <c r="H396" s="62"/>
      <c r="I396" s="168"/>
      <c r="J396" s="62"/>
      <c r="K396" s="62"/>
      <c r="L396" s="46"/>
      <c r="M396" s="40"/>
      <c r="O396" s="40"/>
      <c r="P396" s="40"/>
      <c r="Q396" s="40"/>
      <c r="R396" s="40"/>
      <c r="S396" s="40"/>
      <c r="T396" s="40"/>
      <c r="U396" s="40"/>
      <c r="V396" s="40"/>
      <c r="W396" s="40"/>
      <c r="X396" s="40"/>
      <c r="Y396" s="40"/>
      <c r="Z396" s="40"/>
      <c r="AA396" s="40"/>
      <c r="AB396" s="40"/>
      <c r="AC396" s="40"/>
      <c r="AD396" s="40"/>
      <c r="AE396" s="40"/>
    </row>
  </sheetData>
  <sheetProtection password="CC35" sheet="1" objects="1" scenarios="1" formatColumns="0" formatRows="0" autoFilter="0"/>
  <autoFilter ref="C94:K395"/>
  <mergeCells count="9">
    <mergeCell ref="E7:H7"/>
    <mergeCell ref="E9:H9"/>
    <mergeCell ref="E18:H18"/>
    <mergeCell ref="E27:H27"/>
    <mergeCell ref="E48:H48"/>
    <mergeCell ref="E50:H50"/>
    <mergeCell ref="E85:H85"/>
    <mergeCell ref="E87:H8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BM343"/>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137</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1266</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ROUND((SUM(BE93:BE342)),15)</f>
        <v>0</v>
      </c>
      <c r="G33" s="40"/>
      <c r="H33" s="40"/>
      <c r="I33" s="157">
        <v>0.21</v>
      </c>
      <c r="J33" s="156">
        <f>ROUND(((SUM(BE93:BE342))*I33),15)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ROUND((SUM(BF93:BF342)),15)</f>
        <v>0</v>
      </c>
      <c r="G34" s="40"/>
      <c r="H34" s="40"/>
      <c r="I34" s="157">
        <v>0.15</v>
      </c>
      <c r="J34" s="156">
        <f>ROUND(((SUM(BF93:BF342))*I34),15)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ROUND((SUM(BG93:BG342)),15)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ROUND((SUM(BH93:BH342)),15)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ROUND((SUM(BI93:BI342)),15)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01-20-04-01 - Železniční most v ev. km 73,289</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J94</f>
        <v>0</v>
      </c>
      <c r="K60" s="179"/>
      <c r="L60" s="184"/>
      <c r="S60" s="9"/>
      <c r="T60" s="9"/>
      <c r="U60" s="9"/>
      <c r="V60" s="9"/>
      <c r="W60" s="9"/>
      <c r="X60" s="9"/>
      <c r="Y60" s="9"/>
      <c r="Z60" s="9"/>
      <c r="AA60" s="9"/>
      <c r="AB60" s="9"/>
      <c r="AC60" s="9"/>
      <c r="AD60" s="9"/>
      <c r="AE60" s="9"/>
    </row>
    <row r="61" spans="1:31" s="10" customFormat="1" ht="19.9" customHeight="1">
      <c r="A61" s="10"/>
      <c r="B61" s="185"/>
      <c r="C61" s="186"/>
      <c r="D61" s="187" t="s">
        <v>842</v>
      </c>
      <c r="E61" s="188"/>
      <c r="F61" s="188"/>
      <c r="G61" s="188"/>
      <c r="H61" s="188"/>
      <c r="I61" s="189"/>
      <c r="J61" s="190">
        <f>J95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843</v>
      </c>
      <c r="E62" s="188"/>
      <c r="F62" s="188"/>
      <c r="G62" s="188"/>
      <c r="H62" s="188"/>
      <c r="I62" s="189"/>
      <c r="J62" s="190">
        <f>J164</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844</v>
      </c>
      <c r="E63" s="188"/>
      <c r="F63" s="188"/>
      <c r="G63" s="188"/>
      <c r="H63" s="188"/>
      <c r="I63" s="189"/>
      <c r="J63" s="190">
        <f>J169</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845</v>
      </c>
      <c r="E64" s="188"/>
      <c r="F64" s="188"/>
      <c r="G64" s="188"/>
      <c r="H64" s="188"/>
      <c r="I64" s="189"/>
      <c r="J64" s="190">
        <f>J180</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846</v>
      </c>
      <c r="E65" s="188"/>
      <c r="F65" s="188"/>
      <c r="G65" s="188"/>
      <c r="H65" s="188"/>
      <c r="I65" s="189"/>
      <c r="J65" s="190">
        <f>J201</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847</v>
      </c>
      <c r="E66" s="188"/>
      <c r="F66" s="188"/>
      <c r="G66" s="188"/>
      <c r="H66" s="188"/>
      <c r="I66" s="189"/>
      <c r="J66" s="190">
        <f>J211</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848</v>
      </c>
      <c r="E67" s="188"/>
      <c r="F67" s="188"/>
      <c r="G67" s="188"/>
      <c r="H67" s="188"/>
      <c r="I67" s="189"/>
      <c r="J67" s="190">
        <f>J256</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849</v>
      </c>
      <c r="E68" s="188"/>
      <c r="F68" s="188"/>
      <c r="G68" s="188"/>
      <c r="H68" s="188"/>
      <c r="I68" s="189"/>
      <c r="J68" s="190">
        <f>J267</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850</v>
      </c>
      <c r="E69" s="188"/>
      <c r="F69" s="188"/>
      <c r="G69" s="188"/>
      <c r="H69" s="188"/>
      <c r="I69" s="189"/>
      <c r="J69" s="190">
        <f>J272</f>
        <v>0</v>
      </c>
      <c r="K69" s="186"/>
      <c r="L69" s="191"/>
      <c r="S69" s="10"/>
      <c r="T69" s="10"/>
      <c r="U69" s="10"/>
      <c r="V69" s="10"/>
      <c r="W69" s="10"/>
      <c r="X69" s="10"/>
      <c r="Y69" s="10"/>
      <c r="Z69" s="10"/>
      <c r="AA69" s="10"/>
      <c r="AB69" s="10"/>
      <c r="AC69" s="10"/>
      <c r="AD69" s="10"/>
      <c r="AE69" s="10"/>
    </row>
    <row r="70" spans="1:31" s="9" customFormat="1" ht="24.95" customHeight="1">
      <c r="A70" s="9"/>
      <c r="B70" s="178"/>
      <c r="C70" s="179"/>
      <c r="D70" s="180" t="s">
        <v>851</v>
      </c>
      <c r="E70" s="181"/>
      <c r="F70" s="181"/>
      <c r="G70" s="181"/>
      <c r="H70" s="181"/>
      <c r="I70" s="182"/>
      <c r="J70" s="183">
        <f>J275</f>
        <v>0</v>
      </c>
      <c r="K70" s="179"/>
      <c r="L70" s="184"/>
      <c r="S70" s="9"/>
      <c r="T70" s="9"/>
      <c r="U70" s="9"/>
      <c r="V70" s="9"/>
      <c r="W70" s="9"/>
      <c r="X70" s="9"/>
      <c r="Y70" s="9"/>
      <c r="Z70" s="9"/>
      <c r="AA70" s="9"/>
      <c r="AB70" s="9"/>
      <c r="AC70" s="9"/>
      <c r="AD70" s="9"/>
      <c r="AE70" s="9"/>
    </row>
    <row r="71" spans="1:31" s="9" customFormat="1" ht="24.95" customHeight="1">
      <c r="A71" s="9"/>
      <c r="B71" s="178"/>
      <c r="C71" s="179"/>
      <c r="D71" s="180" t="s">
        <v>217</v>
      </c>
      <c r="E71" s="181"/>
      <c r="F71" s="181"/>
      <c r="G71" s="181"/>
      <c r="H71" s="181"/>
      <c r="I71" s="182"/>
      <c r="J71" s="183">
        <f>J326</f>
        <v>0</v>
      </c>
      <c r="K71" s="179"/>
      <c r="L71" s="184"/>
      <c r="S71" s="9"/>
      <c r="T71" s="9"/>
      <c r="U71" s="9"/>
      <c r="V71" s="9"/>
      <c r="W71" s="9"/>
      <c r="X71" s="9"/>
      <c r="Y71" s="9"/>
      <c r="Z71" s="9"/>
      <c r="AA71" s="9"/>
      <c r="AB71" s="9"/>
      <c r="AC71" s="9"/>
      <c r="AD71" s="9"/>
      <c r="AE71" s="9"/>
    </row>
    <row r="72" spans="1:31" s="10" customFormat="1" ht="19.9" customHeight="1">
      <c r="A72" s="10"/>
      <c r="B72" s="185"/>
      <c r="C72" s="186"/>
      <c r="D72" s="187" t="s">
        <v>852</v>
      </c>
      <c r="E72" s="188"/>
      <c r="F72" s="188"/>
      <c r="G72" s="188"/>
      <c r="H72" s="188"/>
      <c r="I72" s="189"/>
      <c r="J72" s="190">
        <f>J327</f>
        <v>0</v>
      </c>
      <c r="K72" s="186"/>
      <c r="L72" s="191"/>
      <c r="S72" s="10"/>
      <c r="T72" s="10"/>
      <c r="U72" s="10"/>
      <c r="V72" s="10"/>
      <c r="W72" s="10"/>
      <c r="X72" s="10"/>
      <c r="Y72" s="10"/>
      <c r="Z72" s="10"/>
      <c r="AA72" s="10"/>
      <c r="AB72" s="10"/>
      <c r="AC72" s="10"/>
      <c r="AD72" s="10"/>
      <c r="AE72" s="10"/>
    </row>
    <row r="73" spans="1:31" s="9" customFormat="1" ht="24.95" customHeight="1">
      <c r="A73" s="9"/>
      <c r="B73" s="178"/>
      <c r="C73" s="179"/>
      <c r="D73" s="180" t="s">
        <v>853</v>
      </c>
      <c r="E73" s="181"/>
      <c r="F73" s="181"/>
      <c r="G73" s="181"/>
      <c r="H73" s="181"/>
      <c r="I73" s="182"/>
      <c r="J73" s="183">
        <f>J330</f>
        <v>0</v>
      </c>
      <c r="K73" s="179"/>
      <c r="L73" s="184"/>
      <c r="S73" s="9"/>
      <c r="T73" s="9"/>
      <c r="U73" s="9"/>
      <c r="V73" s="9"/>
      <c r="W73" s="9"/>
      <c r="X73" s="9"/>
      <c r="Y73" s="9"/>
      <c r="Z73" s="9"/>
      <c r="AA73" s="9"/>
      <c r="AB73" s="9"/>
      <c r="AC73" s="9"/>
      <c r="AD73" s="9"/>
      <c r="AE73" s="9"/>
    </row>
    <row r="74" spans="1:31" s="2" customFormat="1" ht="21.8"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61"/>
      <c r="C75" s="62"/>
      <c r="D75" s="62"/>
      <c r="E75" s="62"/>
      <c r="F75" s="62"/>
      <c r="G75" s="62"/>
      <c r="H75" s="62"/>
      <c r="I75" s="168"/>
      <c r="J75" s="62"/>
      <c r="K75" s="62"/>
      <c r="L75" s="139"/>
      <c r="S75" s="40"/>
      <c r="T75" s="40"/>
      <c r="U75" s="40"/>
      <c r="V75" s="40"/>
      <c r="W75" s="40"/>
      <c r="X75" s="40"/>
      <c r="Y75" s="40"/>
      <c r="Z75" s="40"/>
      <c r="AA75" s="40"/>
      <c r="AB75" s="40"/>
      <c r="AC75" s="40"/>
      <c r="AD75" s="40"/>
      <c r="AE75" s="40"/>
    </row>
    <row r="79" spans="1:31" s="2" customFormat="1" ht="6.95" customHeight="1">
      <c r="A79" s="40"/>
      <c r="B79" s="63"/>
      <c r="C79" s="64"/>
      <c r="D79" s="64"/>
      <c r="E79" s="64"/>
      <c r="F79" s="64"/>
      <c r="G79" s="64"/>
      <c r="H79" s="64"/>
      <c r="I79" s="171"/>
      <c r="J79" s="64"/>
      <c r="K79" s="64"/>
      <c r="L79" s="139"/>
      <c r="S79" s="40"/>
      <c r="T79" s="40"/>
      <c r="U79" s="40"/>
      <c r="V79" s="40"/>
      <c r="W79" s="40"/>
      <c r="X79" s="40"/>
      <c r="Y79" s="40"/>
      <c r="Z79" s="40"/>
      <c r="AA79" s="40"/>
      <c r="AB79" s="40"/>
      <c r="AC79" s="40"/>
      <c r="AD79" s="40"/>
      <c r="AE79" s="40"/>
    </row>
    <row r="80" spans="1:31" s="2" customFormat="1" ht="24.95" customHeight="1">
      <c r="A80" s="40"/>
      <c r="B80" s="41"/>
      <c r="C80" s="24" t="s">
        <v>184</v>
      </c>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3" t="s">
        <v>16</v>
      </c>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4.4" customHeight="1">
      <c r="A83" s="40"/>
      <c r="B83" s="41"/>
      <c r="C83" s="42"/>
      <c r="D83" s="42"/>
      <c r="E83" s="172" t="str">
        <f>E7</f>
        <v>Oprava trati v úseku Mostek – Horka u Staré Paky</v>
      </c>
      <c r="F83" s="33"/>
      <c r="G83" s="33"/>
      <c r="H83" s="33"/>
      <c r="I83" s="138"/>
      <c r="J83" s="42"/>
      <c r="K83" s="42"/>
      <c r="L83" s="139"/>
      <c r="S83" s="40"/>
      <c r="T83" s="40"/>
      <c r="U83" s="40"/>
      <c r="V83" s="40"/>
      <c r="W83" s="40"/>
      <c r="X83" s="40"/>
      <c r="Y83" s="40"/>
      <c r="Z83" s="40"/>
      <c r="AA83" s="40"/>
      <c r="AB83" s="40"/>
      <c r="AC83" s="40"/>
      <c r="AD83" s="40"/>
      <c r="AE83" s="40"/>
    </row>
    <row r="84" spans="1:31" s="2" customFormat="1" ht="12" customHeight="1">
      <c r="A84" s="40"/>
      <c r="B84" s="41"/>
      <c r="C84" s="33" t="s">
        <v>175</v>
      </c>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14.4" customHeight="1">
      <c r="A85" s="40"/>
      <c r="B85" s="41"/>
      <c r="C85" s="42"/>
      <c r="D85" s="42"/>
      <c r="E85" s="71" t="str">
        <f>E9</f>
        <v>SO 01-20-04-01 - Železniční most v ev. km 73,289</v>
      </c>
      <c r="F85" s="42"/>
      <c r="G85" s="42"/>
      <c r="H85" s="42"/>
      <c r="I85" s="138"/>
      <c r="J85" s="42"/>
      <c r="K85" s="42"/>
      <c r="L85" s="139"/>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2" customFormat="1" ht="12" customHeight="1">
      <c r="A87" s="40"/>
      <c r="B87" s="41"/>
      <c r="C87" s="33" t="s">
        <v>22</v>
      </c>
      <c r="D87" s="42"/>
      <c r="E87" s="42"/>
      <c r="F87" s="28" t="str">
        <f>F12</f>
        <v>Mostek - Horka u St. Paky</v>
      </c>
      <c r="G87" s="42"/>
      <c r="H87" s="42"/>
      <c r="I87" s="142" t="s">
        <v>24</v>
      </c>
      <c r="J87" s="74" t="str">
        <f>IF(J12="","",J12)</f>
        <v>12. 3. 2020</v>
      </c>
      <c r="K87" s="42"/>
      <c r="L87" s="139"/>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38"/>
      <c r="J88" s="42"/>
      <c r="K88" s="42"/>
      <c r="L88" s="139"/>
      <c r="S88" s="40"/>
      <c r="T88" s="40"/>
      <c r="U88" s="40"/>
      <c r="V88" s="40"/>
      <c r="W88" s="40"/>
      <c r="X88" s="40"/>
      <c r="Y88" s="40"/>
      <c r="Z88" s="40"/>
      <c r="AA88" s="40"/>
      <c r="AB88" s="40"/>
      <c r="AC88" s="40"/>
      <c r="AD88" s="40"/>
      <c r="AE88" s="40"/>
    </row>
    <row r="89" spans="1:31" s="2" customFormat="1" ht="15.6" customHeight="1">
      <c r="A89" s="40"/>
      <c r="B89" s="41"/>
      <c r="C89" s="33" t="s">
        <v>30</v>
      </c>
      <c r="D89" s="42"/>
      <c r="E89" s="42"/>
      <c r="F89" s="28" t="str">
        <f>E15</f>
        <v>Správa železnic, státní organizace</v>
      </c>
      <c r="G89" s="42"/>
      <c r="H89" s="42"/>
      <c r="I89" s="142" t="s">
        <v>37</v>
      </c>
      <c r="J89" s="38" t="str">
        <f>E21</f>
        <v>Prodin, a.s.</v>
      </c>
      <c r="K89" s="42"/>
      <c r="L89" s="139"/>
      <c r="S89" s="40"/>
      <c r="T89" s="40"/>
      <c r="U89" s="40"/>
      <c r="V89" s="40"/>
      <c r="W89" s="40"/>
      <c r="X89" s="40"/>
      <c r="Y89" s="40"/>
      <c r="Z89" s="40"/>
      <c r="AA89" s="40"/>
      <c r="AB89" s="40"/>
      <c r="AC89" s="40"/>
      <c r="AD89" s="40"/>
      <c r="AE89" s="40"/>
    </row>
    <row r="90" spans="1:31" s="2" customFormat="1" ht="15.6" customHeight="1">
      <c r="A90" s="40"/>
      <c r="B90" s="41"/>
      <c r="C90" s="33" t="s">
        <v>35</v>
      </c>
      <c r="D90" s="42"/>
      <c r="E90" s="42"/>
      <c r="F90" s="28" t="str">
        <f>IF(E18="","",E18)</f>
        <v>Vyplň údaj</v>
      </c>
      <c r="G90" s="42"/>
      <c r="H90" s="42"/>
      <c r="I90" s="142" t="s">
        <v>40</v>
      </c>
      <c r="J90" s="38" t="str">
        <f>E24</f>
        <v>Prodin, a.s.</v>
      </c>
      <c r="K90" s="42"/>
      <c r="L90" s="139"/>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138"/>
      <c r="J91" s="42"/>
      <c r="K91" s="42"/>
      <c r="L91" s="139"/>
      <c r="S91" s="40"/>
      <c r="T91" s="40"/>
      <c r="U91" s="40"/>
      <c r="V91" s="40"/>
      <c r="W91" s="40"/>
      <c r="X91" s="40"/>
      <c r="Y91" s="40"/>
      <c r="Z91" s="40"/>
      <c r="AA91" s="40"/>
      <c r="AB91" s="40"/>
      <c r="AC91" s="40"/>
      <c r="AD91" s="40"/>
      <c r="AE91" s="40"/>
    </row>
    <row r="92" spans="1:31" s="11" customFormat="1" ht="29.25" customHeight="1">
      <c r="A92" s="192"/>
      <c r="B92" s="193"/>
      <c r="C92" s="194" t="s">
        <v>185</v>
      </c>
      <c r="D92" s="195" t="s">
        <v>62</v>
      </c>
      <c r="E92" s="195" t="s">
        <v>58</v>
      </c>
      <c r="F92" s="195" t="s">
        <v>59</v>
      </c>
      <c r="G92" s="195" t="s">
        <v>186</v>
      </c>
      <c r="H92" s="195" t="s">
        <v>187</v>
      </c>
      <c r="I92" s="196" t="s">
        <v>188</v>
      </c>
      <c r="J92" s="195" t="s">
        <v>179</v>
      </c>
      <c r="K92" s="197" t="s">
        <v>189</v>
      </c>
      <c r="L92" s="198"/>
      <c r="M92" s="94" t="s">
        <v>32</v>
      </c>
      <c r="N92" s="95" t="s">
        <v>47</v>
      </c>
      <c r="O92" s="95" t="s">
        <v>190</v>
      </c>
      <c r="P92" s="95" t="s">
        <v>191</v>
      </c>
      <c r="Q92" s="95" t="s">
        <v>192</v>
      </c>
      <c r="R92" s="95" t="s">
        <v>193</v>
      </c>
      <c r="S92" s="95" t="s">
        <v>194</v>
      </c>
      <c r="T92" s="96" t="s">
        <v>195</v>
      </c>
      <c r="U92" s="192"/>
      <c r="V92" s="192"/>
      <c r="W92" s="192"/>
      <c r="X92" s="192"/>
      <c r="Y92" s="192"/>
      <c r="Z92" s="192"/>
      <c r="AA92" s="192"/>
      <c r="AB92" s="192"/>
      <c r="AC92" s="192"/>
      <c r="AD92" s="192"/>
      <c r="AE92" s="192"/>
    </row>
    <row r="93" spans="1:63" s="2" customFormat="1" ht="22.8" customHeight="1">
      <c r="A93" s="40"/>
      <c r="B93" s="41"/>
      <c r="C93" s="101" t="s">
        <v>196</v>
      </c>
      <c r="D93" s="42"/>
      <c r="E93" s="42"/>
      <c r="F93" s="42"/>
      <c r="G93" s="42"/>
      <c r="H93" s="42"/>
      <c r="I93" s="138"/>
      <c r="J93" s="199">
        <f>BK93</f>
        <v>0</v>
      </c>
      <c r="K93" s="42"/>
      <c r="L93" s="46"/>
      <c r="M93" s="97"/>
      <c r="N93" s="200"/>
      <c r="O93" s="98"/>
      <c r="P93" s="201">
        <f>P94+P275+P326+P330</f>
        <v>0</v>
      </c>
      <c r="Q93" s="98"/>
      <c r="R93" s="201">
        <f>R94+R275+R326+R330</f>
        <v>0</v>
      </c>
      <c r="S93" s="98"/>
      <c r="T93" s="202">
        <f>T94+T275+T326+T330</f>
        <v>0</v>
      </c>
      <c r="U93" s="40"/>
      <c r="V93" s="40"/>
      <c r="W93" s="40"/>
      <c r="X93" s="40"/>
      <c r="Y93" s="40"/>
      <c r="Z93" s="40"/>
      <c r="AA93" s="40"/>
      <c r="AB93" s="40"/>
      <c r="AC93" s="40"/>
      <c r="AD93" s="40"/>
      <c r="AE93" s="40"/>
      <c r="AT93" s="18" t="s">
        <v>76</v>
      </c>
      <c r="AU93" s="18" t="s">
        <v>180</v>
      </c>
      <c r="BK93" s="203">
        <f>BK94+BK275+BK326+BK330</f>
        <v>0</v>
      </c>
    </row>
    <row r="94" spans="1:63" s="12" customFormat="1" ht="25.9" customHeight="1">
      <c r="A94" s="12"/>
      <c r="B94" s="204"/>
      <c r="C94" s="205"/>
      <c r="D94" s="206" t="s">
        <v>76</v>
      </c>
      <c r="E94" s="207" t="s">
        <v>197</v>
      </c>
      <c r="F94" s="207" t="s">
        <v>198</v>
      </c>
      <c r="G94" s="205"/>
      <c r="H94" s="205"/>
      <c r="I94" s="208"/>
      <c r="J94" s="209">
        <f>BK94</f>
        <v>0</v>
      </c>
      <c r="K94" s="205"/>
      <c r="L94" s="210"/>
      <c r="M94" s="211"/>
      <c r="N94" s="212"/>
      <c r="O94" s="212"/>
      <c r="P94" s="213">
        <f>P95+P164+P169+P180+P201+P211+P256+P267+P272</f>
        <v>0</v>
      </c>
      <c r="Q94" s="212"/>
      <c r="R94" s="213">
        <f>R95+R164+R169+R180+R201+R211+R256+R267+R272</f>
        <v>0</v>
      </c>
      <c r="S94" s="212"/>
      <c r="T94" s="214">
        <f>T95+T164+T169+T180+T201+T211+T256+T267+T272</f>
        <v>0</v>
      </c>
      <c r="U94" s="12"/>
      <c r="V94" s="12"/>
      <c r="W94" s="12"/>
      <c r="X94" s="12"/>
      <c r="Y94" s="12"/>
      <c r="Z94" s="12"/>
      <c r="AA94" s="12"/>
      <c r="AB94" s="12"/>
      <c r="AC94" s="12"/>
      <c r="AD94" s="12"/>
      <c r="AE94" s="12"/>
      <c r="AR94" s="215" t="s">
        <v>84</v>
      </c>
      <c r="AT94" s="216" t="s">
        <v>76</v>
      </c>
      <c r="AU94" s="216" t="s">
        <v>6</v>
      </c>
      <c r="AY94" s="215" t="s">
        <v>199</v>
      </c>
      <c r="BK94" s="217">
        <f>BK95+BK164+BK169+BK180+BK201+BK211+BK256+BK267+BK272</f>
        <v>0</v>
      </c>
    </row>
    <row r="95" spans="1:63" s="12" customFormat="1" ht="22.8" customHeight="1">
      <c r="A95" s="12"/>
      <c r="B95" s="204"/>
      <c r="C95" s="205"/>
      <c r="D95" s="206" t="s">
        <v>76</v>
      </c>
      <c r="E95" s="218" t="s">
        <v>84</v>
      </c>
      <c r="F95" s="218" t="s">
        <v>854</v>
      </c>
      <c r="G95" s="205"/>
      <c r="H95" s="205"/>
      <c r="I95" s="208"/>
      <c r="J95" s="219">
        <f>BK95</f>
        <v>0</v>
      </c>
      <c r="K95" s="205"/>
      <c r="L95" s="210"/>
      <c r="M95" s="211"/>
      <c r="N95" s="212"/>
      <c r="O95" s="212"/>
      <c r="P95" s="213">
        <f>SUM(P96:P163)</f>
        <v>0</v>
      </c>
      <c r="Q95" s="212"/>
      <c r="R95" s="213">
        <f>SUM(R96:R163)</f>
        <v>0</v>
      </c>
      <c r="S95" s="212"/>
      <c r="T95" s="214">
        <f>SUM(T96:T163)</f>
        <v>0</v>
      </c>
      <c r="U95" s="12"/>
      <c r="V95" s="12"/>
      <c r="W95" s="12"/>
      <c r="X95" s="12"/>
      <c r="Y95" s="12"/>
      <c r="Z95" s="12"/>
      <c r="AA95" s="12"/>
      <c r="AB95" s="12"/>
      <c r="AC95" s="12"/>
      <c r="AD95" s="12"/>
      <c r="AE95" s="12"/>
      <c r="AR95" s="215" t="s">
        <v>84</v>
      </c>
      <c r="AT95" s="216" t="s">
        <v>76</v>
      </c>
      <c r="AU95" s="216" t="s">
        <v>84</v>
      </c>
      <c r="AY95" s="215" t="s">
        <v>199</v>
      </c>
      <c r="BK95" s="217">
        <f>SUM(BK96:BK163)</f>
        <v>0</v>
      </c>
    </row>
    <row r="96" spans="1:65" s="2" customFormat="1" ht="19.8" customHeight="1">
      <c r="A96" s="40"/>
      <c r="B96" s="41"/>
      <c r="C96" s="260" t="s">
        <v>84</v>
      </c>
      <c r="D96" s="260" t="s">
        <v>222</v>
      </c>
      <c r="E96" s="261" t="s">
        <v>855</v>
      </c>
      <c r="F96" s="262" t="s">
        <v>856</v>
      </c>
      <c r="G96" s="263" t="s">
        <v>324</v>
      </c>
      <c r="H96" s="264">
        <v>40</v>
      </c>
      <c r="I96" s="265"/>
      <c r="J96" s="266">
        <f>ROUND(I96*H96,2)</f>
        <v>0</v>
      </c>
      <c r="K96" s="262" t="s">
        <v>32</v>
      </c>
      <c r="L96" s="46"/>
      <c r="M96" s="267" t="s">
        <v>32</v>
      </c>
      <c r="N96" s="268"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209</v>
      </c>
      <c r="AT96" s="232" t="s">
        <v>222</v>
      </c>
      <c r="AU96" s="232" t="s">
        <v>86</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86</v>
      </c>
    </row>
    <row r="97" spans="1:47" s="2" customFormat="1" ht="12">
      <c r="A97" s="40"/>
      <c r="B97" s="41"/>
      <c r="C97" s="42"/>
      <c r="D97" s="234" t="s">
        <v>210</v>
      </c>
      <c r="E97" s="42"/>
      <c r="F97" s="235" t="s">
        <v>856</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86</v>
      </c>
    </row>
    <row r="98" spans="1:65" s="2" customFormat="1" ht="19.8" customHeight="1">
      <c r="A98" s="40"/>
      <c r="B98" s="41"/>
      <c r="C98" s="260" t="s">
        <v>86</v>
      </c>
      <c r="D98" s="260" t="s">
        <v>222</v>
      </c>
      <c r="E98" s="261" t="s">
        <v>857</v>
      </c>
      <c r="F98" s="262" t="s">
        <v>858</v>
      </c>
      <c r="G98" s="263" t="s">
        <v>288</v>
      </c>
      <c r="H98" s="264">
        <v>400</v>
      </c>
      <c r="I98" s="265"/>
      <c r="J98" s="266">
        <f>ROUND(I98*H98,2)</f>
        <v>0</v>
      </c>
      <c r="K98" s="262" t="s">
        <v>32</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209</v>
      </c>
      <c r="AT98" s="232" t="s">
        <v>222</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209</v>
      </c>
    </row>
    <row r="99" spans="1:47" s="2" customFormat="1" ht="12">
      <c r="A99" s="40"/>
      <c r="B99" s="41"/>
      <c r="C99" s="42"/>
      <c r="D99" s="234" t="s">
        <v>210</v>
      </c>
      <c r="E99" s="42"/>
      <c r="F99" s="235" t="s">
        <v>858</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51" s="13" customFormat="1" ht="12">
      <c r="A100" s="13"/>
      <c r="B100" s="238"/>
      <c r="C100" s="239"/>
      <c r="D100" s="234" t="s">
        <v>213</v>
      </c>
      <c r="E100" s="240" t="s">
        <v>32</v>
      </c>
      <c r="F100" s="241" t="s">
        <v>1267</v>
      </c>
      <c r="G100" s="239"/>
      <c r="H100" s="242">
        <v>400</v>
      </c>
      <c r="I100" s="243"/>
      <c r="J100" s="239"/>
      <c r="K100" s="239"/>
      <c r="L100" s="244"/>
      <c r="M100" s="245"/>
      <c r="N100" s="246"/>
      <c r="O100" s="246"/>
      <c r="P100" s="246"/>
      <c r="Q100" s="246"/>
      <c r="R100" s="246"/>
      <c r="S100" s="246"/>
      <c r="T100" s="247"/>
      <c r="U100" s="13"/>
      <c r="V100" s="13"/>
      <c r="W100" s="13"/>
      <c r="X100" s="13"/>
      <c r="Y100" s="13"/>
      <c r="Z100" s="13"/>
      <c r="AA100" s="13"/>
      <c r="AB100" s="13"/>
      <c r="AC100" s="13"/>
      <c r="AD100" s="13"/>
      <c r="AE100" s="13"/>
      <c r="AT100" s="248" t="s">
        <v>213</v>
      </c>
      <c r="AU100" s="248" t="s">
        <v>86</v>
      </c>
      <c r="AV100" s="13" t="s">
        <v>86</v>
      </c>
      <c r="AW100" s="13" t="s">
        <v>39</v>
      </c>
      <c r="AX100" s="13" t="s">
        <v>6</v>
      </c>
      <c r="AY100" s="248" t="s">
        <v>199</v>
      </c>
    </row>
    <row r="101" spans="1:51" s="14" customFormat="1" ht="12">
      <c r="A101" s="14"/>
      <c r="B101" s="249"/>
      <c r="C101" s="250"/>
      <c r="D101" s="234" t="s">
        <v>213</v>
      </c>
      <c r="E101" s="251" t="s">
        <v>32</v>
      </c>
      <c r="F101" s="252" t="s">
        <v>215</v>
      </c>
      <c r="G101" s="250"/>
      <c r="H101" s="253">
        <v>400</v>
      </c>
      <c r="I101" s="254"/>
      <c r="J101" s="250"/>
      <c r="K101" s="250"/>
      <c r="L101" s="255"/>
      <c r="M101" s="269"/>
      <c r="N101" s="270"/>
      <c r="O101" s="270"/>
      <c r="P101" s="270"/>
      <c r="Q101" s="270"/>
      <c r="R101" s="270"/>
      <c r="S101" s="270"/>
      <c r="T101" s="271"/>
      <c r="U101" s="14"/>
      <c r="V101" s="14"/>
      <c r="W101" s="14"/>
      <c r="X101" s="14"/>
      <c r="Y101" s="14"/>
      <c r="Z101" s="14"/>
      <c r="AA101" s="14"/>
      <c r="AB101" s="14"/>
      <c r="AC101" s="14"/>
      <c r="AD101" s="14"/>
      <c r="AE101" s="14"/>
      <c r="AT101" s="259" t="s">
        <v>213</v>
      </c>
      <c r="AU101" s="259" t="s">
        <v>86</v>
      </c>
      <c r="AV101" s="14" t="s">
        <v>209</v>
      </c>
      <c r="AW101" s="14" t="s">
        <v>39</v>
      </c>
      <c r="AX101" s="14" t="s">
        <v>84</v>
      </c>
      <c r="AY101" s="259" t="s">
        <v>199</v>
      </c>
    </row>
    <row r="102" spans="1:65" s="2" customFormat="1" ht="14.4" customHeight="1">
      <c r="A102" s="40"/>
      <c r="B102" s="41"/>
      <c r="C102" s="260" t="s">
        <v>221</v>
      </c>
      <c r="D102" s="260" t="s">
        <v>222</v>
      </c>
      <c r="E102" s="261" t="s">
        <v>860</v>
      </c>
      <c r="F102" s="262" t="s">
        <v>861</v>
      </c>
      <c r="G102" s="263" t="s">
        <v>288</v>
      </c>
      <c r="H102" s="264">
        <v>240</v>
      </c>
      <c r="I102" s="265"/>
      <c r="J102" s="266">
        <f>ROUND(I102*H102,2)</f>
        <v>0</v>
      </c>
      <c r="K102" s="262" t="s">
        <v>32</v>
      </c>
      <c r="L102" s="46"/>
      <c r="M102" s="267" t="s">
        <v>32</v>
      </c>
      <c r="N102" s="268"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209</v>
      </c>
      <c r="AT102" s="232" t="s">
        <v>222</v>
      </c>
      <c r="AU102" s="232" t="s">
        <v>86</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209</v>
      </c>
      <c r="BM102" s="232" t="s">
        <v>230</v>
      </c>
    </row>
    <row r="103" spans="1:47" s="2" customFormat="1" ht="12">
      <c r="A103" s="40"/>
      <c r="B103" s="41"/>
      <c r="C103" s="42"/>
      <c r="D103" s="234" t="s">
        <v>210</v>
      </c>
      <c r="E103" s="42"/>
      <c r="F103" s="235" t="s">
        <v>861</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86</v>
      </c>
    </row>
    <row r="104" spans="1:51" s="13" customFormat="1" ht="12">
      <c r="A104" s="13"/>
      <c r="B104" s="238"/>
      <c r="C104" s="239"/>
      <c r="D104" s="234" t="s">
        <v>213</v>
      </c>
      <c r="E104" s="240" t="s">
        <v>32</v>
      </c>
      <c r="F104" s="241" t="s">
        <v>1268</v>
      </c>
      <c r="G104" s="239"/>
      <c r="H104" s="242">
        <v>240</v>
      </c>
      <c r="I104" s="243"/>
      <c r="J104" s="239"/>
      <c r="K104" s="239"/>
      <c r="L104" s="244"/>
      <c r="M104" s="245"/>
      <c r="N104" s="246"/>
      <c r="O104" s="246"/>
      <c r="P104" s="246"/>
      <c r="Q104" s="246"/>
      <c r="R104" s="246"/>
      <c r="S104" s="246"/>
      <c r="T104" s="247"/>
      <c r="U104" s="13"/>
      <c r="V104" s="13"/>
      <c r="W104" s="13"/>
      <c r="X104" s="13"/>
      <c r="Y104" s="13"/>
      <c r="Z104" s="13"/>
      <c r="AA104" s="13"/>
      <c r="AB104" s="13"/>
      <c r="AC104" s="13"/>
      <c r="AD104" s="13"/>
      <c r="AE104" s="13"/>
      <c r="AT104" s="248" t="s">
        <v>213</v>
      </c>
      <c r="AU104" s="248" t="s">
        <v>86</v>
      </c>
      <c r="AV104" s="13" t="s">
        <v>86</v>
      </c>
      <c r="AW104" s="13" t="s">
        <v>39</v>
      </c>
      <c r="AX104" s="13" t="s">
        <v>6</v>
      </c>
      <c r="AY104" s="248" t="s">
        <v>199</v>
      </c>
    </row>
    <row r="105" spans="1:51" s="14" customFormat="1" ht="12">
      <c r="A105" s="14"/>
      <c r="B105" s="249"/>
      <c r="C105" s="250"/>
      <c r="D105" s="234" t="s">
        <v>213</v>
      </c>
      <c r="E105" s="251" t="s">
        <v>32</v>
      </c>
      <c r="F105" s="252" t="s">
        <v>215</v>
      </c>
      <c r="G105" s="250"/>
      <c r="H105" s="253">
        <v>240</v>
      </c>
      <c r="I105" s="254"/>
      <c r="J105" s="250"/>
      <c r="K105" s="250"/>
      <c r="L105" s="255"/>
      <c r="M105" s="269"/>
      <c r="N105" s="270"/>
      <c r="O105" s="270"/>
      <c r="P105" s="270"/>
      <c r="Q105" s="270"/>
      <c r="R105" s="270"/>
      <c r="S105" s="270"/>
      <c r="T105" s="271"/>
      <c r="U105" s="14"/>
      <c r="V105" s="14"/>
      <c r="W105" s="14"/>
      <c r="X105" s="14"/>
      <c r="Y105" s="14"/>
      <c r="Z105" s="14"/>
      <c r="AA105" s="14"/>
      <c r="AB105" s="14"/>
      <c r="AC105" s="14"/>
      <c r="AD105" s="14"/>
      <c r="AE105" s="14"/>
      <c r="AT105" s="259" t="s">
        <v>213</v>
      </c>
      <c r="AU105" s="259" t="s">
        <v>86</v>
      </c>
      <c r="AV105" s="14" t="s">
        <v>209</v>
      </c>
      <c r="AW105" s="14" t="s">
        <v>39</v>
      </c>
      <c r="AX105" s="14" t="s">
        <v>84</v>
      </c>
      <c r="AY105" s="259" t="s">
        <v>199</v>
      </c>
    </row>
    <row r="106" spans="1:65" s="2" customFormat="1" ht="40.2" customHeight="1">
      <c r="A106" s="40"/>
      <c r="B106" s="41"/>
      <c r="C106" s="260" t="s">
        <v>209</v>
      </c>
      <c r="D106" s="260" t="s">
        <v>222</v>
      </c>
      <c r="E106" s="261" t="s">
        <v>863</v>
      </c>
      <c r="F106" s="262" t="s">
        <v>864</v>
      </c>
      <c r="G106" s="263" t="s">
        <v>303</v>
      </c>
      <c r="H106" s="264">
        <v>294.6</v>
      </c>
      <c r="I106" s="265"/>
      <c r="J106" s="266">
        <f>ROUND(I106*H106,2)</f>
        <v>0</v>
      </c>
      <c r="K106" s="262" t="s">
        <v>32</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209</v>
      </c>
      <c r="AT106" s="232" t="s">
        <v>222</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208</v>
      </c>
    </row>
    <row r="107" spans="1:47" s="2" customFormat="1" ht="12">
      <c r="A107" s="40"/>
      <c r="B107" s="41"/>
      <c r="C107" s="42"/>
      <c r="D107" s="234" t="s">
        <v>210</v>
      </c>
      <c r="E107" s="42"/>
      <c r="F107" s="235" t="s">
        <v>864</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51" s="13" customFormat="1" ht="12">
      <c r="A108" s="13"/>
      <c r="B108" s="238"/>
      <c r="C108" s="239"/>
      <c r="D108" s="234" t="s">
        <v>213</v>
      </c>
      <c r="E108" s="240" t="s">
        <v>32</v>
      </c>
      <c r="F108" s="241" t="s">
        <v>1269</v>
      </c>
      <c r="G108" s="239"/>
      <c r="H108" s="242">
        <v>36</v>
      </c>
      <c r="I108" s="243"/>
      <c r="J108" s="239"/>
      <c r="K108" s="239"/>
      <c r="L108" s="244"/>
      <c r="M108" s="245"/>
      <c r="N108" s="246"/>
      <c r="O108" s="246"/>
      <c r="P108" s="246"/>
      <c r="Q108" s="246"/>
      <c r="R108" s="246"/>
      <c r="S108" s="246"/>
      <c r="T108" s="247"/>
      <c r="U108" s="13"/>
      <c r="V108" s="13"/>
      <c r="W108" s="13"/>
      <c r="X108" s="13"/>
      <c r="Y108" s="13"/>
      <c r="Z108" s="13"/>
      <c r="AA108" s="13"/>
      <c r="AB108" s="13"/>
      <c r="AC108" s="13"/>
      <c r="AD108" s="13"/>
      <c r="AE108" s="13"/>
      <c r="AT108" s="248" t="s">
        <v>213</v>
      </c>
      <c r="AU108" s="248" t="s">
        <v>86</v>
      </c>
      <c r="AV108" s="13" t="s">
        <v>86</v>
      </c>
      <c r="AW108" s="13" t="s">
        <v>39</v>
      </c>
      <c r="AX108" s="13" t="s">
        <v>6</v>
      </c>
      <c r="AY108" s="248" t="s">
        <v>199</v>
      </c>
    </row>
    <row r="109" spans="1:51" s="13" customFormat="1" ht="12">
      <c r="A109" s="13"/>
      <c r="B109" s="238"/>
      <c r="C109" s="239"/>
      <c r="D109" s="234" t="s">
        <v>213</v>
      </c>
      <c r="E109" s="240" t="s">
        <v>32</v>
      </c>
      <c r="F109" s="241" t="s">
        <v>1270</v>
      </c>
      <c r="G109" s="239"/>
      <c r="H109" s="242">
        <v>258.6</v>
      </c>
      <c r="I109" s="243"/>
      <c r="J109" s="239"/>
      <c r="K109" s="239"/>
      <c r="L109" s="244"/>
      <c r="M109" s="245"/>
      <c r="N109" s="246"/>
      <c r="O109" s="246"/>
      <c r="P109" s="246"/>
      <c r="Q109" s="246"/>
      <c r="R109" s="246"/>
      <c r="S109" s="246"/>
      <c r="T109" s="247"/>
      <c r="U109" s="13"/>
      <c r="V109" s="13"/>
      <c r="W109" s="13"/>
      <c r="X109" s="13"/>
      <c r="Y109" s="13"/>
      <c r="Z109" s="13"/>
      <c r="AA109" s="13"/>
      <c r="AB109" s="13"/>
      <c r="AC109" s="13"/>
      <c r="AD109" s="13"/>
      <c r="AE109" s="13"/>
      <c r="AT109" s="248" t="s">
        <v>213</v>
      </c>
      <c r="AU109" s="248" t="s">
        <v>86</v>
      </c>
      <c r="AV109" s="13" t="s">
        <v>86</v>
      </c>
      <c r="AW109" s="13" t="s">
        <v>39</v>
      </c>
      <c r="AX109" s="13" t="s">
        <v>6</v>
      </c>
      <c r="AY109" s="248" t="s">
        <v>199</v>
      </c>
    </row>
    <row r="110" spans="1:51" s="14" customFormat="1" ht="12">
      <c r="A110" s="14"/>
      <c r="B110" s="249"/>
      <c r="C110" s="250"/>
      <c r="D110" s="234" t="s">
        <v>213</v>
      </c>
      <c r="E110" s="251" t="s">
        <v>32</v>
      </c>
      <c r="F110" s="252" t="s">
        <v>215</v>
      </c>
      <c r="G110" s="250"/>
      <c r="H110" s="253">
        <v>294.6</v>
      </c>
      <c r="I110" s="254"/>
      <c r="J110" s="250"/>
      <c r="K110" s="250"/>
      <c r="L110" s="255"/>
      <c r="M110" s="269"/>
      <c r="N110" s="270"/>
      <c r="O110" s="270"/>
      <c r="P110" s="270"/>
      <c r="Q110" s="270"/>
      <c r="R110" s="270"/>
      <c r="S110" s="270"/>
      <c r="T110" s="271"/>
      <c r="U110" s="14"/>
      <c r="V110" s="14"/>
      <c r="W110" s="14"/>
      <c r="X110" s="14"/>
      <c r="Y110" s="14"/>
      <c r="Z110" s="14"/>
      <c r="AA110" s="14"/>
      <c r="AB110" s="14"/>
      <c r="AC110" s="14"/>
      <c r="AD110" s="14"/>
      <c r="AE110" s="14"/>
      <c r="AT110" s="259" t="s">
        <v>213</v>
      </c>
      <c r="AU110" s="259" t="s">
        <v>86</v>
      </c>
      <c r="AV110" s="14" t="s">
        <v>209</v>
      </c>
      <c r="AW110" s="14" t="s">
        <v>39</v>
      </c>
      <c r="AX110" s="14" t="s">
        <v>84</v>
      </c>
      <c r="AY110" s="259" t="s">
        <v>199</v>
      </c>
    </row>
    <row r="111" spans="1:65" s="2" customFormat="1" ht="40.2" customHeight="1">
      <c r="A111" s="40"/>
      <c r="B111" s="41"/>
      <c r="C111" s="260" t="s">
        <v>200</v>
      </c>
      <c r="D111" s="260" t="s">
        <v>222</v>
      </c>
      <c r="E111" s="261" t="s">
        <v>868</v>
      </c>
      <c r="F111" s="262" t="s">
        <v>869</v>
      </c>
      <c r="G111" s="263" t="s">
        <v>303</v>
      </c>
      <c r="H111" s="264">
        <v>294.6</v>
      </c>
      <c r="I111" s="265"/>
      <c r="J111" s="266">
        <f>ROUND(I111*H111,2)</f>
        <v>0</v>
      </c>
      <c r="K111" s="262" t="s">
        <v>32</v>
      </c>
      <c r="L111" s="46"/>
      <c r="M111" s="267" t="s">
        <v>32</v>
      </c>
      <c r="N111" s="268" t="s">
        <v>48</v>
      </c>
      <c r="O111" s="86"/>
      <c r="P111" s="230">
        <f>O111*H111</f>
        <v>0</v>
      </c>
      <c r="Q111" s="230">
        <v>0</v>
      </c>
      <c r="R111" s="230">
        <f>Q111*H111</f>
        <v>0</v>
      </c>
      <c r="S111" s="230">
        <v>0</v>
      </c>
      <c r="T111" s="231">
        <f>S111*H111</f>
        <v>0</v>
      </c>
      <c r="U111" s="40"/>
      <c r="V111" s="40"/>
      <c r="W111" s="40"/>
      <c r="X111" s="40"/>
      <c r="Y111" s="40"/>
      <c r="Z111" s="40"/>
      <c r="AA111" s="40"/>
      <c r="AB111" s="40"/>
      <c r="AC111" s="40"/>
      <c r="AD111" s="40"/>
      <c r="AE111" s="40"/>
      <c r="AR111" s="232" t="s">
        <v>209</v>
      </c>
      <c r="AT111" s="232" t="s">
        <v>222</v>
      </c>
      <c r="AU111" s="232" t="s">
        <v>86</v>
      </c>
      <c r="AY111" s="18" t="s">
        <v>199</v>
      </c>
      <c r="BE111" s="233">
        <f>IF(N111="základní",J111,0)</f>
        <v>0</v>
      </c>
      <c r="BF111" s="233">
        <f>IF(N111="snížená",J111,0)</f>
        <v>0</v>
      </c>
      <c r="BG111" s="233">
        <f>IF(N111="zákl. přenesená",J111,0)</f>
        <v>0</v>
      </c>
      <c r="BH111" s="233">
        <f>IF(N111="sníž. přenesená",J111,0)</f>
        <v>0</v>
      </c>
      <c r="BI111" s="233">
        <f>IF(N111="nulová",J111,0)</f>
        <v>0</v>
      </c>
      <c r="BJ111" s="18" t="s">
        <v>84</v>
      </c>
      <c r="BK111" s="233">
        <f>ROUND(I111*H111,2)</f>
        <v>0</v>
      </c>
      <c r="BL111" s="18" t="s">
        <v>209</v>
      </c>
      <c r="BM111" s="232" t="s">
        <v>235</v>
      </c>
    </row>
    <row r="112" spans="1:47" s="2" customFormat="1" ht="12">
      <c r="A112" s="40"/>
      <c r="B112" s="41"/>
      <c r="C112" s="42"/>
      <c r="D112" s="234" t="s">
        <v>210</v>
      </c>
      <c r="E112" s="42"/>
      <c r="F112" s="235" t="s">
        <v>869</v>
      </c>
      <c r="G112" s="42"/>
      <c r="H112" s="42"/>
      <c r="I112" s="138"/>
      <c r="J112" s="42"/>
      <c r="K112" s="42"/>
      <c r="L112" s="46"/>
      <c r="M112" s="236"/>
      <c r="N112" s="237"/>
      <c r="O112" s="86"/>
      <c r="P112" s="86"/>
      <c r="Q112" s="86"/>
      <c r="R112" s="86"/>
      <c r="S112" s="86"/>
      <c r="T112" s="87"/>
      <c r="U112" s="40"/>
      <c r="V112" s="40"/>
      <c r="W112" s="40"/>
      <c r="X112" s="40"/>
      <c r="Y112" s="40"/>
      <c r="Z112" s="40"/>
      <c r="AA112" s="40"/>
      <c r="AB112" s="40"/>
      <c r="AC112" s="40"/>
      <c r="AD112" s="40"/>
      <c r="AE112" s="40"/>
      <c r="AT112" s="18" t="s">
        <v>210</v>
      </c>
      <c r="AU112" s="18" t="s">
        <v>86</v>
      </c>
    </row>
    <row r="113" spans="1:51" s="13" customFormat="1" ht="12">
      <c r="A113" s="13"/>
      <c r="B113" s="238"/>
      <c r="C113" s="239"/>
      <c r="D113" s="234" t="s">
        <v>213</v>
      </c>
      <c r="E113" s="240" t="s">
        <v>32</v>
      </c>
      <c r="F113" s="241" t="s">
        <v>1269</v>
      </c>
      <c r="G113" s="239"/>
      <c r="H113" s="242">
        <v>36</v>
      </c>
      <c r="I113" s="243"/>
      <c r="J113" s="239"/>
      <c r="K113" s="239"/>
      <c r="L113" s="244"/>
      <c r="M113" s="245"/>
      <c r="N113" s="246"/>
      <c r="O113" s="246"/>
      <c r="P113" s="246"/>
      <c r="Q113" s="246"/>
      <c r="R113" s="246"/>
      <c r="S113" s="246"/>
      <c r="T113" s="247"/>
      <c r="U113" s="13"/>
      <c r="V113" s="13"/>
      <c r="W113" s="13"/>
      <c r="X113" s="13"/>
      <c r="Y113" s="13"/>
      <c r="Z113" s="13"/>
      <c r="AA113" s="13"/>
      <c r="AB113" s="13"/>
      <c r="AC113" s="13"/>
      <c r="AD113" s="13"/>
      <c r="AE113" s="13"/>
      <c r="AT113" s="248" t="s">
        <v>213</v>
      </c>
      <c r="AU113" s="248" t="s">
        <v>86</v>
      </c>
      <c r="AV113" s="13" t="s">
        <v>86</v>
      </c>
      <c r="AW113" s="13" t="s">
        <v>39</v>
      </c>
      <c r="AX113" s="13" t="s">
        <v>6</v>
      </c>
      <c r="AY113" s="248" t="s">
        <v>199</v>
      </c>
    </row>
    <row r="114" spans="1:51" s="13" customFormat="1" ht="12">
      <c r="A114" s="13"/>
      <c r="B114" s="238"/>
      <c r="C114" s="239"/>
      <c r="D114" s="234" t="s">
        <v>213</v>
      </c>
      <c r="E114" s="240" t="s">
        <v>32</v>
      </c>
      <c r="F114" s="241" t="s">
        <v>1270</v>
      </c>
      <c r="G114" s="239"/>
      <c r="H114" s="242">
        <v>258.6</v>
      </c>
      <c r="I114" s="243"/>
      <c r="J114" s="239"/>
      <c r="K114" s="239"/>
      <c r="L114" s="244"/>
      <c r="M114" s="245"/>
      <c r="N114" s="246"/>
      <c r="O114" s="246"/>
      <c r="P114" s="246"/>
      <c r="Q114" s="246"/>
      <c r="R114" s="246"/>
      <c r="S114" s="246"/>
      <c r="T114" s="247"/>
      <c r="U114" s="13"/>
      <c r="V114" s="13"/>
      <c r="W114" s="13"/>
      <c r="X114" s="13"/>
      <c r="Y114" s="13"/>
      <c r="Z114" s="13"/>
      <c r="AA114" s="13"/>
      <c r="AB114" s="13"/>
      <c r="AC114" s="13"/>
      <c r="AD114" s="13"/>
      <c r="AE114" s="13"/>
      <c r="AT114" s="248" t="s">
        <v>213</v>
      </c>
      <c r="AU114" s="248" t="s">
        <v>86</v>
      </c>
      <c r="AV114" s="13" t="s">
        <v>86</v>
      </c>
      <c r="AW114" s="13" t="s">
        <v>39</v>
      </c>
      <c r="AX114" s="13" t="s">
        <v>6</v>
      </c>
      <c r="AY114" s="248" t="s">
        <v>199</v>
      </c>
    </row>
    <row r="115" spans="1:51" s="14" customFormat="1" ht="12">
      <c r="A115" s="14"/>
      <c r="B115" s="249"/>
      <c r="C115" s="250"/>
      <c r="D115" s="234" t="s">
        <v>213</v>
      </c>
      <c r="E115" s="251" t="s">
        <v>32</v>
      </c>
      <c r="F115" s="252" t="s">
        <v>215</v>
      </c>
      <c r="G115" s="250"/>
      <c r="H115" s="253">
        <v>294.6</v>
      </c>
      <c r="I115" s="254"/>
      <c r="J115" s="250"/>
      <c r="K115" s="250"/>
      <c r="L115" s="255"/>
      <c r="M115" s="269"/>
      <c r="N115" s="270"/>
      <c r="O115" s="270"/>
      <c r="P115" s="270"/>
      <c r="Q115" s="270"/>
      <c r="R115" s="270"/>
      <c r="S115" s="270"/>
      <c r="T115" s="271"/>
      <c r="U115" s="14"/>
      <c r="V115" s="14"/>
      <c r="W115" s="14"/>
      <c r="X115" s="14"/>
      <c r="Y115" s="14"/>
      <c r="Z115" s="14"/>
      <c r="AA115" s="14"/>
      <c r="AB115" s="14"/>
      <c r="AC115" s="14"/>
      <c r="AD115" s="14"/>
      <c r="AE115" s="14"/>
      <c r="AT115" s="259" t="s">
        <v>213</v>
      </c>
      <c r="AU115" s="259" t="s">
        <v>86</v>
      </c>
      <c r="AV115" s="14" t="s">
        <v>209</v>
      </c>
      <c r="AW115" s="14" t="s">
        <v>39</v>
      </c>
      <c r="AX115" s="14" t="s">
        <v>84</v>
      </c>
      <c r="AY115" s="259" t="s">
        <v>199</v>
      </c>
    </row>
    <row r="116" spans="1:65" s="2" customFormat="1" ht="19.8" customHeight="1">
      <c r="A116" s="40"/>
      <c r="B116" s="41"/>
      <c r="C116" s="260" t="s">
        <v>230</v>
      </c>
      <c r="D116" s="260" t="s">
        <v>222</v>
      </c>
      <c r="E116" s="261" t="s">
        <v>870</v>
      </c>
      <c r="F116" s="262" t="s">
        <v>871</v>
      </c>
      <c r="G116" s="263" t="s">
        <v>296</v>
      </c>
      <c r="H116" s="264">
        <v>589.2</v>
      </c>
      <c r="I116" s="265"/>
      <c r="J116" s="266">
        <f>ROUND(I116*H116,2)</f>
        <v>0</v>
      </c>
      <c r="K116" s="262" t="s">
        <v>32</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209</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238</v>
      </c>
    </row>
    <row r="117" spans="1:47" s="2" customFormat="1" ht="12">
      <c r="A117" s="40"/>
      <c r="B117" s="41"/>
      <c r="C117" s="42"/>
      <c r="D117" s="234" t="s">
        <v>210</v>
      </c>
      <c r="E117" s="42"/>
      <c r="F117" s="235" t="s">
        <v>871</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65" s="2" customFormat="1" ht="30" customHeight="1">
      <c r="A118" s="40"/>
      <c r="B118" s="41"/>
      <c r="C118" s="260" t="s">
        <v>239</v>
      </c>
      <c r="D118" s="260" t="s">
        <v>222</v>
      </c>
      <c r="E118" s="261" t="s">
        <v>872</v>
      </c>
      <c r="F118" s="262" t="s">
        <v>873</v>
      </c>
      <c r="G118" s="263" t="s">
        <v>303</v>
      </c>
      <c r="H118" s="264">
        <v>294.6</v>
      </c>
      <c r="I118" s="265"/>
      <c r="J118" s="266">
        <f>ROUND(I118*H118,2)</f>
        <v>0</v>
      </c>
      <c r="K118" s="262" t="s">
        <v>32</v>
      </c>
      <c r="L118" s="46"/>
      <c r="M118" s="267" t="s">
        <v>32</v>
      </c>
      <c r="N118" s="268"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209</v>
      </c>
      <c r="AT118" s="232" t="s">
        <v>222</v>
      </c>
      <c r="AU118" s="232" t="s">
        <v>86</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242</v>
      </c>
    </row>
    <row r="119" spans="1:47" s="2" customFormat="1" ht="12">
      <c r="A119" s="40"/>
      <c r="B119" s="41"/>
      <c r="C119" s="42"/>
      <c r="D119" s="234" t="s">
        <v>210</v>
      </c>
      <c r="E119" s="42"/>
      <c r="F119" s="235" t="s">
        <v>873</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86</v>
      </c>
    </row>
    <row r="120" spans="1:65" s="2" customFormat="1" ht="30" customHeight="1">
      <c r="A120" s="40"/>
      <c r="B120" s="41"/>
      <c r="C120" s="260" t="s">
        <v>208</v>
      </c>
      <c r="D120" s="260" t="s">
        <v>222</v>
      </c>
      <c r="E120" s="261" t="s">
        <v>874</v>
      </c>
      <c r="F120" s="262" t="s">
        <v>875</v>
      </c>
      <c r="G120" s="263" t="s">
        <v>303</v>
      </c>
      <c r="H120" s="264">
        <v>5892</v>
      </c>
      <c r="I120" s="265"/>
      <c r="J120" s="266">
        <f>ROUND(I120*H120,2)</f>
        <v>0</v>
      </c>
      <c r="K120" s="262" t="s">
        <v>32</v>
      </c>
      <c r="L120" s="46"/>
      <c r="M120" s="267" t="s">
        <v>32</v>
      </c>
      <c r="N120" s="268"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209</v>
      </c>
      <c r="AT120" s="232" t="s">
        <v>222</v>
      </c>
      <c r="AU120" s="232" t="s">
        <v>86</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209</v>
      </c>
      <c r="BM120" s="232" t="s">
        <v>245</v>
      </c>
    </row>
    <row r="121" spans="1:47" s="2" customFormat="1" ht="12">
      <c r="A121" s="40"/>
      <c r="B121" s="41"/>
      <c r="C121" s="42"/>
      <c r="D121" s="234" t="s">
        <v>210</v>
      </c>
      <c r="E121" s="42"/>
      <c r="F121" s="235" t="s">
        <v>875</v>
      </c>
      <c r="G121" s="42"/>
      <c r="H121" s="42"/>
      <c r="I121" s="138"/>
      <c r="J121" s="42"/>
      <c r="K121" s="42"/>
      <c r="L121" s="46"/>
      <c r="M121" s="236"/>
      <c r="N121" s="237"/>
      <c r="O121" s="86"/>
      <c r="P121" s="86"/>
      <c r="Q121" s="86"/>
      <c r="R121" s="86"/>
      <c r="S121" s="86"/>
      <c r="T121" s="87"/>
      <c r="U121" s="40"/>
      <c r="V121" s="40"/>
      <c r="W121" s="40"/>
      <c r="X121" s="40"/>
      <c r="Y121" s="40"/>
      <c r="Z121" s="40"/>
      <c r="AA121" s="40"/>
      <c r="AB121" s="40"/>
      <c r="AC121" s="40"/>
      <c r="AD121" s="40"/>
      <c r="AE121" s="40"/>
      <c r="AT121" s="18" t="s">
        <v>210</v>
      </c>
      <c r="AU121" s="18" t="s">
        <v>86</v>
      </c>
    </row>
    <row r="122" spans="1:51" s="13" customFormat="1" ht="12">
      <c r="A122" s="13"/>
      <c r="B122" s="238"/>
      <c r="C122" s="239"/>
      <c r="D122" s="234" t="s">
        <v>213</v>
      </c>
      <c r="E122" s="240" t="s">
        <v>32</v>
      </c>
      <c r="F122" s="241" t="s">
        <v>1271</v>
      </c>
      <c r="G122" s="239"/>
      <c r="H122" s="242">
        <v>5892</v>
      </c>
      <c r="I122" s="243"/>
      <c r="J122" s="239"/>
      <c r="K122" s="239"/>
      <c r="L122" s="244"/>
      <c r="M122" s="245"/>
      <c r="N122" s="246"/>
      <c r="O122" s="246"/>
      <c r="P122" s="246"/>
      <c r="Q122" s="246"/>
      <c r="R122" s="246"/>
      <c r="S122" s="246"/>
      <c r="T122" s="247"/>
      <c r="U122" s="13"/>
      <c r="V122" s="13"/>
      <c r="W122" s="13"/>
      <c r="X122" s="13"/>
      <c r="Y122" s="13"/>
      <c r="Z122" s="13"/>
      <c r="AA122" s="13"/>
      <c r="AB122" s="13"/>
      <c r="AC122" s="13"/>
      <c r="AD122" s="13"/>
      <c r="AE122" s="13"/>
      <c r="AT122" s="248" t="s">
        <v>213</v>
      </c>
      <c r="AU122" s="248" t="s">
        <v>86</v>
      </c>
      <c r="AV122" s="13" t="s">
        <v>86</v>
      </c>
      <c r="AW122" s="13" t="s">
        <v>39</v>
      </c>
      <c r="AX122" s="13" t="s">
        <v>6</v>
      </c>
      <c r="AY122" s="248" t="s">
        <v>199</v>
      </c>
    </row>
    <row r="123" spans="1:51" s="14" customFormat="1" ht="12">
      <c r="A123" s="14"/>
      <c r="B123" s="249"/>
      <c r="C123" s="250"/>
      <c r="D123" s="234" t="s">
        <v>213</v>
      </c>
      <c r="E123" s="251" t="s">
        <v>32</v>
      </c>
      <c r="F123" s="252" t="s">
        <v>215</v>
      </c>
      <c r="G123" s="250"/>
      <c r="H123" s="253">
        <v>5892</v>
      </c>
      <c r="I123" s="254"/>
      <c r="J123" s="250"/>
      <c r="K123" s="250"/>
      <c r="L123" s="255"/>
      <c r="M123" s="269"/>
      <c r="N123" s="270"/>
      <c r="O123" s="270"/>
      <c r="P123" s="270"/>
      <c r="Q123" s="270"/>
      <c r="R123" s="270"/>
      <c r="S123" s="270"/>
      <c r="T123" s="271"/>
      <c r="U123" s="14"/>
      <c r="V123" s="14"/>
      <c r="W123" s="14"/>
      <c r="X123" s="14"/>
      <c r="Y123" s="14"/>
      <c r="Z123" s="14"/>
      <c r="AA123" s="14"/>
      <c r="AB123" s="14"/>
      <c r="AC123" s="14"/>
      <c r="AD123" s="14"/>
      <c r="AE123" s="14"/>
      <c r="AT123" s="259" t="s">
        <v>213</v>
      </c>
      <c r="AU123" s="259" t="s">
        <v>86</v>
      </c>
      <c r="AV123" s="14" t="s">
        <v>209</v>
      </c>
      <c r="AW123" s="14" t="s">
        <v>39</v>
      </c>
      <c r="AX123" s="14" t="s">
        <v>84</v>
      </c>
      <c r="AY123" s="259" t="s">
        <v>199</v>
      </c>
    </row>
    <row r="124" spans="1:65" s="2" customFormat="1" ht="19.8" customHeight="1">
      <c r="A124" s="40"/>
      <c r="B124" s="41"/>
      <c r="C124" s="260" t="s">
        <v>249</v>
      </c>
      <c r="D124" s="260" t="s">
        <v>222</v>
      </c>
      <c r="E124" s="261" t="s">
        <v>877</v>
      </c>
      <c r="F124" s="262" t="s">
        <v>878</v>
      </c>
      <c r="G124" s="263" t="s">
        <v>303</v>
      </c>
      <c r="H124" s="264">
        <v>294.6</v>
      </c>
      <c r="I124" s="265"/>
      <c r="J124" s="266">
        <f>ROUND(I124*H124,2)</f>
        <v>0</v>
      </c>
      <c r="K124" s="262" t="s">
        <v>32</v>
      </c>
      <c r="L124" s="46"/>
      <c r="M124" s="267" t="s">
        <v>32</v>
      </c>
      <c r="N124" s="268" t="s">
        <v>48</v>
      </c>
      <c r="O124" s="86"/>
      <c r="P124" s="230">
        <f>O124*H124</f>
        <v>0</v>
      </c>
      <c r="Q124" s="230">
        <v>0</v>
      </c>
      <c r="R124" s="230">
        <f>Q124*H124</f>
        <v>0</v>
      </c>
      <c r="S124" s="230">
        <v>0</v>
      </c>
      <c r="T124" s="231">
        <f>S124*H124</f>
        <v>0</v>
      </c>
      <c r="U124" s="40"/>
      <c r="V124" s="40"/>
      <c r="W124" s="40"/>
      <c r="X124" s="40"/>
      <c r="Y124" s="40"/>
      <c r="Z124" s="40"/>
      <c r="AA124" s="40"/>
      <c r="AB124" s="40"/>
      <c r="AC124" s="40"/>
      <c r="AD124" s="40"/>
      <c r="AE124" s="40"/>
      <c r="AR124" s="232" t="s">
        <v>209</v>
      </c>
      <c r="AT124" s="232" t="s">
        <v>222</v>
      </c>
      <c r="AU124" s="232" t="s">
        <v>86</v>
      </c>
      <c r="AY124" s="18" t="s">
        <v>199</v>
      </c>
      <c r="BE124" s="233">
        <f>IF(N124="základní",J124,0)</f>
        <v>0</v>
      </c>
      <c r="BF124" s="233">
        <f>IF(N124="snížená",J124,0)</f>
        <v>0</v>
      </c>
      <c r="BG124" s="233">
        <f>IF(N124="zákl. přenesená",J124,0)</f>
        <v>0</v>
      </c>
      <c r="BH124" s="233">
        <f>IF(N124="sníž. přenesená",J124,0)</f>
        <v>0</v>
      </c>
      <c r="BI124" s="233">
        <f>IF(N124="nulová",J124,0)</f>
        <v>0</v>
      </c>
      <c r="BJ124" s="18" t="s">
        <v>84</v>
      </c>
      <c r="BK124" s="233">
        <f>ROUND(I124*H124,2)</f>
        <v>0</v>
      </c>
      <c r="BL124" s="18" t="s">
        <v>209</v>
      </c>
      <c r="BM124" s="232" t="s">
        <v>254</v>
      </c>
    </row>
    <row r="125" spans="1:47" s="2" customFormat="1" ht="12">
      <c r="A125" s="40"/>
      <c r="B125" s="41"/>
      <c r="C125" s="42"/>
      <c r="D125" s="234" t="s">
        <v>210</v>
      </c>
      <c r="E125" s="42"/>
      <c r="F125" s="235" t="s">
        <v>878</v>
      </c>
      <c r="G125" s="42"/>
      <c r="H125" s="42"/>
      <c r="I125" s="138"/>
      <c r="J125" s="42"/>
      <c r="K125" s="42"/>
      <c r="L125" s="46"/>
      <c r="M125" s="236"/>
      <c r="N125" s="237"/>
      <c r="O125" s="86"/>
      <c r="P125" s="86"/>
      <c r="Q125" s="86"/>
      <c r="R125" s="86"/>
      <c r="S125" s="86"/>
      <c r="T125" s="87"/>
      <c r="U125" s="40"/>
      <c r="V125" s="40"/>
      <c r="W125" s="40"/>
      <c r="X125" s="40"/>
      <c r="Y125" s="40"/>
      <c r="Z125" s="40"/>
      <c r="AA125" s="40"/>
      <c r="AB125" s="40"/>
      <c r="AC125" s="40"/>
      <c r="AD125" s="40"/>
      <c r="AE125" s="40"/>
      <c r="AT125" s="18" t="s">
        <v>210</v>
      </c>
      <c r="AU125" s="18" t="s">
        <v>86</v>
      </c>
    </row>
    <row r="126" spans="1:51" s="15" customFormat="1" ht="12">
      <c r="A126" s="15"/>
      <c r="B126" s="276"/>
      <c r="C126" s="277"/>
      <c r="D126" s="234" t="s">
        <v>213</v>
      </c>
      <c r="E126" s="278" t="s">
        <v>32</v>
      </c>
      <c r="F126" s="279" t="s">
        <v>879</v>
      </c>
      <c r="G126" s="277"/>
      <c r="H126" s="278" t="s">
        <v>32</v>
      </c>
      <c r="I126" s="280"/>
      <c r="J126" s="277"/>
      <c r="K126" s="277"/>
      <c r="L126" s="281"/>
      <c r="M126" s="282"/>
      <c r="N126" s="283"/>
      <c r="O126" s="283"/>
      <c r="P126" s="283"/>
      <c r="Q126" s="283"/>
      <c r="R126" s="283"/>
      <c r="S126" s="283"/>
      <c r="T126" s="284"/>
      <c r="U126" s="15"/>
      <c r="V126" s="15"/>
      <c r="W126" s="15"/>
      <c r="X126" s="15"/>
      <c r="Y126" s="15"/>
      <c r="Z126" s="15"/>
      <c r="AA126" s="15"/>
      <c r="AB126" s="15"/>
      <c r="AC126" s="15"/>
      <c r="AD126" s="15"/>
      <c r="AE126" s="15"/>
      <c r="AT126" s="285" t="s">
        <v>213</v>
      </c>
      <c r="AU126" s="285" t="s">
        <v>86</v>
      </c>
      <c r="AV126" s="15" t="s">
        <v>84</v>
      </c>
      <c r="AW126" s="15" t="s">
        <v>39</v>
      </c>
      <c r="AX126" s="15" t="s">
        <v>6</v>
      </c>
      <c r="AY126" s="285" t="s">
        <v>199</v>
      </c>
    </row>
    <row r="127" spans="1:51" s="13" customFormat="1" ht="12">
      <c r="A127" s="13"/>
      <c r="B127" s="238"/>
      <c r="C127" s="239"/>
      <c r="D127" s="234" t="s">
        <v>213</v>
      </c>
      <c r="E127" s="240" t="s">
        <v>32</v>
      </c>
      <c r="F127" s="241" t="s">
        <v>1269</v>
      </c>
      <c r="G127" s="239"/>
      <c r="H127" s="242">
        <v>36</v>
      </c>
      <c r="I127" s="243"/>
      <c r="J127" s="239"/>
      <c r="K127" s="239"/>
      <c r="L127" s="244"/>
      <c r="M127" s="245"/>
      <c r="N127" s="246"/>
      <c r="O127" s="246"/>
      <c r="P127" s="246"/>
      <c r="Q127" s="246"/>
      <c r="R127" s="246"/>
      <c r="S127" s="246"/>
      <c r="T127" s="247"/>
      <c r="U127" s="13"/>
      <c r="V127" s="13"/>
      <c r="W127" s="13"/>
      <c r="X127" s="13"/>
      <c r="Y127" s="13"/>
      <c r="Z127" s="13"/>
      <c r="AA127" s="13"/>
      <c r="AB127" s="13"/>
      <c r="AC127" s="13"/>
      <c r="AD127" s="13"/>
      <c r="AE127" s="13"/>
      <c r="AT127" s="248" t="s">
        <v>213</v>
      </c>
      <c r="AU127" s="248" t="s">
        <v>86</v>
      </c>
      <c r="AV127" s="13" t="s">
        <v>86</v>
      </c>
      <c r="AW127" s="13" t="s">
        <v>39</v>
      </c>
      <c r="AX127" s="13" t="s">
        <v>6</v>
      </c>
      <c r="AY127" s="248" t="s">
        <v>199</v>
      </c>
    </row>
    <row r="128" spans="1:51" s="13" customFormat="1" ht="12">
      <c r="A128" s="13"/>
      <c r="B128" s="238"/>
      <c r="C128" s="239"/>
      <c r="D128" s="234" t="s">
        <v>213</v>
      </c>
      <c r="E128" s="240" t="s">
        <v>32</v>
      </c>
      <c r="F128" s="241" t="s">
        <v>1270</v>
      </c>
      <c r="G128" s="239"/>
      <c r="H128" s="242">
        <v>258.6</v>
      </c>
      <c r="I128" s="243"/>
      <c r="J128" s="239"/>
      <c r="K128" s="239"/>
      <c r="L128" s="244"/>
      <c r="M128" s="245"/>
      <c r="N128" s="246"/>
      <c r="O128" s="246"/>
      <c r="P128" s="246"/>
      <c r="Q128" s="246"/>
      <c r="R128" s="246"/>
      <c r="S128" s="246"/>
      <c r="T128" s="247"/>
      <c r="U128" s="13"/>
      <c r="V128" s="13"/>
      <c r="W128" s="13"/>
      <c r="X128" s="13"/>
      <c r="Y128" s="13"/>
      <c r="Z128" s="13"/>
      <c r="AA128" s="13"/>
      <c r="AB128" s="13"/>
      <c r="AC128" s="13"/>
      <c r="AD128" s="13"/>
      <c r="AE128" s="13"/>
      <c r="AT128" s="248" t="s">
        <v>213</v>
      </c>
      <c r="AU128" s="248" t="s">
        <v>86</v>
      </c>
      <c r="AV128" s="13" t="s">
        <v>86</v>
      </c>
      <c r="AW128" s="13" t="s">
        <v>39</v>
      </c>
      <c r="AX128" s="13" t="s">
        <v>6</v>
      </c>
      <c r="AY128" s="248" t="s">
        <v>199</v>
      </c>
    </row>
    <row r="129" spans="1:51" s="14" customFormat="1" ht="12">
      <c r="A129" s="14"/>
      <c r="B129" s="249"/>
      <c r="C129" s="250"/>
      <c r="D129" s="234" t="s">
        <v>213</v>
      </c>
      <c r="E129" s="251" t="s">
        <v>32</v>
      </c>
      <c r="F129" s="252" t="s">
        <v>215</v>
      </c>
      <c r="G129" s="250"/>
      <c r="H129" s="253">
        <v>294.6</v>
      </c>
      <c r="I129" s="254"/>
      <c r="J129" s="250"/>
      <c r="K129" s="250"/>
      <c r="L129" s="255"/>
      <c r="M129" s="269"/>
      <c r="N129" s="270"/>
      <c r="O129" s="270"/>
      <c r="P129" s="270"/>
      <c r="Q129" s="270"/>
      <c r="R129" s="270"/>
      <c r="S129" s="270"/>
      <c r="T129" s="271"/>
      <c r="U129" s="14"/>
      <c r="V129" s="14"/>
      <c r="W129" s="14"/>
      <c r="X129" s="14"/>
      <c r="Y129" s="14"/>
      <c r="Z129" s="14"/>
      <c r="AA129" s="14"/>
      <c r="AB129" s="14"/>
      <c r="AC129" s="14"/>
      <c r="AD129" s="14"/>
      <c r="AE129" s="14"/>
      <c r="AT129" s="259" t="s">
        <v>213</v>
      </c>
      <c r="AU129" s="259" t="s">
        <v>86</v>
      </c>
      <c r="AV129" s="14" t="s">
        <v>209</v>
      </c>
      <c r="AW129" s="14" t="s">
        <v>39</v>
      </c>
      <c r="AX129" s="14" t="s">
        <v>84</v>
      </c>
      <c r="AY129" s="259" t="s">
        <v>199</v>
      </c>
    </row>
    <row r="130" spans="1:65" s="2" customFormat="1" ht="19.8" customHeight="1">
      <c r="A130" s="40"/>
      <c r="B130" s="41"/>
      <c r="C130" s="260" t="s">
        <v>235</v>
      </c>
      <c r="D130" s="260" t="s">
        <v>222</v>
      </c>
      <c r="E130" s="261" t="s">
        <v>880</v>
      </c>
      <c r="F130" s="262" t="s">
        <v>881</v>
      </c>
      <c r="G130" s="263" t="s">
        <v>303</v>
      </c>
      <c r="H130" s="264">
        <v>294.6</v>
      </c>
      <c r="I130" s="265"/>
      <c r="J130" s="266">
        <f>ROUND(I130*H130,2)</f>
        <v>0</v>
      </c>
      <c r="K130" s="262" t="s">
        <v>32</v>
      </c>
      <c r="L130" s="46"/>
      <c r="M130" s="267" t="s">
        <v>32</v>
      </c>
      <c r="N130" s="268" t="s">
        <v>48</v>
      </c>
      <c r="O130" s="86"/>
      <c r="P130" s="230">
        <f>O130*H130</f>
        <v>0</v>
      </c>
      <c r="Q130" s="230">
        <v>0</v>
      </c>
      <c r="R130" s="230">
        <f>Q130*H130</f>
        <v>0</v>
      </c>
      <c r="S130" s="230">
        <v>0</v>
      </c>
      <c r="T130" s="231">
        <f>S130*H130</f>
        <v>0</v>
      </c>
      <c r="U130" s="40"/>
      <c r="V130" s="40"/>
      <c r="W130" s="40"/>
      <c r="X130" s="40"/>
      <c r="Y130" s="40"/>
      <c r="Z130" s="40"/>
      <c r="AA130" s="40"/>
      <c r="AB130" s="40"/>
      <c r="AC130" s="40"/>
      <c r="AD130" s="40"/>
      <c r="AE130" s="40"/>
      <c r="AR130" s="232" t="s">
        <v>209</v>
      </c>
      <c r="AT130" s="232" t="s">
        <v>222</v>
      </c>
      <c r="AU130" s="232" t="s">
        <v>86</v>
      </c>
      <c r="AY130" s="18" t="s">
        <v>199</v>
      </c>
      <c r="BE130" s="233">
        <f>IF(N130="základní",J130,0)</f>
        <v>0</v>
      </c>
      <c r="BF130" s="233">
        <f>IF(N130="snížená",J130,0)</f>
        <v>0</v>
      </c>
      <c r="BG130" s="233">
        <f>IF(N130="zákl. přenesená",J130,0)</f>
        <v>0</v>
      </c>
      <c r="BH130" s="233">
        <f>IF(N130="sníž. přenesená",J130,0)</f>
        <v>0</v>
      </c>
      <c r="BI130" s="233">
        <f>IF(N130="nulová",J130,0)</f>
        <v>0</v>
      </c>
      <c r="BJ130" s="18" t="s">
        <v>84</v>
      </c>
      <c r="BK130" s="233">
        <f>ROUND(I130*H130,2)</f>
        <v>0</v>
      </c>
      <c r="BL130" s="18" t="s">
        <v>209</v>
      </c>
      <c r="BM130" s="232" t="s">
        <v>257</v>
      </c>
    </row>
    <row r="131" spans="1:47" s="2" customFormat="1" ht="12">
      <c r="A131" s="40"/>
      <c r="B131" s="41"/>
      <c r="C131" s="42"/>
      <c r="D131" s="234" t="s">
        <v>210</v>
      </c>
      <c r="E131" s="42"/>
      <c r="F131" s="235" t="s">
        <v>881</v>
      </c>
      <c r="G131" s="42"/>
      <c r="H131" s="42"/>
      <c r="I131" s="138"/>
      <c r="J131" s="42"/>
      <c r="K131" s="42"/>
      <c r="L131" s="46"/>
      <c r="M131" s="236"/>
      <c r="N131" s="237"/>
      <c r="O131" s="86"/>
      <c r="P131" s="86"/>
      <c r="Q131" s="86"/>
      <c r="R131" s="86"/>
      <c r="S131" s="86"/>
      <c r="T131" s="87"/>
      <c r="U131" s="40"/>
      <c r="V131" s="40"/>
      <c r="W131" s="40"/>
      <c r="X131" s="40"/>
      <c r="Y131" s="40"/>
      <c r="Z131" s="40"/>
      <c r="AA131" s="40"/>
      <c r="AB131" s="40"/>
      <c r="AC131" s="40"/>
      <c r="AD131" s="40"/>
      <c r="AE131" s="40"/>
      <c r="AT131" s="18" t="s">
        <v>210</v>
      </c>
      <c r="AU131" s="18" t="s">
        <v>86</v>
      </c>
    </row>
    <row r="132" spans="1:51" s="13" customFormat="1" ht="12">
      <c r="A132" s="13"/>
      <c r="B132" s="238"/>
      <c r="C132" s="239"/>
      <c r="D132" s="234" t="s">
        <v>213</v>
      </c>
      <c r="E132" s="240" t="s">
        <v>32</v>
      </c>
      <c r="F132" s="241" t="s">
        <v>1269</v>
      </c>
      <c r="G132" s="239"/>
      <c r="H132" s="242">
        <v>36</v>
      </c>
      <c r="I132" s="243"/>
      <c r="J132" s="239"/>
      <c r="K132" s="239"/>
      <c r="L132" s="244"/>
      <c r="M132" s="245"/>
      <c r="N132" s="246"/>
      <c r="O132" s="246"/>
      <c r="P132" s="246"/>
      <c r="Q132" s="246"/>
      <c r="R132" s="246"/>
      <c r="S132" s="246"/>
      <c r="T132" s="247"/>
      <c r="U132" s="13"/>
      <c r="V132" s="13"/>
      <c r="W132" s="13"/>
      <c r="X132" s="13"/>
      <c r="Y132" s="13"/>
      <c r="Z132" s="13"/>
      <c r="AA132" s="13"/>
      <c r="AB132" s="13"/>
      <c r="AC132" s="13"/>
      <c r="AD132" s="13"/>
      <c r="AE132" s="13"/>
      <c r="AT132" s="248" t="s">
        <v>213</v>
      </c>
      <c r="AU132" s="248" t="s">
        <v>86</v>
      </c>
      <c r="AV132" s="13" t="s">
        <v>86</v>
      </c>
      <c r="AW132" s="13" t="s">
        <v>39</v>
      </c>
      <c r="AX132" s="13" t="s">
        <v>6</v>
      </c>
      <c r="AY132" s="248" t="s">
        <v>199</v>
      </c>
    </row>
    <row r="133" spans="1:51" s="13" customFormat="1" ht="12">
      <c r="A133" s="13"/>
      <c r="B133" s="238"/>
      <c r="C133" s="239"/>
      <c r="D133" s="234" t="s">
        <v>213</v>
      </c>
      <c r="E133" s="240" t="s">
        <v>32</v>
      </c>
      <c r="F133" s="241" t="s">
        <v>1270</v>
      </c>
      <c r="G133" s="239"/>
      <c r="H133" s="242">
        <v>258.6</v>
      </c>
      <c r="I133" s="243"/>
      <c r="J133" s="239"/>
      <c r="K133" s="239"/>
      <c r="L133" s="244"/>
      <c r="M133" s="245"/>
      <c r="N133" s="246"/>
      <c r="O133" s="246"/>
      <c r="P133" s="246"/>
      <c r="Q133" s="246"/>
      <c r="R133" s="246"/>
      <c r="S133" s="246"/>
      <c r="T133" s="247"/>
      <c r="U133" s="13"/>
      <c r="V133" s="13"/>
      <c r="W133" s="13"/>
      <c r="X133" s="13"/>
      <c r="Y133" s="13"/>
      <c r="Z133" s="13"/>
      <c r="AA133" s="13"/>
      <c r="AB133" s="13"/>
      <c r="AC133" s="13"/>
      <c r="AD133" s="13"/>
      <c r="AE133" s="13"/>
      <c r="AT133" s="248" t="s">
        <v>213</v>
      </c>
      <c r="AU133" s="248" t="s">
        <v>86</v>
      </c>
      <c r="AV133" s="13" t="s">
        <v>86</v>
      </c>
      <c r="AW133" s="13" t="s">
        <v>39</v>
      </c>
      <c r="AX133" s="13" t="s">
        <v>6</v>
      </c>
      <c r="AY133" s="248" t="s">
        <v>199</v>
      </c>
    </row>
    <row r="134" spans="1:51" s="14" customFormat="1" ht="12">
      <c r="A134" s="14"/>
      <c r="B134" s="249"/>
      <c r="C134" s="250"/>
      <c r="D134" s="234" t="s">
        <v>213</v>
      </c>
      <c r="E134" s="251" t="s">
        <v>32</v>
      </c>
      <c r="F134" s="252" t="s">
        <v>215</v>
      </c>
      <c r="G134" s="250"/>
      <c r="H134" s="253">
        <v>294.6</v>
      </c>
      <c r="I134" s="254"/>
      <c r="J134" s="250"/>
      <c r="K134" s="250"/>
      <c r="L134" s="255"/>
      <c r="M134" s="269"/>
      <c r="N134" s="270"/>
      <c r="O134" s="270"/>
      <c r="P134" s="270"/>
      <c r="Q134" s="270"/>
      <c r="R134" s="270"/>
      <c r="S134" s="270"/>
      <c r="T134" s="271"/>
      <c r="U134" s="14"/>
      <c r="V134" s="14"/>
      <c r="W134" s="14"/>
      <c r="X134" s="14"/>
      <c r="Y134" s="14"/>
      <c r="Z134" s="14"/>
      <c r="AA134" s="14"/>
      <c r="AB134" s="14"/>
      <c r="AC134" s="14"/>
      <c r="AD134" s="14"/>
      <c r="AE134" s="14"/>
      <c r="AT134" s="259" t="s">
        <v>213</v>
      </c>
      <c r="AU134" s="259" t="s">
        <v>86</v>
      </c>
      <c r="AV134" s="14" t="s">
        <v>209</v>
      </c>
      <c r="AW134" s="14" t="s">
        <v>39</v>
      </c>
      <c r="AX134" s="14" t="s">
        <v>84</v>
      </c>
      <c r="AY134" s="259" t="s">
        <v>199</v>
      </c>
    </row>
    <row r="135" spans="1:65" s="2" customFormat="1" ht="19.8" customHeight="1">
      <c r="A135" s="40"/>
      <c r="B135" s="41"/>
      <c r="C135" s="260" t="s">
        <v>258</v>
      </c>
      <c r="D135" s="260" t="s">
        <v>222</v>
      </c>
      <c r="E135" s="261" t="s">
        <v>882</v>
      </c>
      <c r="F135" s="262" t="s">
        <v>883</v>
      </c>
      <c r="G135" s="263" t="s">
        <v>303</v>
      </c>
      <c r="H135" s="264">
        <v>294.6</v>
      </c>
      <c r="I135" s="265"/>
      <c r="J135" s="266">
        <f>ROUND(I135*H135,2)</f>
        <v>0</v>
      </c>
      <c r="K135" s="262" t="s">
        <v>32</v>
      </c>
      <c r="L135" s="46"/>
      <c r="M135" s="267" t="s">
        <v>32</v>
      </c>
      <c r="N135" s="268" t="s">
        <v>48</v>
      </c>
      <c r="O135" s="86"/>
      <c r="P135" s="230">
        <f>O135*H135</f>
        <v>0</v>
      </c>
      <c r="Q135" s="230">
        <v>0</v>
      </c>
      <c r="R135" s="230">
        <f>Q135*H135</f>
        <v>0</v>
      </c>
      <c r="S135" s="230">
        <v>0</v>
      </c>
      <c r="T135" s="231">
        <f>S135*H135</f>
        <v>0</v>
      </c>
      <c r="U135" s="40"/>
      <c r="V135" s="40"/>
      <c r="W135" s="40"/>
      <c r="X135" s="40"/>
      <c r="Y135" s="40"/>
      <c r="Z135" s="40"/>
      <c r="AA135" s="40"/>
      <c r="AB135" s="40"/>
      <c r="AC135" s="40"/>
      <c r="AD135" s="40"/>
      <c r="AE135" s="40"/>
      <c r="AR135" s="232" t="s">
        <v>209</v>
      </c>
      <c r="AT135" s="232" t="s">
        <v>222</v>
      </c>
      <c r="AU135" s="232" t="s">
        <v>86</v>
      </c>
      <c r="AY135" s="18" t="s">
        <v>199</v>
      </c>
      <c r="BE135" s="233">
        <f>IF(N135="základní",J135,0)</f>
        <v>0</v>
      </c>
      <c r="BF135" s="233">
        <f>IF(N135="snížená",J135,0)</f>
        <v>0</v>
      </c>
      <c r="BG135" s="233">
        <f>IF(N135="zákl. přenesená",J135,0)</f>
        <v>0</v>
      </c>
      <c r="BH135" s="233">
        <f>IF(N135="sníž. přenesená",J135,0)</f>
        <v>0</v>
      </c>
      <c r="BI135" s="233">
        <f>IF(N135="nulová",J135,0)</f>
        <v>0</v>
      </c>
      <c r="BJ135" s="18" t="s">
        <v>84</v>
      </c>
      <c r="BK135" s="233">
        <f>ROUND(I135*H135,2)</f>
        <v>0</v>
      </c>
      <c r="BL135" s="18" t="s">
        <v>209</v>
      </c>
      <c r="BM135" s="232" t="s">
        <v>261</v>
      </c>
    </row>
    <row r="136" spans="1:47" s="2" customFormat="1" ht="12">
      <c r="A136" s="40"/>
      <c r="B136" s="41"/>
      <c r="C136" s="42"/>
      <c r="D136" s="234" t="s">
        <v>210</v>
      </c>
      <c r="E136" s="42"/>
      <c r="F136" s="235" t="s">
        <v>883</v>
      </c>
      <c r="G136" s="42"/>
      <c r="H136" s="42"/>
      <c r="I136" s="138"/>
      <c r="J136" s="42"/>
      <c r="K136" s="42"/>
      <c r="L136" s="46"/>
      <c r="M136" s="236"/>
      <c r="N136" s="237"/>
      <c r="O136" s="86"/>
      <c r="P136" s="86"/>
      <c r="Q136" s="86"/>
      <c r="R136" s="86"/>
      <c r="S136" s="86"/>
      <c r="T136" s="87"/>
      <c r="U136" s="40"/>
      <c r="V136" s="40"/>
      <c r="W136" s="40"/>
      <c r="X136" s="40"/>
      <c r="Y136" s="40"/>
      <c r="Z136" s="40"/>
      <c r="AA136" s="40"/>
      <c r="AB136" s="40"/>
      <c r="AC136" s="40"/>
      <c r="AD136" s="40"/>
      <c r="AE136" s="40"/>
      <c r="AT136" s="18" t="s">
        <v>210</v>
      </c>
      <c r="AU136" s="18" t="s">
        <v>86</v>
      </c>
    </row>
    <row r="137" spans="1:51" s="15" customFormat="1" ht="12">
      <c r="A137" s="15"/>
      <c r="B137" s="276"/>
      <c r="C137" s="277"/>
      <c r="D137" s="234" t="s">
        <v>213</v>
      </c>
      <c r="E137" s="278" t="s">
        <v>32</v>
      </c>
      <c r="F137" s="279" t="s">
        <v>884</v>
      </c>
      <c r="G137" s="277"/>
      <c r="H137" s="278" t="s">
        <v>32</v>
      </c>
      <c r="I137" s="280"/>
      <c r="J137" s="277"/>
      <c r="K137" s="277"/>
      <c r="L137" s="281"/>
      <c r="M137" s="282"/>
      <c r="N137" s="283"/>
      <c r="O137" s="283"/>
      <c r="P137" s="283"/>
      <c r="Q137" s="283"/>
      <c r="R137" s="283"/>
      <c r="S137" s="283"/>
      <c r="T137" s="284"/>
      <c r="U137" s="15"/>
      <c r="V137" s="15"/>
      <c r="W137" s="15"/>
      <c r="X137" s="15"/>
      <c r="Y137" s="15"/>
      <c r="Z137" s="15"/>
      <c r="AA137" s="15"/>
      <c r="AB137" s="15"/>
      <c r="AC137" s="15"/>
      <c r="AD137" s="15"/>
      <c r="AE137" s="15"/>
      <c r="AT137" s="285" t="s">
        <v>213</v>
      </c>
      <c r="AU137" s="285" t="s">
        <v>86</v>
      </c>
      <c r="AV137" s="15" t="s">
        <v>84</v>
      </c>
      <c r="AW137" s="15" t="s">
        <v>39</v>
      </c>
      <c r="AX137" s="15" t="s">
        <v>6</v>
      </c>
      <c r="AY137" s="285" t="s">
        <v>199</v>
      </c>
    </row>
    <row r="138" spans="1:51" s="13" customFormat="1" ht="12">
      <c r="A138" s="13"/>
      <c r="B138" s="238"/>
      <c r="C138" s="239"/>
      <c r="D138" s="234" t="s">
        <v>213</v>
      </c>
      <c r="E138" s="240" t="s">
        <v>32</v>
      </c>
      <c r="F138" s="241" t="s">
        <v>1269</v>
      </c>
      <c r="G138" s="239"/>
      <c r="H138" s="242">
        <v>36</v>
      </c>
      <c r="I138" s="243"/>
      <c r="J138" s="239"/>
      <c r="K138" s="239"/>
      <c r="L138" s="244"/>
      <c r="M138" s="245"/>
      <c r="N138" s="246"/>
      <c r="O138" s="246"/>
      <c r="P138" s="246"/>
      <c r="Q138" s="246"/>
      <c r="R138" s="246"/>
      <c r="S138" s="246"/>
      <c r="T138" s="247"/>
      <c r="U138" s="13"/>
      <c r="V138" s="13"/>
      <c r="W138" s="13"/>
      <c r="X138" s="13"/>
      <c r="Y138" s="13"/>
      <c r="Z138" s="13"/>
      <c r="AA138" s="13"/>
      <c r="AB138" s="13"/>
      <c r="AC138" s="13"/>
      <c r="AD138" s="13"/>
      <c r="AE138" s="13"/>
      <c r="AT138" s="248" t="s">
        <v>213</v>
      </c>
      <c r="AU138" s="248" t="s">
        <v>86</v>
      </c>
      <c r="AV138" s="13" t="s">
        <v>86</v>
      </c>
      <c r="AW138" s="13" t="s">
        <v>39</v>
      </c>
      <c r="AX138" s="13" t="s">
        <v>6</v>
      </c>
      <c r="AY138" s="248" t="s">
        <v>199</v>
      </c>
    </row>
    <row r="139" spans="1:51" s="13" customFormat="1" ht="12">
      <c r="A139" s="13"/>
      <c r="B139" s="238"/>
      <c r="C139" s="239"/>
      <c r="D139" s="234" t="s">
        <v>213</v>
      </c>
      <c r="E139" s="240" t="s">
        <v>32</v>
      </c>
      <c r="F139" s="241" t="s">
        <v>1270</v>
      </c>
      <c r="G139" s="239"/>
      <c r="H139" s="242">
        <v>258.6</v>
      </c>
      <c r="I139" s="243"/>
      <c r="J139" s="239"/>
      <c r="K139" s="239"/>
      <c r="L139" s="244"/>
      <c r="M139" s="245"/>
      <c r="N139" s="246"/>
      <c r="O139" s="246"/>
      <c r="P139" s="246"/>
      <c r="Q139" s="246"/>
      <c r="R139" s="246"/>
      <c r="S139" s="246"/>
      <c r="T139" s="247"/>
      <c r="U139" s="13"/>
      <c r="V139" s="13"/>
      <c r="W139" s="13"/>
      <c r="X139" s="13"/>
      <c r="Y139" s="13"/>
      <c r="Z139" s="13"/>
      <c r="AA139" s="13"/>
      <c r="AB139" s="13"/>
      <c r="AC139" s="13"/>
      <c r="AD139" s="13"/>
      <c r="AE139" s="13"/>
      <c r="AT139" s="248" t="s">
        <v>213</v>
      </c>
      <c r="AU139" s="248" t="s">
        <v>86</v>
      </c>
      <c r="AV139" s="13" t="s">
        <v>86</v>
      </c>
      <c r="AW139" s="13" t="s">
        <v>39</v>
      </c>
      <c r="AX139" s="13" t="s">
        <v>6</v>
      </c>
      <c r="AY139" s="248" t="s">
        <v>199</v>
      </c>
    </row>
    <row r="140" spans="1:51" s="14" customFormat="1" ht="12">
      <c r="A140" s="14"/>
      <c r="B140" s="249"/>
      <c r="C140" s="250"/>
      <c r="D140" s="234" t="s">
        <v>213</v>
      </c>
      <c r="E140" s="251" t="s">
        <v>32</v>
      </c>
      <c r="F140" s="252" t="s">
        <v>215</v>
      </c>
      <c r="G140" s="250"/>
      <c r="H140" s="253">
        <v>294.6</v>
      </c>
      <c r="I140" s="254"/>
      <c r="J140" s="250"/>
      <c r="K140" s="250"/>
      <c r="L140" s="255"/>
      <c r="M140" s="269"/>
      <c r="N140" s="270"/>
      <c r="O140" s="270"/>
      <c r="P140" s="270"/>
      <c r="Q140" s="270"/>
      <c r="R140" s="270"/>
      <c r="S140" s="270"/>
      <c r="T140" s="271"/>
      <c r="U140" s="14"/>
      <c r="V140" s="14"/>
      <c r="W140" s="14"/>
      <c r="X140" s="14"/>
      <c r="Y140" s="14"/>
      <c r="Z140" s="14"/>
      <c r="AA140" s="14"/>
      <c r="AB140" s="14"/>
      <c r="AC140" s="14"/>
      <c r="AD140" s="14"/>
      <c r="AE140" s="14"/>
      <c r="AT140" s="259" t="s">
        <v>213</v>
      </c>
      <c r="AU140" s="259" t="s">
        <v>86</v>
      </c>
      <c r="AV140" s="14" t="s">
        <v>209</v>
      </c>
      <c r="AW140" s="14" t="s">
        <v>39</v>
      </c>
      <c r="AX140" s="14" t="s">
        <v>84</v>
      </c>
      <c r="AY140" s="259" t="s">
        <v>199</v>
      </c>
    </row>
    <row r="141" spans="1:65" s="2" customFormat="1" ht="14.4" customHeight="1">
      <c r="A141" s="40"/>
      <c r="B141" s="41"/>
      <c r="C141" s="260" t="s">
        <v>238</v>
      </c>
      <c r="D141" s="260" t="s">
        <v>222</v>
      </c>
      <c r="E141" s="261" t="s">
        <v>885</v>
      </c>
      <c r="F141" s="262" t="s">
        <v>886</v>
      </c>
      <c r="G141" s="263" t="s">
        <v>303</v>
      </c>
      <c r="H141" s="264">
        <v>4</v>
      </c>
      <c r="I141" s="265"/>
      <c r="J141" s="266">
        <f>ROUND(I141*H141,2)</f>
        <v>0</v>
      </c>
      <c r="K141" s="262" t="s">
        <v>32</v>
      </c>
      <c r="L141" s="46"/>
      <c r="M141" s="267" t="s">
        <v>32</v>
      </c>
      <c r="N141" s="268" t="s">
        <v>48</v>
      </c>
      <c r="O141" s="86"/>
      <c r="P141" s="230">
        <f>O141*H141</f>
        <v>0</v>
      </c>
      <c r="Q141" s="230">
        <v>0</v>
      </c>
      <c r="R141" s="230">
        <f>Q141*H141</f>
        <v>0</v>
      </c>
      <c r="S141" s="230">
        <v>0</v>
      </c>
      <c r="T141" s="231">
        <f>S141*H141</f>
        <v>0</v>
      </c>
      <c r="U141" s="40"/>
      <c r="V141" s="40"/>
      <c r="W141" s="40"/>
      <c r="X141" s="40"/>
      <c r="Y141" s="40"/>
      <c r="Z141" s="40"/>
      <c r="AA141" s="40"/>
      <c r="AB141" s="40"/>
      <c r="AC141" s="40"/>
      <c r="AD141" s="40"/>
      <c r="AE141" s="40"/>
      <c r="AR141" s="232" t="s">
        <v>209</v>
      </c>
      <c r="AT141" s="232" t="s">
        <v>222</v>
      </c>
      <c r="AU141" s="232" t="s">
        <v>86</v>
      </c>
      <c r="AY141" s="18" t="s">
        <v>199</v>
      </c>
      <c r="BE141" s="233">
        <f>IF(N141="základní",J141,0)</f>
        <v>0</v>
      </c>
      <c r="BF141" s="233">
        <f>IF(N141="snížená",J141,0)</f>
        <v>0</v>
      </c>
      <c r="BG141" s="233">
        <f>IF(N141="zákl. přenesená",J141,0)</f>
        <v>0</v>
      </c>
      <c r="BH141" s="233">
        <f>IF(N141="sníž. přenesená",J141,0)</f>
        <v>0</v>
      </c>
      <c r="BI141" s="233">
        <f>IF(N141="nulová",J141,0)</f>
        <v>0</v>
      </c>
      <c r="BJ141" s="18" t="s">
        <v>84</v>
      </c>
      <c r="BK141" s="233">
        <f>ROUND(I141*H141,2)</f>
        <v>0</v>
      </c>
      <c r="BL141" s="18" t="s">
        <v>209</v>
      </c>
      <c r="BM141" s="232" t="s">
        <v>264</v>
      </c>
    </row>
    <row r="142" spans="1:47" s="2" customFormat="1" ht="12">
      <c r="A142" s="40"/>
      <c r="B142" s="41"/>
      <c r="C142" s="42"/>
      <c r="D142" s="234" t="s">
        <v>210</v>
      </c>
      <c r="E142" s="42"/>
      <c r="F142" s="235" t="s">
        <v>886</v>
      </c>
      <c r="G142" s="42"/>
      <c r="H142" s="42"/>
      <c r="I142" s="138"/>
      <c r="J142" s="42"/>
      <c r="K142" s="42"/>
      <c r="L142" s="46"/>
      <c r="M142" s="236"/>
      <c r="N142" s="237"/>
      <c r="O142" s="86"/>
      <c r="P142" s="86"/>
      <c r="Q142" s="86"/>
      <c r="R142" s="86"/>
      <c r="S142" s="86"/>
      <c r="T142" s="87"/>
      <c r="U142" s="40"/>
      <c r="V142" s="40"/>
      <c r="W142" s="40"/>
      <c r="X142" s="40"/>
      <c r="Y142" s="40"/>
      <c r="Z142" s="40"/>
      <c r="AA142" s="40"/>
      <c r="AB142" s="40"/>
      <c r="AC142" s="40"/>
      <c r="AD142" s="40"/>
      <c r="AE142" s="40"/>
      <c r="AT142" s="18" t="s">
        <v>210</v>
      </c>
      <c r="AU142" s="18" t="s">
        <v>86</v>
      </c>
    </row>
    <row r="143" spans="1:51" s="13" customFormat="1" ht="12">
      <c r="A143" s="13"/>
      <c r="B143" s="238"/>
      <c r="C143" s="239"/>
      <c r="D143" s="234" t="s">
        <v>213</v>
      </c>
      <c r="E143" s="240" t="s">
        <v>32</v>
      </c>
      <c r="F143" s="241" t="s">
        <v>1272</v>
      </c>
      <c r="G143" s="239"/>
      <c r="H143" s="242">
        <v>4</v>
      </c>
      <c r="I143" s="243"/>
      <c r="J143" s="239"/>
      <c r="K143" s="239"/>
      <c r="L143" s="244"/>
      <c r="M143" s="245"/>
      <c r="N143" s="246"/>
      <c r="O143" s="246"/>
      <c r="P143" s="246"/>
      <c r="Q143" s="246"/>
      <c r="R143" s="246"/>
      <c r="S143" s="246"/>
      <c r="T143" s="247"/>
      <c r="U143" s="13"/>
      <c r="V143" s="13"/>
      <c r="W143" s="13"/>
      <c r="X143" s="13"/>
      <c r="Y143" s="13"/>
      <c r="Z143" s="13"/>
      <c r="AA143" s="13"/>
      <c r="AB143" s="13"/>
      <c r="AC143" s="13"/>
      <c r="AD143" s="13"/>
      <c r="AE143" s="13"/>
      <c r="AT143" s="248" t="s">
        <v>213</v>
      </c>
      <c r="AU143" s="248" t="s">
        <v>86</v>
      </c>
      <c r="AV143" s="13" t="s">
        <v>86</v>
      </c>
      <c r="AW143" s="13" t="s">
        <v>39</v>
      </c>
      <c r="AX143" s="13" t="s">
        <v>6</v>
      </c>
      <c r="AY143" s="248" t="s">
        <v>199</v>
      </c>
    </row>
    <row r="144" spans="1:51" s="14" customFormat="1" ht="12">
      <c r="A144" s="14"/>
      <c r="B144" s="249"/>
      <c r="C144" s="250"/>
      <c r="D144" s="234" t="s">
        <v>213</v>
      </c>
      <c r="E144" s="251" t="s">
        <v>32</v>
      </c>
      <c r="F144" s="252" t="s">
        <v>215</v>
      </c>
      <c r="G144" s="250"/>
      <c r="H144" s="253">
        <v>4</v>
      </c>
      <c r="I144" s="254"/>
      <c r="J144" s="250"/>
      <c r="K144" s="250"/>
      <c r="L144" s="255"/>
      <c r="M144" s="269"/>
      <c r="N144" s="270"/>
      <c r="O144" s="270"/>
      <c r="P144" s="270"/>
      <c r="Q144" s="270"/>
      <c r="R144" s="270"/>
      <c r="S144" s="270"/>
      <c r="T144" s="271"/>
      <c r="U144" s="14"/>
      <c r="V144" s="14"/>
      <c r="W144" s="14"/>
      <c r="X144" s="14"/>
      <c r="Y144" s="14"/>
      <c r="Z144" s="14"/>
      <c r="AA144" s="14"/>
      <c r="AB144" s="14"/>
      <c r="AC144" s="14"/>
      <c r="AD144" s="14"/>
      <c r="AE144" s="14"/>
      <c r="AT144" s="259" t="s">
        <v>213</v>
      </c>
      <c r="AU144" s="259" t="s">
        <v>86</v>
      </c>
      <c r="AV144" s="14" t="s">
        <v>209</v>
      </c>
      <c r="AW144" s="14" t="s">
        <v>39</v>
      </c>
      <c r="AX144" s="14" t="s">
        <v>84</v>
      </c>
      <c r="AY144" s="259" t="s">
        <v>199</v>
      </c>
    </row>
    <row r="145" spans="1:65" s="2" customFormat="1" ht="19.8" customHeight="1">
      <c r="A145" s="40"/>
      <c r="B145" s="41"/>
      <c r="C145" s="260" t="s">
        <v>265</v>
      </c>
      <c r="D145" s="260" t="s">
        <v>222</v>
      </c>
      <c r="E145" s="261" t="s">
        <v>888</v>
      </c>
      <c r="F145" s="262" t="s">
        <v>889</v>
      </c>
      <c r="G145" s="263" t="s">
        <v>303</v>
      </c>
      <c r="H145" s="264">
        <v>4</v>
      </c>
      <c r="I145" s="265"/>
      <c r="J145" s="266">
        <f>ROUND(I145*H145,2)</f>
        <v>0</v>
      </c>
      <c r="K145" s="262" t="s">
        <v>32</v>
      </c>
      <c r="L145" s="46"/>
      <c r="M145" s="267" t="s">
        <v>32</v>
      </c>
      <c r="N145" s="268" t="s">
        <v>48</v>
      </c>
      <c r="O145" s="86"/>
      <c r="P145" s="230">
        <f>O145*H145</f>
        <v>0</v>
      </c>
      <c r="Q145" s="230">
        <v>0</v>
      </c>
      <c r="R145" s="230">
        <f>Q145*H145</f>
        <v>0</v>
      </c>
      <c r="S145" s="230">
        <v>0</v>
      </c>
      <c r="T145" s="231">
        <f>S145*H145</f>
        <v>0</v>
      </c>
      <c r="U145" s="40"/>
      <c r="V145" s="40"/>
      <c r="W145" s="40"/>
      <c r="X145" s="40"/>
      <c r="Y145" s="40"/>
      <c r="Z145" s="40"/>
      <c r="AA145" s="40"/>
      <c r="AB145" s="40"/>
      <c r="AC145" s="40"/>
      <c r="AD145" s="40"/>
      <c r="AE145" s="40"/>
      <c r="AR145" s="232" t="s">
        <v>209</v>
      </c>
      <c r="AT145" s="232" t="s">
        <v>222</v>
      </c>
      <c r="AU145" s="232" t="s">
        <v>86</v>
      </c>
      <c r="AY145" s="18" t="s">
        <v>199</v>
      </c>
      <c r="BE145" s="233">
        <f>IF(N145="základní",J145,0)</f>
        <v>0</v>
      </c>
      <c r="BF145" s="233">
        <f>IF(N145="snížená",J145,0)</f>
        <v>0</v>
      </c>
      <c r="BG145" s="233">
        <f>IF(N145="zákl. přenesená",J145,0)</f>
        <v>0</v>
      </c>
      <c r="BH145" s="233">
        <f>IF(N145="sníž. přenesená",J145,0)</f>
        <v>0</v>
      </c>
      <c r="BI145" s="233">
        <f>IF(N145="nulová",J145,0)</f>
        <v>0</v>
      </c>
      <c r="BJ145" s="18" t="s">
        <v>84</v>
      </c>
      <c r="BK145" s="233">
        <f>ROUND(I145*H145,2)</f>
        <v>0</v>
      </c>
      <c r="BL145" s="18" t="s">
        <v>209</v>
      </c>
      <c r="BM145" s="232" t="s">
        <v>268</v>
      </c>
    </row>
    <row r="146" spans="1:47" s="2" customFormat="1" ht="12">
      <c r="A146" s="40"/>
      <c r="B146" s="41"/>
      <c r="C146" s="42"/>
      <c r="D146" s="234" t="s">
        <v>210</v>
      </c>
      <c r="E146" s="42"/>
      <c r="F146" s="235" t="s">
        <v>889</v>
      </c>
      <c r="G146" s="42"/>
      <c r="H146" s="42"/>
      <c r="I146" s="138"/>
      <c r="J146" s="42"/>
      <c r="K146" s="42"/>
      <c r="L146" s="46"/>
      <c r="M146" s="236"/>
      <c r="N146" s="237"/>
      <c r="O146" s="86"/>
      <c r="P146" s="86"/>
      <c r="Q146" s="86"/>
      <c r="R146" s="86"/>
      <c r="S146" s="86"/>
      <c r="T146" s="87"/>
      <c r="U146" s="40"/>
      <c r="V146" s="40"/>
      <c r="W146" s="40"/>
      <c r="X146" s="40"/>
      <c r="Y146" s="40"/>
      <c r="Z146" s="40"/>
      <c r="AA146" s="40"/>
      <c r="AB146" s="40"/>
      <c r="AC146" s="40"/>
      <c r="AD146" s="40"/>
      <c r="AE146" s="40"/>
      <c r="AT146" s="18" t="s">
        <v>210</v>
      </c>
      <c r="AU146" s="18" t="s">
        <v>86</v>
      </c>
    </row>
    <row r="147" spans="1:65" s="2" customFormat="1" ht="14.4" customHeight="1">
      <c r="A147" s="40"/>
      <c r="B147" s="41"/>
      <c r="C147" s="260" t="s">
        <v>242</v>
      </c>
      <c r="D147" s="260" t="s">
        <v>222</v>
      </c>
      <c r="E147" s="261" t="s">
        <v>890</v>
      </c>
      <c r="F147" s="262" t="s">
        <v>891</v>
      </c>
      <c r="G147" s="263" t="s">
        <v>324</v>
      </c>
      <c r="H147" s="264">
        <v>40</v>
      </c>
      <c r="I147" s="265"/>
      <c r="J147" s="266">
        <f>ROUND(I147*H147,2)</f>
        <v>0</v>
      </c>
      <c r="K147" s="262" t="s">
        <v>32</v>
      </c>
      <c r="L147" s="46"/>
      <c r="M147" s="267" t="s">
        <v>32</v>
      </c>
      <c r="N147" s="268" t="s">
        <v>48</v>
      </c>
      <c r="O147" s="86"/>
      <c r="P147" s="230">
        <f>O147*H147</f>
        <v>0</v>
      </c>
      <c r="Q147" s="230">
        <v>0</v>
      </c>
      <c r="R147" s="230">
        <f>Q147*H147</f>
        <v>0</v>
      </c>
      <c r="S147" s="230">
        <v>0</v>
      </c>
      <c r="T147" s="231">
        <f>S147*H147</f>
        <v>0</v>
      </c>
      <c r="U147" s="40"/>
      <c r="V147" s="40"/>
      <c r="W147" s="40"/>
      <c r="X147" s="40"/>
      <c r="Y147" s="40"/>
      <c r="Z147" s="40"/>
      <c r="AA147" s="40"/>
      <c r="AB147" s="40"/>
      <c r="AC147" s="40"/>
      <c r="AD147" s="40"/>
      <c r="AE147" s="40"/>
      <c r="AR147" s="232" t="s">
        <v>209</v>
      </c>
      <c r="AT147" s="232" t="s">
        <v>222</v>
      </c>
      <c r="AU147" s="232" t="s">
        <v>86</v>
      </c>
      <c r="AY147" s="18" t="s">
        <v>199</v>
      </c>
      <c r="BE147" s="233">
        <f>IF(N147="základní",J147,0)</f>
        <v>0</v>
      </c>
      <c r="BF147" s="233">
        <f>IF(N147="snížená",J147,0)</f>
        <v>0</v>
      </c>
      <c r="BG147" s="233">
        <f>IF(N147="zákl. přenesená",J147,0)</f>
        <v>0</v>
      </c>
      <c r="BH147" s="233">
        <f>IF(N147="sníž. přenesená",J147,0)</f>
        <v>0</v>
      </c>
      <c r="BI147" s="233">
        <f>IF(N147="nulová",J147,0)</f>
        <v>0</v>
      </c>
      <c r="BJ147" s="18" t="s">
        <v>84</v>
      </c>
      <c r="BK147" s="233">
        <f>ROUND(I147*H147,2)</f>
        <v>0</v>
      </c>
      <c r="BL147" s="18" t="s">
        <v>209</v>
      </c>
      <c r="BM147" s="232" t="s">
        <v>271</v>
      </c>
    </row>
    <row r="148" spans="1:47" s="2" customFormat="1" ht="12">
      <c r="A148" s="40"/>
      <c r="B148" s="41"/>
      <c r="C148" s="42"/>
      <c r="D148" s="234" t="s">
        <v>210</v>
      </c>
      <c r="E148" s="42"/>
      <c r="F148" s="235" t="s">
        <v>891</v>
      </c>
      <c r="G148" s="42"/>
      <c r="H148" s="42"/>
      <c r="I148" s="138"/>
      <c r="J148" s="42"/>
      <c r="K148" s="42"/>
      <c r="L148" s="46"/>
      <c r="M148" s="236"/>
      <c r="N148" s="237"/>
      <c r="O148" s="86"/>
      <c r="P148" s="86"/>
      <c r="Q148" s="86"/>
      <c r="R148" s="86"/>
      <c r="S148" s="86"/>
      <c r="T148" s="87"/>
      <c r="U148" s="40"/>
      <c r="V148" s="40"/>
      <c r="W148" s="40"/>
      <c r="X148" s="40"/>
      <c r="Y148" s="40"/>
      <c r="Z148" s="40"/>
      <c r="AA148" s="40"/>
      <c r="AB148" s="40"/>
      <c r="AC148" s="40"/>
      <c r="AD148" s="40"/>
      <c r="AE148" s="40"/>
      <c r="AT148" s="18" t="s">
        <v>210</v>
      </c>
      <c r="AU148" s="18" t="s">
        <v>86</v>
      </c>
    </row>
    <row r="149" spans="1:65" s="2" customFormat="1" ht="19.8" customHeight="1">
      <c r="A149" s="40"/>
      <c r="B149" s="41"/>
      <c r="C149" s="260" t="s">
        <v>9</v>
      </c>
      <c r="D149" s="260" t="s">
        <v>222</v>
      </c>
      <c r="E149" s="261" t="s">
        <v>892</v>
      </c>
      <c r="F149" s="262" t="s">
        <v>893</v>
      </c>
      <c r="G149" s="263" t="s">
        <v>303</v>
      </c>
      <c r="H149" s="264">
        <v>294.6</v>
      </c>
      <c r="I149" s="265"/>
      <c r="J149" s="266">
        <f>ROUND(I149*H149,2)</f>
        <v>0</v>
      </c>
      <c r="K149" s="262" t="s">
        <v>32</v>
      </c>
      <c r="L149" s="46"/>
      <c r="M149" s="267" t="s">
        <v>32</v>
      </c>
      <c r="N149" s="268" t="s">
        <v>48</v>
      </c>
      <c r="O149" s="86"/>
      <c r="P149" s="230">
        <f>O149*H149</f>
        <v>0</v>
      </c>
      <c r="Q149" s="230">
        <v>0</v>
      </c>
      <c r="R149" s="230">
        <f>Q149*H149</f>
        <v>0</v>
      </c>
      <c r="S149" s="230">
        <v>0</v>
      </c>
      <c r="T149" s="231">
        <f>S149*H149</f>
        <v>0</v>
      </c>
      <c r="U149" s="40"/>
      <c r="V149" s="40"/>
      <c r="W149" s="40"/>
      <c r="X149" s="40"/>
      <c r="Y149" s="40"/>
      <c r="Z149" s="40"/>
      <c r="AA149" s="40"/>
      <c r="AB149" s="40"/>
      <c r="AC149" s="40"/>
      <c r="AD149" s="40"/>
      <c r="AE149" s="40"/>
      <c r="AR149" s="232" t="s">
        <v>209</v>
      </c>
      <c r="AT149" s="232" t="s">
        <v>222</v>
      </c>
      <c r="AU149" s="232" t="s">
        <v>86</v>
      </c>
      <c r="AY149" s="18" t="s">
        <v>199</v>
      </c>
      <c r="BE149" s="233">
        <f>IF(N149="základní",J149,0)</f>
        <v>0</v>
      </c>
      <c r="BF149" s="233">
        <f>IF(N149="snížená",J149,0)</f>
        <v>0</v>
      </c>
      <c r="BG149" s="233">
        <f>IF(N149="zákl. přenesená",J149,0)</f>
        <v>0</v>
      </c>
      <c r="BH149" s="233">
        <f>IF(N149="sníž. přenesená",J149,0)</f>
        <v>0</v>
      </c>
      <c r="BI149" s="233">
        <f>IF(N149="nulová",J149,0)</f>
        <v>0</v>
      </c>
      <c r="BJ149" s="18" t="s">
        <v>84</v>
      </c>
      <c r="BK149" s="233">
        <f>ROUND(I149*H149,2)</f>
        <v>0</v>
      </c>
      <c r="BL149" s="18" t="s">
        <v>209</v>
      </c>
      <c r="BM149" s="232" t="s">
        <v>274</v>
      </c>
    </row>
    <row r="150" spans="1:47" s="2" customFormat="1" ht="12">
      <c r="A150" s="40"/>
      <c r="B150" s="41"/>
      <c r="C150" s="42"/>
      <c r="D150" s="234" t="s">
        <v>210</v>
      </c>
      <c r="E150" s="42"/>
      <c r="F150" s="235" t="s">
        <v>893</v>
      </c>
      <c r="G150" s="42"/>
      <c r="H150" s="42"/>
      <c r="I150" s="138"/>
      <c r="J150" s="42"/>
      <c r="K150" s="42"/>
      <c r="L150" s="46"/>
      <c r="M150" s="236"/>
      <c r="N150" s="237"/>
      <c r="O150" s="86"/>
      <c r="P150" s="86"/>
      <c r="Q150" s="86"/>
      <c r="R150" s="86"/>
      <c r="S150" s="86"/>
      <c r="T150" s="87"/>
      <c r="U150" s="40"/>
      <c r="V150" s="40"/>
      <c r="W150" s="40"/>
      <c r="X150" s="40"/>
      <c r="Y150" s="40"/>
      <c r="Z150" s="40"/>
      <c r="AA150" s="40"/>
      <c r="AB150" s="40"/>
      <c r="AC150" s="40"/>
      <c r="AD150" s="40"/>
      <c r="AE150" s="40"/>
      <c r="AT150" s="18" t="s">
        <v>210</v>
      </c>
      <c r="AU150" s="18" t="s">
        <v>86</v>
      </c>
    </row>
    <row r="151" spans="1:51" s="15" customFormat="1" ht="12">
      <c r="A151" s="15"/>
      <c r="B151" s="276"/>
      <c r="C151" s="277"/>
      <c r="D151" s="234" t="s">
        <v>213</v>
      </c>
      <c r="E151" s="278" t="s">
        <v>32</v>
      </c>
      <c r="F151" s="279" t="s">
        <v>894</v>
      </c>
      <c r="G151" s="277"/>
      <c r="H151" s="278" t="s">
        <v>32</v>
      </c>
      <c r="I151" s="280"/>
      <c r="J151" s="277"/>
      <c r="K151" s="277"/>
      <c r="L151" s="281"/>
      <c r="M151" s="282"/>
      <c r="N151" s="283"/>
      <c r="O151" s="283"/>
      <c r="P151" s="283"/>
      <c r="Q151" s="283"/>
      <c r="R151" s="283"/>
      <c r="S151" s="283"/>
      <c r="T151" s="284"/>
      <c r="U151" s="15"/>
      <c r="V151" s="15"/>
      <c r="W151" s="15"/>
      <c r="X151" s="15"/>
      <c r="Y151" s="15"/>
      <c r="Z151" s="15"/>
      <c r="AA151" s="15"/>
      <c r="AB151" s="15"/>
      <c r="AC151" s="15"/>
      <c r="AD151" s="15"/>
      <c r="AE151" s="15"/>
      <c r="AT151" s="285" t="s">
        <v>213</v>
      </c>
      <c r="AU151" s="285" t="s">
        <v>86</v>
      </c>
      <c r="AV151" s="15" t="s">
        <v>84</v>
      </c>
      <c r="AW151" s="15" t="s">
        <v>39</v>
      </c>
      <c r="AX151" s="15" t="s">
        <v>6</v>
      </c>
      <c r="AY151" s="285" t="s">
        <v>199</v>
      </c>
    </row>
    <row r="152" spans="1:51" s="13" customFormat="1" ht="12">
      <c r="A152" s="13"/>
      <c r="B152" s="238"/>
      <c r="C152" s="239"/>
      <c r="D152" s="234" t="s">
        <v>213</v>
      </c>
      <c r="E152" s="240" t="s">
        <v>32</v>
      </c>
      <c r="F152" s="241" t="s">
        <v>1269</v>
      </c>
      <c r="G152" s="239"/>
      <c r="H152" s="242">
        <v>36</v>
      </c>
      <c r="I152" s="243"/>
      <c r="J152" s="239"/>
      <c r="K152" s="239"/>
      <c r="L152" s="244"/>
      <c r="M152" s="245"/>
      <c r="N152" s="246"/>
      <c r="O152" s="246"/>
      <c r="P152" s="246"/>
      <c r="Q152" s="246"/>
      <c r="R152" s="246"/>
      <c r="S152" s="246"/>
      <c r="T152" s="247"/>
      <c r="U152" s="13"/>
      <c r="V152" s="13"/>
      <c r="W152" s="13"/>
      <c r="X152" s="13"/>
      <c r="Y152" s="13"/>
      <c r="Z152" s="13"/>
      <c r="AA152" s="13"/>
      <c r="AB152" s="13"/>
      <c r="AC152" s="13"/>
      <c r="AD152" s="13"/>
      <c r="AE152" s="13"/>
      <c r="AT152" s="248" t="s">
        <v>213</v>
      </c>
      <c r="AU152" s="248" t="s">
        <v>86</v>
      </c>
      <c r="AV152" s="13" t="s">
        <v>86</v>
      </c>
      <c r="AW152" s="13" t="s">
        <v>39</v>
      </c>
      <c r="AX152" s="13" t="s">
        <v>6</v>
      </c>
      <c r="AY152" s="248" t="s">
        <v>199</v>
      </c>
    </row>
    <row r="153" spans="1:51" s="13" customFormat="1" ht="12">
      <c r="A153" s="13"/>
      <c r="B153" s="238"/>
      <c r="C153" s="239"/>
      <c r="D153" s="234" t="s">
        <v>213</v>
      </c>
      <c r="E153" s="240" t="s">
        <v>32</v>
      </c>
      <c r="F153" s="241" t="s">
        <v>1270</v>
      </c>
      <c r="G153" s="239"/>
      <c r="H153" s="242">
        <v>258.6</v>
      </c>
      <c r="I153" s="243"/>
      <c r="J153" s="239"/>
      <c r="K153" s="239"/>
      <c r="L153" s="244"/>
      <c r="M153" s="245"/>
      <c r="N153" s="246"/>
      <c r="O153" s="246"/>
      <c r="P153" s="246"/>
      <c r="Q153" s="246"/>
      <c r="R153" s="246"/>
      <c r="S153" s="246"/>
      <c r="T153" s="247"/>
      <c r="U153" s="13"/>
      <c r="V153" s="13"/>
      <c r="W153" s="13"/>
      <c r="X153" s="13"/>
      <c r="Y153" s="13"/>
      <c r="Z153" s="13"/>
      <c r="AA153" s="13"/>
      <c r="AB153" s="13"/>
      <c r="AC153" s="13"/>
      <c r="AD153" s="13"/>
      <c r="AE153" s="13"/>
      <c r="AT153" s="248" t="s">
        <v>213</v>
      </c>
      <c r="AU153" s="248" t="s">
        <v>86</v>
      </c>
      <c r="AV153" s="13" t="s">
        <v>86</v>
      </c>
      <c r="AW153" s="13" t="s">
        <v>39</v>
      </c>
      <c r="AX153" s="13" t="s">
        <v>6</v>
      </c>
      <c r="AY153" s="248" t="s">
        <v>199</v>
      </c>
    </row>
    <row r="154" spans="1:51" s="14" customFormat="1" ht="12">
      <c r="A154" s="14"/>
      <c r="B154" s="249"/>
      <c r="C154" s="250"/>
      <c r="D154" s="234" t="s">
        <v>213</v>
      </c>
      <c r="E154" s="251" t="s">
        <v>32</v>
      </c>
      <c r="F154" s="252" t="s">
        <v>215</v>
      </c>
      <c r="G154" s="250"/>
      <c r="H154" s="253">
        <v>294.6</v>
      </c>
      <c r="I154" s="254"/>
      <c r="J154" s="250"/>
      <c r="K154" s="250"/>
      <c r="L154" s="255"/>
      <c r="M154" s="269"/>
      <c r="N154" s="270"/>
      <c r="O154" s="270"/>
      <c r="P154" s="270"/>
      <c r="Q154" s="270"/>
      <c r="R154" s="270"/>
      <c r="S154" s="270"/>
      <c r="T154" s="271"/>
      <c r="U154" s="14"/>
      <c r="V154" s="14"/>
      <c r="W154" s="14"/>
      <c r="X154" s="14"/>
      <c r="Y154" s="14"/>
      <c r="Z154" s="14"/>
      <c r="AA154" s="14"/>
      <c r="AB154" s="14"/>
      <c r="AC154" s="14"/>
      <c r="AD154" s="14"/>
      <c r="AE154" s="14"/>
      <c r="AT154" s="259" t="s">
        <v>213</v>
      </c>
      <c r="AU154" s="259" t="s">
        <v>86</v>
      </c>
      <c r="AV154" s="14" t="s">
        <v>209</v>
      </c>
      <c r="AW154" s="14" t="s">
        <v>39</v>
      </c>
      <c r="AX154" s="14" t="s">
        <v>84</v>
      </c>
      <c r="AY154" s="259" t="s">
        <v>199</v>
      </c>
    </row>
    <row r="155" spans="1:65" s="2" customFormat="1" ht="19.8" customHeight="1">
      <c r="A155" s="40"/>
      <c r="B155" s="41"/>
      <c r="C155" s="260" t="s">
        <v>245</v>
      </c>
      <c r="D155" s="260" t="s">
        <v>222</v>
      </c>
      <c r="E155" s="261" t="s">
        <v>895</v>
      </c>
      <c r="F155" s="262" t="s">
        <v>896</v>
      </c>
      <c r="G155" s="263" t="s">
        <v>288</v>
      </c>
      <c r="H155" s="264">
        <v>270</v>
      </c>
      <c r="I155" s="265"/>
      <c r="J155" s="266">
        <f>ROUND(I155*H155,2)</f>
        <v>0</v>
      </c>
      <c r="K155" s="262" t="s">
        <v>32</v>
      </c>
      <c r="L155" s="46"/>
      <c r="M155" s="267" t="s">
        <v>32</v>
      </c>
      <c r="N155" s="268" t="s">
        <v>48</v>
      </c>
      <c r="O155" s="86"/>
      <c r="P155" s="230">
        <f>O155*H155</f>
        <v>0</v>
      </c>
      <c r="Q155" s="230">
        <v>0</v>
      </c>
      <c r="R155" s="230">
        <f>Q155*H155</f>
        <v>0</v>
      </c>
      <c r="S155" s="230">
        <v>0</v>
      </c>
      <c r="T155" s="231">
        <f>S155*H155</f>
        <v>0</v>
      </c>
      <c r="U155" s="40"/>
      <c r="V155" s="40"/>
      <c r="W155" s="40"/>
      <c r="X155" s="40"/>
      <c r="Y155" s="40"/>
      <c r="Z155" s="40"/>
      <c r="AA155" s="40"/>
      <c r="AB155" s="40"/>
      <c r="AC155" s="40"/>
      <c r="AD155" s="40"/>
      <c r="AE155" s="40"/>
      <c r="AR155" s="232" t="s">
        <v>209</v>
      </c>
      <c r="AT155" s="232" t="s">
        <v>222</v>
      </c>
      <c r="AU155" s="232" t="s">
        <v>86</v>
      </c>
      <c r="AY155" s="18" t="s">
        <v>199</v>
      </c>
      <c r="BE155" s="233">
        <f>IF(N155="základní",J155,0)</f>
        <v>0</v>
      </c>
      <c r="BF155" s="233">
        <f>IF(N155="snížená",J155,0)</f>
        <v>0</v>
      </c>
      <c r="BG155" s="233">
        <f>IF(N155="zákl. přenesená",J155,0)</f>
        <v>0</v>
      </c>
      <c r="BH155" s="233">
        <f>IF(N155="sníž. přenesená",J155,0)</f>
        <v>0</v>
      </c>
      <c r="BI155" s="233">
        <f>IF(N155="nulová",J155,0)</f>
        <v>0</v>
      </c>
      <c r="BJ155" s="18" t="s">
        <v>84</v>
      </c>
      <c r="BK155" s="233">
        <f>ROUND(I155*H155,2)</f>
        <v>0</v>
      </c>
      <c r="BL155" s="18" t="s">
        <v>209</v>
      </c>
      <c r="BM155" s="232" t="s">
        <v>278</v>
      </c>
    </row>
    <row r="156" spans="1:47" s="2" customFormat="1" ht="12">
      <c r="A156" s="40"/>
      <c r="B156" s="41"/>
      <c r="C156" s="42"/>
      <c r="D156" s="234" t="s">
        <v>210</v>
      </c>
      <c r="E156" s="42"/>
      <c r="F156" s="235" t="s">
        <v>896</v>
      </c>
      <c r="G156" s="42"/>
      <c r="H156" s="42"/>
      <c r="I156" s="138"/>
      <c r="J156" s="42"/>
      <c r="K156" s="42"/>
      <c r="L156" s="46"/>
      <c r="M156" s="236"/>
      <c r="N156" s="237"/>
      <c r="O156" s="86"/>
      <c r="P156" s="86"/>
      <c r="Q156" s="86"/>
      <c r="R156" s="86"/>
      <c r="S156" s="86"/>
      <c r="T156" s="87"/>
      <c r="U156" s="40"/>
      <c r="V156" s="40"/>
      <c r="W156" s="40"/>
      <c r="X156" s="40"/>
      <c r="Y156" s="40"/>
      <c r="Z156" s="40"/>
      <c r="AA156" s="40"/>
      <c r="AB156" s="40"/>
      <c r="AC156" s="40"/>
      <c r="AD156" s="40"/>
      <c r="AE156" s="40"/>
      <c r="AT156" s="18" t="s">
        <v>210</v>
      </c>
      <c r="AU156" s="18" t="s">
        <v>86</v>
      </c>
    </row>
    <row r="157" spans="1:51" s="13" customFormat="1" ht="12">
      <c r="A157" s="13"/>
      <c r="B157" s="238"/>
      <c r="C157" s="239"/>
      <c r="D157" s="234" t="s">
        <v>213</v>
      </c>
      <c r="E157" s="240" t="s">
        <v>32</v>
      </c>
      <c r="F157" s="241" t="s">
        <v>1273</v>
      </c>
      <c r="G157" s="239"/>
      <c r="H157" s="242">
        <v>94</v>
      </c>
      <c r="I157" s="243"/>
      <c r="J157" s="239"/>
      <c r="K157" s="239"/>
      <c r="L157" s="244"/>
      <c r="M157" s="245"/>
      <c r="N157" s="246"/>
      <c r="O157" s="246"/>
      <c r="P157" s="246"/>
      <c r="Q157" s="246"/>
      <c r="R157" s="246"/>
      <c r="S157" s="246"/>
      <c r="T157" s="247"/>
      <c r="U157" s="13"/>
      <c r="V157" s="13"/>
      <c r="W157" s="13"/>
      <c r="X157" s="13"/>
      <c r="Y157" s="13"/>
      <c r="Z157" s="13"/>
      <c r="AA157" s="13"/>
      <c r="AB157" s="13"/>
      <c r="AC157" s="13"/>
      <c r="AD157" s="13"/>
      <c r="AE157" s="13"/>
      <c r="AT157" s="248" t="s">
        <v>213</v>
      </c>
      <c r="AU157" s="248" t="s">
        <v>86</v>
      </c>
      <c r="AV157" s="13" t="s">
        <v>86</v>
      </c>
      <c r="AW157" s="13" t="s">
        <v>39</v>
      </c>
      <c r="AX157" s="13" t="s">
        <v>6</v>
      </c>
      <c r="AY157" s="248" t="s">
        <v>199</v>
      </c>
    </row>
    <row r="158" spans="1:51" s="13" customFormat="1" ht="12">
      <c r="A158" s="13"/>
      <c r="B158" s="238"/>
      <c r="C158" s="239"/>
      <c r="D158" s="234" t="s">
        <v>213</v>
      </c>
      <c r="E158" s="240" t="s">
        <v>32</v>
      </c>
      <c r="F158" s="241" t="s">
        <v>1274</v>
      </c>
      <c r="G158" s="239"/>
      <c r="H158" s="242">
        <v>176</v>
      </c>
      <c r="I158" s="243"/>
      <c r="J158" s="239"/>
      <c r="K158" s="239"/>
      <c r="L158" s="244"/>
      <c r="M158" s="245"/>
      <c r="N158" s="246"/>
      <c r="O158" s="246"/>
      <c r="P158" s="246"/>
      <c r="Q158" s="246"/>
      <c r="R158" s="246"/>
      <c r="S158" s="246"/>
      <c r="T158" s="247"/>
      <c r="U158" s="13"/>
      <c r="V158" s="13"/>
      <c r="W158" s="13"/>
      <c r="X158" s="13"/>
      <c r="Y158" s="13"/>
      <c r="Z158" s="13"/>
      <c r="AA158" s="13"/>
      <c r="AB158" s="13"/>
      <c r="AC158" s="13"/>
      <c r="AD158" s="13"/>
      <c r="AE158" s="13"/>
      <c r="AT158" s="248" t="s">
        <v>213</v>
      </c>
      <c r="AU158" s="248" t="s">
        <v>86</v>
      </c>
      <c r="AV158" s="13" t="s">
        <v>86</v>
      </c>
      <c r="AW158" s="13" t="s">
        <v>39</v>
      </c>
      <c r="AX158" s="13" t="s">
        <v>6</v>
      </c>
      <c r="AY158" s="248" t="s">
        <v>199</v>
      </c>
    </row>
    <row r="159" spans="1:51" s="14" customFormat="1" ht="12">
      <c r="A159" s="14"/>
      <c r="B159" s="249"/>
      <c r="C159" s="250"/>
      <c r="D159" s="234" t="s">
        <v>213</v>
      </c>
      <c r="E159" s="251" t="s">
        <v>32</v>
      </c>
      <c r="F159" s="252" t="s">
        <v>215</v>
      </c>
      <c r="G159" s="250"/>
      <c r="H159" s="253">
        <v>270</v>
      </c>
      <c r="I159" s="254"/>
      <c r="J159" s="250"/>
      <c r="K159" s="250"/>
      <c r="L159" s="255"/>
      <c r="M159" s="269"/>
      <c r="N159" s="270"/>
      <c r="O159" s="270"/>
      <c r="P159" s="270"/>
      <c r="Q159" s="270"/>
      <c r="R159" s="270"/>
      <c r="S159" s="270"/>
      <c r="T159" s="271"/>
      <c r="U159" s="14"/>
      <c r="V159" s="14"/>
      <c r="W159" s="14"/>
      <c r="X159" s="14"/>
      <c r="Y159" s="14"/>
      <c r="Z159" s="14"/>
      <c r="AA159" s="14"/>
      <c r="AB159" s="14"/>
      <c r="AC159" s="14"/>
      <c r="AD159" s="14"/>
      <c r="AE159" s="14"/>
      <c r="AT159" s="259" t="s">
        <v>213</v>
      </c>
      <c r="AU159" s="259" t="s">
        <v>86</v>
      </c>
      <c r="AV159" s="14" t="s">
        <v>209</v>
      </c>
      <c r="AW159" s="14" t="s">
        <v>39</v>
      </c>
      <c r="AX159" s="14" t="s">
        <v>84</v>
      </c>
      <c r="AY159" s="259" t="s">
        <v>199</v>
      </c>
    </row>
    <row r="160" spans="1:65" s="2" customFormat="1" ht="14.4" customHeight="1">
      <c r="A160" s="40"/>
      <c r="B160" s="41"/>
      <c r="C160" s="260" t="s">
        <v>279</v>
      </c>
      <c r="D160" s="260" t="s">
        <v>222</v>
      </c>
      <c r="E160" s="261" t="s">
        <v>899</v>
      </c>
      <c r="F160" s="262" t="s">
        <v>900</v>
      </c>
      <c r="G160" s="263" t="s">
        <v>288</v>
      </c>
      <c r="H160" s="264">
        <v>133</v>
      </c>
      <c r="I160" s="265"/>
      <c r="J160" s="266">
        <f>ROUND(I160*H160,2)</f>
        <v>0</v>
      </c>
      <c r="K160" s="262" t="s">
        <v>32</v>
      </c>
      <c r="L160" s="46"/>
      <c r="M160" s="267" t="s">
        <v>32</v>
      </c>
      <c r="N160" s="268" t="s">
        <v>48</v>
      </c>
      <c r="O160" s="86"/>
      <c r="P160" s="230">
        <f>O160*H160</f>
        <v>0</v>
      </c>
      <c r="Q160" s="230">
        <v>0</v>
      </c>
      <c r="R160" s="230">
        <f>Q160*H160</f>
        <v>0</v>
      </c>
      <c r="S160" s="230">
        <v>0</v>
      </c>
      <c r="T160" s="231">
        <f>S160*H160</f>
        <v>0</v>
      </c>
      <c r="U160" s="40"/>
      <c r="V160" s="40"/>
      <c r="W160" s="40"/>
      <c r="X160" s="40"/>
      <c r="Y160" s="40"/>
      <c r="Z160" s="40"/>
      <c r="AA160" s="40"/>
      <c r="AB160" s="40"/>
      <c r="AC160" s="40"/>
      <c r="AD160" s="40"/>
      <c r="AE160" s="40"/>
      <c r="AR160" s="232" t="s">
        <v>209</v>
      </c>
      <c r="AT160" s="232" t="s">
        <v>222</v>
      </c>
      <c r="AU160" s="232" t="s">
        <v>86</v>
      </c>
      <c r="AY160" s="18" t="s">
        <v>199</v>
      </c>
      <c r="BE160" s="233">
        <f>IF(N160="základní",J160,0)</f>
        <v>0</v>
      </c>
      <c r="BF160" s="233">
        <f>IF(N160="snížená",J160,0)</f>
        <v>0</v>
      </c>
      <c r="BG160" s="233">
        <f>IF(N160="zákl. přenesená",J160,0)</f>
        <v>0</v>
      </c>
      <c r="BH160" s="233">
        <f>IF(N160="sníž. přenesená",J160,0)</f>
        <v>0</v>
      </c>
      <c r="BI160" s="233">
        <f>IF(N160="nulová",J160,0)</f>
        <v>0</v>
      </c>
      <c r="BJ160" s="18" t="s">
        <v>84</v>
      </c>
      <c r="BK160" s="233">
        <f>ROUND(I160*H160,2)</f>
        <v>0</v>
      </c>
      <c r="BL160" s="18" t="s">
        <v>209</v>
      </c>
      <c r="BM160" s="232" t="s">
        <v>282</v>
      </c>
    </row>
    <row r="161" spans="1:47" s="2" customFormat="1" ht="12">
      <c r="A161" s="40"/>
      <c r="B161" s="41"/>
      <c r="C161" s="42"/>
      <c r="D161" s="234" t="s">
        <v>210</v>
      </c>
      <c r="E161" s="42"/>
      <c r="F161" s="235" t="s">
        <v>900</v>
      </c>
      <c r="G161" s="42"/>
      <c r="H161" s="42"/>
      <c r="I161" s="138"/>
      <c r="J161" s="42"/>
      <c r="K161" s="42"/>
      <c r="L161" s="46"/>
      <c r="M161" s="236"/>
      <c r="N161" s="237"/>
      <c r="O161" s="86"/>
      <c r="P161" s="86"/>
      <c r="Q161" s="86"/>
      <c r="R161" s="86"/>
      <c r="S161" s="86"/>
      <c r="T161" s="87"/>
      <c r="U161" s="40"/>
      <c r="V161" s="40"/>
      <c r="W161" s="40"/>
      <c r="X161" s="40"/>
      <c r="Y161" s="40"/>
      <c r="Z161" s="40"/>
      <c r="AA161" s="40"/>
      <c r="AB161" s="40"/>
      <c r="AC161" s="40"/>
      <c r="AD161" s="40"/>
      <c r="AE161" s="40"/>
      <c r="AT161" s="18" t="s">
        <v>210</v>
      </c>
      <c r="AU161" s="18" t="s">
        <v>86</v>
      </c>
    </row>
    <row r="162" spans="1:51" s="13" customFormat="1" ht="12">
      <c r="A162" s="13"/>
      <c r="B162" s="238"/>
      <c r="C162" s="239"/>
      <c r="D162" s="234" t="s">
        <v>213</v>
      </c>
      <c r="E162" s="240" t="s">
        <v>32</v>
      </c>
      <c r="F162" s="241" t="s">
        <v>1275</v>
      </c>
      <c r="G162" s="239"/>
      <c r="H162" s="242">
        <v>133</v>
      </c>
      <c r="I162" s="243"/>
      <c r="J162" s="239"/>
      <c r="K162" s="239"/>
      <c r="L162" s="244"/>
      <c r="M162" s="245"/>
      <c r="N162" s="246"/>
      <c r="O162" s="246"/>
      <c r="P162" s="246"/>
      <c r="Q162" s="246"/>
      <c r="R162" s="246"/>
      <c r="S162" s="246"/>
      <c r="T162" s="247"/>
      <c r="U162" s="13"/>
      <c r="V162" s="13"/>
      <c r="W162" s="13"/>
      <c r="X162" s="13"/>
      <c r="Y162" s="13"/>
      <c r="Z162" s="13"/>
      <c r="AA162" s="13"/>
      <c r="AB162" s="13"/>
      <c r="AC162" s="13"/>
      <c r="AD162" s="13"/>
      <c r="AE162" s="13"/>
      <c r="AT162" s="248" t="s">
        <v>213</v>
      </c>
      <c r="AU162" s="248" t="s">
        <v>86</v>
      </c>
      <c r="AV162" s="13" t="s">
        <v>86</v>
      </c>
      <c r="AW162" s="13" t="s">
        <v>39</v>
      </c>
      <c r="AX162" s="13" t="s">
        <v>6</v>
      </c>
      <c r="AY162" s="248" t="s">
        <v>199</v>
      </c>
    </row>
    <row r="163" spans="1:51" s="14" customFormat="1" ht="12">
      <c r="A163" s="14"/>
      <c r="B163" s="249"/>
      <c r="C163" s="250"/>
      <c r="D163" s="234" t="s">
        <v>213</v>
      </c>
      <c r="E163" s="251" t="s">
        <v>32</v>
      </c>
      <c r="F163" s="252" t="s">
        <v>215</v>
      </c>
      <c r="G163" s="250"/>
      <c r="H163" s="253">
        <v>133</v>
      </c>
      <c r="I163" s="254"/>
      <c r="J163" s="250"/>
      <c r="K163" s="250"/>
      <c r="L163" s="255"/>
      <c r="M163" s="269"/>
      <c r="N163" s="270"/>
      <c r="O163" s="270"/>
      <c r="P163" s="270"/>
      <c r="Q163" s="270"/>
      <c r="R163" s="270"/>
      <c r="S163" s="270"/>
      <c r="T163" s="271"/>
      <c r="U163" s="14"/>
      <c r="V163" s="14"/>
      <c r="W163" s="14"/>
      <c r="X163" s="14"/>
      <c r="Y163" s="14"/>
      <c r="Z163" s="14"/>
      <c r="AA163" s="14"/>
      <c r="AB163" s="14"/>
      <c r="AC163" s="14"/>
      <c r="AD163" s="14"/>
      <c r="AE163" s="14"/>
      <c r="AT163" s="259" t="s">
        <v>213</v>
      </c>
      <c r="AU163" s="259" t="s">
        <v>86</v>
      </c>
      <c r="AV163" s="14" t="s">
        <v>209</v>
      </c>
      <c r="AW163" s="14" t="s">
        <v>39</v>
      </c>
      <c r="AX163" s="14" t="s">
        <v>84</v>
      </c>
      <c r="AY163" s="259" t="s">
        <v>199</v>
      </c>
    </row>
    <row r="164" spans="1:63" s="12" customFormat="1" ht="22.8" customHeight="1">
      <c r="A164" s="12"/>
      <c r="B164" s="204"/>
      <c r="C164" s="205"/>
      <c r="D164" s="206" t="s">
        <v>76</v>
      </c>
      <c r="E164" s="218" t="s">
        <v>86</v>
      </c>
      <c r="F164" s="218" t="s">
        <v>902</v>
      </c>
      <c r="G164" s="205"/>
      <c r="H164" s="205"/>
      <c r="I164" s="208"/>
      <c r="J164" s="219">
        <f>BK164</f>
        <v>0</v>
      </c>
      <c r="K164" s="205"/>
      <c r="L164" s="210"/>
      <c r="M164" s="211"/>
      <c r="N164" s="212"/>
      <c r="O164" s="212"/>
      <c r="P164" s="213">
        <f>SUM(P165:P168)</f>
        <v>0</v>
      </c>
      <c r="Q164" s="212"/>
      <c r="R164" s="213">
        <f>SUM(R165:R168)</f>
        <v>0</v>
      </c>
      <c r="S164" s="212"/>
      <c r="T164" s="214">
        <f>SUM(T165:T168)</f>
        <v>0</v>
      </c>
      <c r="U164" s="12"/>
      <c r="V164" s="12"/>
      <c r="W164" s="12"/>
      <c r="X164" s="12"/>
      <c r="Y164" s="12"/>
      <c r="Z164" s="12"/>
      <c r="AA164" s="12"/>
      <c r="AB164" s="12"/>
      <c r="AC164" s="12"/>
      <c r="AD164" s="12"/>
      <c r="AE164" s="12"/>
      <c r="AR164" s="215" t="s">
        <v>84</v>
      </c>
      <c r="AT164" s="216" t="s">
        <v>76</v>
      </c>
      <c r="AU164" s="216" t="s">
        <v>84</v>
      </c>
      <c r="AY164" s="215" t="s">
        <v>199</v>
      </c>
      <c r="BK164" s="217">
        <f>SUM(BK165:BK168)</f>
        <v>0</v>
      </c>
    </row>
    <row r="165" spans="1:65" s="2" customFormat="1" ht="30" customHeight="1">
      <c r="A165" s="40"/>
      <c r="B165" s="41"/>
      <c r="C165" s="260" t="s">
        <v>254</v>
      </c>
      <c r="D165" s="260" t="s">
        <v>222</v>
      </c>
      <c r="E165" s="261" t="s">
        <v>903</v>
      </c>
      <c r="F165" s="262" t="s">
        <v>904</v>
      </c>
      <c r="G165" s="263" t="s">
        <v>324</v>
      </c>
      <c r="H165" s="264">
        <v>26</v>
      </c>
      <c r="I165" s="265"/>
      <c r="J165" s="266">
        <f>ROUND(I165*H165,2)</f>
        <v>0</v>
      </c>
      <c r="K165" s="262" t="s">
        <v>32</v>
      </c>
      <c r="L165" s="46"/>
      <c r="M165" s="267" t="s">
        <v>32</v>
      </c>
      <c r="N165" s="268" t="s">
        <v>48</v>
      </c>
      <c r="O165" s="86"/>
      <c r="P165" s="230">
        <f>O165*H165</f>
        <v>0</v>
      </c>
      <c r="Q165" s="230">
        <v>0</v>
      </c>
      <c r="R165" s="230">
        <f>Q165*H165</f>
        <v>0</v>
      </c>
      <c r="S165" s="230">
        <v>0</v>
      </c>
      <c r="T165" s="231">
        <f>S165*H165</f>
        <v>0</v>
      </c>
      <c r="U165" s="40"/>
      <c r="V165" s="40"/>
      <c r="W165" s="40"/>
      <c r="X165" s="40"/>
      <c r="Y165" s="40"/>
      <c r="Z165" s="40"/>
      <c r="AA165" s="40"/>
      <c r="AB165" s="40"/>
      <c r="AC165" s="40"/>
      <c r="AD165" s="40"/>
      <c r="AE165" s="40"/>
      <c r="AR165" s="232" t="s">
        <v>209</v>
      </c>
      <c r="AT165" s="232" t="s">
        <v>222</v>
      </c>
      <c r="AU165" s="232" t="s">
        <v>86</v>
      </c>
      <c r="AY165" s="18" t="s">
        <v>199</v>
      </c>
      <c r="BE165" s="233">
        <f>IF(N165="základní",J165,0)</f>
        <v>0</v>
      </c>
      <c r="BF165" s="233">
        <f>IF(N165="snížená",J165,0)</f>
        <v>0</v>
      </c>
      <c r="BG165" s="233">
        <f>IF(N165="zákl. přenesená",J165,0)</f>
        <v>0</v>
      </c>
      <c r="BH165" s="233">
        <f>IF(N165="sníž. přenesená",J165,0)</f>
        <v>0</v>
      </c>
      <c r="BI165" s="233">
        <f>IF(N165="nulová",J165,0)</f>
        <v>0</v>
      </c>
      <c r="BJ165" s="18" t="s">
        <v>84</v>
      </c>
      <c r="BK165" s="233">
        <f>ROUND(I165*H165,2)</f>
        <v>0</v>
      </c>
      <c r="BL165" s="18" t="s">
        <v>209</v>
      </c>
      <c r="BM165" s="232" t="s">
        <v>341</v>
      </c>
    </row>
    <row r="166" spans="1:47" s="2" customFormat="1" ht="12">
      <c r="A166" s="40"/>
      <c r="B166" s="41"/>
      <c r="C166" s="42"/>
      <c r="D166" s="234" t="s">
        <v>210</v>
      </c>
      <c r="E166" s="42"/>
      <c r="F166" s="235" t="s">
        <v>904</v>
      </c>
      <c r="G166" s="42"/>
      <c r="H166" s="42"/>
      <c r="I166" s="138"/>
      <c r="J166" s="42"/>
      <c r="K166" s="42"/>
      <c r="L166" s="46"/>
      <c r="M166" s="236"/>
      <c r="N166" s="237"/>
      <c r="O166" s="86"/>
      <c r="P166" s="86"/>
      <c r="Q166" s="86"/>
      <c r="R166" s="86"/>
      <c r="S166" s="86"/>
      <c r="T166" s="87"/>
      <c r="U166" s="40"/>
      <c r="V166" s="40"/>
      <c r="W166" s="40"/>
      <c r="X166" s="40"/>
      <c r="Y166" s="40"/>
      <c r="Z166" s="40"/>
      <c r="AA166" s="40"/>
      <c r="AB166" s="40"/>
      <c r="AC166" s="40"/>
      <c r="AD166" s="40"/>
      <c r="AE166" s="40"/>
      <c r="AT166" s="18" t="s">
        <v>210</v>
      </c>
      <c r="AU166" s="18" t="s">
        <v>86</v>
      </c>
    </row>
    <row r="167" spans="1:51" s="13" customFormat="1" ht="12">
      <c r="A167" s="13"/>
      <c r="B167" s="238"/>
      <c r="C167" s="239"/>
      <c r="D167" s="234" t="s">
        <v>213</v>
      </c>
      <c r="E167" s="240" t="s">
        <v>32</v>
      </c>
      <c r="F167" s="241" t="s">
        <v>1276</v>
      </c>
      <c r="G167" s="239"/>
      <c r="H167" s="242">
        <v>26</v>
      </c>
      <c r="I167" s="243"/>
      <c r="J167" s="239"/>
      <c r="K167" s="239"/>
      <c r="L167" s="244"/>
      <c r="M167" s="245"/>
      <c r="N167" s="246"/>
      <c r="O167" s="246"/>
      <c r="P167" s="246"/>
      <c r="Q167" s="246"/>
      <c r="R167" s="246"/>
      <c r="S167" s="246"/>
      <c r="T167" s="247"/>
      <c r="U167" s="13"/>
      <c r="V167" s="13"/>
      <c r="W167" s="13"/>
      <c r="X167" s="13"/>
      <c r="Y167" s="13"/>
      <c r="Z167" s="13"/>
      <c r="AA167" s="13"/>
      <c r="AB167" s="13"/>
      <c r="AC167" s="13"/>
      <c r="AD167" s="13"/>
      <c r="AE167" s="13"/>
      <c r="AT167" s="248" t="s">
        <v>213</v>
      </c>
      <c r="AU167" s="248" t="s">
        <v>86</v>
      </c>
      <c r="AV167" s="13" t="s">
        <v>86</v>
      </c>
      <c r="AW167" s="13" t="s">
        <v>39</v>
      </c>
      <c r="AX167" s="13" t="s">
        <v>6</v>
      </c>
      <c r="AY167" s="248" t="s">
        <v>199</v>
      </c>
    </row>
    <row r="168" spans="1:51" s="14" customFormat="1" ht="12">
      <c r="A168" s="14"/>
      <c r="B168" s="249"/>
      <c r="C168" s="250"/>
      <c r="D168" s="234" t="s">
        <v>213</v>
      </c>
      <c r="E168" s="251" t="s">
        <v>32</v>
      </c>
      <c r="F168" s="252" t="s">
        <v>215</v>
      </c>
      <c r="G168" s="250"/>
      <c r="H168" s="253">
        <v>26</v>
      </c>
      <c r="I168" s="254"/>
      <c r="J168" s="250"/>
      <c r="K168" s="250"/>
      <c r="L168" s="255"/>
      <c r="M168" s="269"/>
      <c r="N168" s="270"/>
      <c r="O168" s="270"/>
      <c r="P168" s="270"/>
      <c r="Q168" s="270"/>
      <c r="R168" s="270"/>
      <c r="S168" s="270"/>
      <c r="T168" s="271"/>
      <c r="U168" s="14"/>
      <c r="V168" s="14"/>
      <c r="W168" s="14"/>
      <c r="X168" s="14"/>
      <c r="Y168" s="14"/>
      <c r="Z168" s="14"/>
      <c r="AA168" s="14"/>
      <c r="AB168" s="14"/>
      <c r="AC168" s="14"/>
      <c r="AD168" s="14"/>
      <c r="AE168" s="14"/>
      <c r="AT168" s="259" t="s">
        <v>213</v>
      </c>
      <c r="AU168" s="259" t="s">
        <v>86</v>
      </c>
      <c r="AV168" s="14" t="s">
        <v>209</v>
      </c>
      <c r="AW168" s="14" t="s">
        <v>39</v>
      </c>
      <c r="AX168" s="14" t="s">
        <v>84</v>
      </c>
      <c r="AY168" s="259" t="s">
        <v>199</v>
      </c>
    </row>
    <row r="169" spans="1:63" s="12" customFormat="1" ht="22.8" customHeight="1">
      <c r="A169" s="12"/>
      <c r="B169" s="204"/>
      <c r="C169" s="205"/>
      <c r="D169" s="206" t="s">
        <v>76</v>
      </c>
      <c r="E169" s="218" t="s">
        <v>221</v>
      </c>
      <c r="F169" s="218" t="s">
        <v>906</v>
      </c>
      <c r="G169" s="205"/>
      <c r="H169" s="205"/>
      <c r="I169" s="208"/>
      <c r="J169" s="219">
        <f>BK169</f>
        <v>0</v>
      </c>
      <c r="K169" s="205"/>
      <c r="L169" s="210"/>
      <c r="M169" s="211"/>
      <c r="N169" s="212"/>
      <c r="O169" s="212"/>
      <c r="P169" s="213">
        <f>SUM(P170:P179)</f>
        <v>0</v>
      </c>
      <c r="Q169" s="212"/>
      <c r="R169" s="213">
        <f>SUM(R170:R179)</f>
        <v>0</v>
      </c>
      <c r="S169" s="212"/>
      <c r="T169" s="214">
        <f>SUM(T170:T179)</f>
        <v>0</v>
      </c>
      <c r="U169" s="12"/>
      <c r="V169" s="12"/>
      <c r="W169" s="12"/>
      <c r="X169" s="12"/>
      <c r="Y169" s="12"/>
      <c r="Z169" s="12"/>
      <c r="AA169" s="12"/>
      <c r="AB169" s="12"/>
      <c r="AC169" s="12"/>
      <c r="AD169" s="12"/>
      <c r="AE169" s="12"/>
      <c r="AR169" s="215" t="s">
        <v>84</v>
      </c>
      <c r="AT169" s="216" t="s">
        <v>76</v>
      </c>
      <c r="AU169" s="216" t="s">
        <v>84</v>
      </c>
      <c r="AY169" s="215" t="s">
        <v>199</v>
      </c>
      <c r="BK169" s="217">
        <f>SUM(BK170:BK179)</f>
        <v>0</v>
      </c>
    </row>
    <row r="170" spans="1:65" s="2" customFormat="1" ht="30" customHeight="1">
      <c r="A170" s="40"/>
      <c r="B170" s="41"/>
      <c r="C170" s="260" t="s">
        <v>342</v>
      </c>
      <c r="D170" s="260" t="s">
        <v>222</v>
      </c>
      <c r="E170" s="261" t="s">
        <v>1277</v>
      </c>
      <c r="F170" s="262" t="s">
        <v>1278</v>
      </c>
      <c r="G170" s="263" t="s">
        <v>206</v>
      </c>
      <c r="H170" s="264">
        <v>4</v>
      </c>
      <c r="I170" s="265"/>
      <c r="J170" s="266">
        <f>ROUND(I170*H170,2)</f>
        <v>0</v>
      </c>
      <c r="K170" s="262" t="s">
        <v>32</v>
      </c>
      <c r="L170" s="46"/>
      <c r="M170" s="267" t="s">
        <v>32</v>
      </c>
      <c r="N170" s="268" t="s">
        <v>48</v>
      </c>
      <c r="O170" s="86"/>
      <c r="P170" s="230">
        <f>O170*H170</f>
        <v>0</v>
      </c>
      <c r="Q170" s="230">
        <v>0</v>
      </c>
      <c r="R170" s="230">
        <f>Q170*H170</f>
        <v>0</v>
      </c>
      <c r="S170" s="230">
        <v>0</v>
      </c>
      <c r="T170" s="231">
        <f>S170*H170</f>
        <v>0</v>
      </c>
      <c r="U170" s="40"/>
      <c r="V170" s="40"/>
      <c r="W170" s="40"/>
      <c r="X170" s="40"/>
      <c r="Y170" s="40"/>
      <c r="Z170" s="40"/>
      <c r="AA170" s="40"/>
      <c r="AB170" s="40"/>
      <c r="AC170" s="40"/>
      <c r="AD170" s="40"/>
      <c r="AE170" s="40"/>
      <c r="AR170" s="232" t="s">
        <v>209</v>
      </c>
      <c r="AT170" s="232" t="s">
        <v>222</v>
      </c>
      <c r="AU170" s="232" t="s">
        <v>86</v>
      </c>
      <c r="AY170" s="18" t="s">
        <v>199</v>
      </c>
      <c r="BE170" s="233">
        <f>IF(N170="základní",J170,0)</f>
        <v>0</v>
      </c>
      <c r="BF170" s="233">
        <f>IF(N170="snížená",J170,0)</f>
        <v>0</v>
      </c>
      <c r="BG170" s="233">
        <f>IF(N170="zákl. přenesená",J170,0)</f>
        <v>0</v>
      </c>
      <c r="BH170" s="233">
        <f>IF(N170="sníž. přenesená",J170,0)</f>
        <v>0</v>
      </c>
      <c r="BI170" s="233">
        <f>IF(N170="nulová",J170,0)</f>
        <v>0</v>
      </c>
      <c r="BJ170" s="18" t="s">
        <v>84</v>
      </c>
      <c r="BK170" s="233">
        <f>ROUND(I170*H170,2)</f>
        <v>0</v>
      </c>
      <c r="BL170" s="18" t="s">
        <v>209</v>
      </c>
      <c r="BM170" s="232" t="s">
        <v>345</v>
      </c>
    </row>
    <row r="171" spans="1:47" s="2" customFormat="1" ht="12">
      <c r="A171" s="40"/>
      <c r="B171" s="41"/>
      <c r="C171" s="42"/>
      <c r="D171" s="234" t="s">
        <v>210</v>
      </c>
      <c r="E171" s="42"/>
      <c r="F171" s="235" t="s">
        <v>1278</v>
      </c>
      <c r="G171" s="42"/>
      <c r="H171" s="42"/>
      <c r="I171" s="138"/>
      <c r="J171" s="42"/>
      <c r="K171" s="42"/>
      <c r="L171" s="46"/>
      <c r="M171" s="236"/>
      <c r="N171" s="237"/>
      <c r="O171" s="86"/>
      <c r="P171" s="86"/>
      <c r="Q171" s="86"/>
      <c r="R171" s="86"/>
      <c r="S171" s="86"/>
      <c r="T171" s="87"/>
      <c r="U171" s="40"/>
      <c r="V171" s="40"/>
      <c r="W171" s="40"/>
      <c r="X171" s="40"/>
      <c r="Y171" s="40"/>
      <c r="Z171" s="40"/>
      <c r="AA171" s="40"/>
      <c r="AB171" s="40"/>
      <c r="AC171" s="40"/>
      <c r="AD171" s="40"/>
      <c r="AE171" s="40"/>
      <c r="AT171" s="18" t="s">
        <v>210</v>
      </c>
      <c r="AU171" s="18" t="s">
        <v>86</v>
      </c>
    </row>
    <row r="172" spans="1:65" s="2" customFormat="1" ht="14.4" customHeight="1">
      <c r="A172" s="40"/>
      <c r="B172" s="41"/>
      <c r="C172" s="220" t="s">
        <v>257</v>
      </c>
      <c r="D172" s="220" t="s">
        <v>203</v>
      </c>
      <c r="E172" s="221" t="s">
        <v>909</v>
      </c>
      <c r="F172" s="222" t="s">
        <v>910</v>
      </c>
      <c r="G172" s="223" t="s">
        <v>303</v>
      </c>
      <c r="H172" s="224">
        <v>24</v>
      </c>
      <c r="I172" s="225"/>
      <c r="J172" s="226">
        <f>ROUND(I172*H172,2)</f>
        <v>0</v>
      </c>
      <c r="K172" s="222" t="s">
        <v>32</v>
      </c>
      <c r="L172" s="227"/>
      <c r="M172" s="228" t="s">
        <v>32</v>
      </c>
      <c r="N172" s="229" t="s">
        <v>48</v>
      </c>
      <c r="O172" s="86"/>
      <c r="P172" s="230">
        <f>O172*H172</f>
        <v>0</v>
      </c>
      <c r="Q172" s="230">
        <v>0</v>
      </c>
      <c r="R172" s="230">
        <f>Q172*H172</f>
        <v>0</v>
      </c>
      <c r="S172" s="230">
        <v>0</v>
      </c>
      <c r="T172" s="231">
        <f>S172*H172</f>
        <v>0</v>
      </c>
      <c r="U172" s="40"/>
      <c r="V172" s="40"/>
      <c r="W172" s="40"/>
      <c r="X172" s="40"/>
      <c r="Y172" s="40"/>
      <c r="Z172" s="40"/>
      <c r="AA172" s="40"/>
      <c r="AB172" s="40"/>
      <c r="AC172" s="40"/>
      <c r="AD172" s="40"/>
      <c r="AE172" s="40"/>
      <c r="AR172" s="232" t="s">
        <v>208</v>
      </c>
      <c r="AT172" s="232" t="s">
        <v>203</v>
      </c>
      <c r="AU172" s="232" t="s">
        <v>86</v>
      </c>
      <c r="AY172" s="18" t="s">
        <v>199</v>
      </c>
      <c r="BE172" s="233">
        <f>IF(N172="základní",J172,0)</f>
        <v>0</v>
      </c>
      <c r="BF172" s="233">
        <f>IF(N172="snížená",J172,0)</f>
        <v>0</v>
      </c>
      <c r="BG172" s="233">
        <f>IF(N172="zákl. přenesená",J172,0)</f>
        <v>0</v>
      </c>
      <c r="BH172" s="233">
        <f>IF(N172="sníž. přenesená",J172,0)</f>
        <v>0</v>
      </c>
      <c r="BI172" s="233">
        <f>IF(N172="nulová",J172,0)</f>
        <v>0</v>
      </c>
      <c r="BJ172" s="18" t="s">
        <v>84</v>
      </c>
      <c r="BK172" s="233">
        <f>ROUND(I172*H172,2)</f>
        <v>0</v>
      </c>
      <c r="BL172" s="18" t="s">
        <v>209</v>
      </c>
      <c r="BM172" s="232" t="s">
        <v>348</v>
      </c>
    </row>
    <row r="173" spans="1:47" s="2" customFormat="1" ht="12">
      <c r="A173" s="40"/>
      <c r="B173" s="41"/>
      <c r="C173" s="42"/>
      <c r="D173" s="234" t="s">
        <v>210</v>
      </c>
      <c r="E173" s="42"/>
      <c r="F173" s="235" t="s">
        <v>910</v>
      </c>
      <c r="G173" s="42"/>
      <c r="H173" s="42"/>
      <c r="I173" s="138"/>
      <c r="J173" s="42"/>
      <c r="K173" s="42"/>
      <c r="L173" s="46"/>
      <c r="M173" s="236"/>
      <c r="N173" s="237"/>
      <c r="O173" s="86"/>
      <c r="P173" s="86"/>
      <c r="Q173" s="86"/>
      <c r="R173" s="86"/>
      <c r="S173" s="86"/>
      <c r="T173" s="87"/>
      <c r="U173" s="40"/>
      <c r="V173" s="40"/>
      <c r="W173" s="40"/>
      <c r="X173" s="40"/>
      <c r="Y173" s="40"/>
      <c r="Z173" s="40"/>
      <c r="AA173" s="40"/>
      <c r="AB173" s="40"/>
      <c r="AC173" s="40"/>
      <c r="AD173" s="40"/>
      <c r="AE173" s="40"/>
      <c r="AT173" s="18" t="s">
        <v>210</v>
      </c>
      <c r="AU173" s="18" t="s">
        <v>86</v>
      </c>
    </row>
    <row r="174" spans="1:51" s="13" customFormat="1" ht="12">
      <c r="A174" s="13"/>
      <c r="B174" s="238"/>
      <c r="C174" s="239"/>
      <c r="D174" s="234" t="s">
        <v>213</v>
      </c>
      <c r="E174" s="240" t="s">
        <v>32</v>
      </c>
      <c r="F174" s="241" t="s">
        <v>1279</v>
      </c>
      <c r="G174" s="239"/>
      <c r="H174" s="242">
        <v>24</v>
      </c>
      <c r="I174" s="243"/>
      <c r="J174" s="239"/>
      <c r="K174" s="239"/>
      <c r="L174" s="244"/>
      <c r="M174" s="245"/>
      <c r="N174" s="246"/>
      <c r="O174" s="246"/>
      <c r="P174" s="246"/>
      <c r="Q174" s="246"/>
      <c r="R174" s="246"/>
      <c r="S174" s="246"/>
      <c r="T174" s="247"/>
      <c r="U174" s="13"/>
      <c r="V174" s="13"/>
      <c r="W174" s="13"/>
      <c r="X174" s="13"/>
      <c r="Y174" s="13"/>
      <c r="Z174" s="13"/>
      <c r="AA174" s="13"/>
      <c r="AB174" s="13"/>
      <c r="AC174" s="13"/>
      <c r="AD174" s="13"/>
      <c r="AE174" s="13"/>
      <c r="AT174" s="248" t="s">
        <v>213</v>
      </c>
      <c r="AU174" s="248" t="s">
        <v>86</v>
      </c>
      <c r="AV174" s="13" t="s">
        <v>86</v>
      </c>
      <c r="AW174" s="13" t="s">
        <v>39</v>
      </c>
      <c r="AX174" s="13" t="s">
        <v>6</v>
      </c>
      <c r="AY174" s="248" t="s">
        <v>199</v>
      </c>
    </row>
    <row r="175" spans="1:51" s="14" customFormat="1" ht="12">
      <c r="A175" s="14"/>
      <c r="B175" s="249"/>
      <c r="C175" s="250"/>
      <c r="D175" s="234" t="s">
        <v>213</v>
      </c>
      <c r="E175" s="251" t="s">
        <v>32</v>
      </c>
      <c r="F175" s="252" t="s">
        <v>215</v>
      </c>
      <c r="G175" s="250"/>
      <c r="H175" s="253">
        <v>24</v>
      </c>
      <c r="I175" s="254"/>
      <c r="J175" s="250"/>
      <c r="K175" s="250"/>
      <c r="L175" s="255"/>
      <c r="M175" s="269"/>
      <c r="N175" s="270"/>
      <c r="O175" s="270"/>
      <c r="P175" s="270"/>
      <c r="Q175" s="270"/>
      <c r="R175" s="270"/>
      <c r="S175" s="270"/>
      <c r="T175" s="271"/>
      <c r="U175" s="14"/>
      <c r="V175" s="14"/>
      <c r="W175" s="14"/>
      <c r="X175" s="14"/>
      <c r="Y175" s="14"/>
      <c r="Z175" s="14"/>
      <c r="AA175" s="14"/>
      <c r="AB175" s="14"/>
      <c r="AC175" s="14"/>
      <c r="AD175" s="14"/>
      <c r="AE175" s="14"/>
      <c r="AT175" s="259" t="s">
        <v>213</v>
      </c>
      <c r="AU175" s="259" t="s">
        <v>86</v>
      </c>
      <c r="AV175" s="14" t="s">
        <v>209</v>
      </c>
      <c r="AW175" s="14" t="s">
        <v>39</v>
      </c>
      <c r="AX175" s="14" t="s">
        <v>84</v>
      </c>
      <c r="AY175" s="259" t="s">
        <v>199</v>
      </c>
    </row>
    <row r="176" spans="1:65" s="2" customFormat="1" ht="19.8" customHeight="1">
      <c r="A176" s="40"/>
      <c r="B176" s="41"/>
      <c r="C176" s="260" t="s">
        <v>7</v>
      </c>
      <c r="D176" s="260" t="s">
        <v>222</v>
      </c>
      <c r="E176" s="261" t="s">
        <v>1088</v>
      </c>
      <c r="F176" s="262" t="s">
        <v>914</v>
      </c>
      <c r="G176" s="263" t="s">
        <v>324</v>
      </c>
      <c r="H176" s="264">
        <v>40</v>
      </c>
      <c r="I176" s="265"/>
      <c r="J176" s="266">
        <f>ROUND(I176*H176,2)</f>
        <v>0</v>
      </c>
      <c r="K176" s="262" t="s">
        <v>32</v>
      </c>
      <c r="L176" s="46"/>
      <c r="M176" s="267" t="s">
        <v>32</v>
      </c>
      <c r="N176" s="268" t="s">
        <v>48</v>
      </c>
      <c r="O176" s="86"/>
      <c r="P176" s="230">
        <f>O176*H176</f>
        <v>0</v>
      </c>
      <c r="Q176" s="230">
        <v>0</v>
      </c>
      <c r="R176" s="230">
        <f>Q176*H176</f>
        <v>0</v>
      </c>
      <c r="S176" s="230">
        <v>0</v>
      </c>
      <c r="T176" s="231">
        <f>S176*H176</f>
        <v>0</v>
      </c>
      <c r="U176" s="40"/>
      <c r="V176" s="40"/>
      <c r="W176" s="40"/>
      <c r="X176" s="40"/>
      <c r="Y176" s="40"/>
      <c r="Z176" s="40"/>
      <c r="AA176" s="40"/>
      <c r="AB176" s="40"/>
      <c r="AC176" s="40"/>
      <c r="AD176" s="40"/>
      <c r="AE176" s="40"/>
      <c r="AR176" s="232" t="s">
        <v>209</v>
      </c>
      <c r="AT176" s="232" t="s">
        <v>222</v>
      </c>
      <c r="AU176" s="232" t="s">
        <v>86</v>
      </c>
      <c r="AY176" s="18" t="s">
        <v>199</v>
      </c>
      <c r="BE176" s="233">
        <f>IF(N176="základní",J176,0)</f>
        <v>0</v>
      </c>
      <c r="BF176" s="233">
        <f>IF(N176="snížená",J176,0)</f>
        <v>0</v>
      </c>
      <c r="BG176" s="233">
        <f>IF(N176="zákl. přenesená",J176,0)</f>
        <v>0</v>
      </c>
      <c r="BH176" s="233">
        <f>IF(N176="sníž. přenesená",J176,0)</f>
        <v>0</v>
      </c>
      <c r="BI176" s="233">
        <f>IF(N176="nulová",J176,0)</f>
        <v>0</v>
      </c>
      <c r="BJ176" s="18" t="s">
        <v>84</v>
      </c>
      <c r="BK176" s="233">
        <f>ROUND(I176*H176,2)</f>
        <v>0</v>
      </c>
      <c r="BL176" s="18" t="s">
        <v>209</v>
      </c>
      <c r="BM176" s="232" t="s">
        <v>351</v>
      </c>
    </row>
    <row r="177" spans="1:47" s="2" customFormat="1" ht="12">
      <c r="A177" s="40"/>
      <c r="B177" s="41"/>
      <c r="C177" s="42"/>
      <c r="D177" s="234" t="s">
        <v>210</v>
      </c>
      <c r="E177" s="42"/>
      <c r="F177" s="235" t="s">
        <v>914</v>
      </c>
      <c r="G177" s="42"/>
      <c r="H177" s="42"/>
      <c r="I177" s="138"/>
      <c r="J177" s="42"/>
      <c r="K177" s="42"/>
      <c r="L177" s="46"/>
      <c r="M177" s="236"/>
      <c r="N177" s="237"/>
      <c r="O177" s="86"/>
      <c r="P177" s="86"/>
      <c r="Q177" s="86"/>
      <c r="R177" s="86"/>
      <c r="S177" s="86"/>
      <c r="T177" s="87"/>
      <c r="U177" s="40"/>
      <c r="V177" s="40"/>
      <c r="W177" s="40"/>
      <c r="X177" s="40"/>
      <c r="Y177" s="40"/>
      <c r="Z177" s="40"/>
      <c r="AA177" s="40"/>
      <c r="AB177" s="40"/>
      <c r="AC177" s="40"/>
      <c r="AD177" s="40"/>
      <c r="AE177" s="40"/>
      <c r="AT177" s="18" t="s">
        <v>210</v>
      </c>
      <c r="AU177" s="18" t="s">
        <v>86</v>
      </c>
    </row>
    <row r="178" spans="1:65" s="2" customFormat="1" ht="19.8" customHeight="1">
      <c r="A178" s="40"/>
      <c r="B178" s="41"/>
      <c r="C178" s="260" t="s">
        <v>261</v>
      </c>
      <c r="D178" s="260" t="s">
        <v>222</v>
      </c>
      <c r="E178" s="261" t="s">
        <v>915</v>
      </c>
      <c r="F178" s="262" t="s">
        <v>916</v>
      </c>
      <c r="G178" s="263" t="s">
        <v>324</v>
      </c>
      <c r="H178" s="264">
        <v>10</v>
      </c>
      <c r="I178" s="265"/>
      <c r="J178" s="266">
        <f>ROUND(I178*H178,2)</f>
        <v>0</v>
      </c>
      <c r="K178" s="262" t="s">
        <v>32</v>
      </c>
      <c r="L178" s="46"/>
      <c r="M178" s="267" t="s">
        <v>32</v>
      </c>
      <c r="N178" s="268" t="s">
        <v>48</v>
      </c>
      <c r="O178" s="86"/>
      <c r="P178" s="230">
        <f>O178*H178</f>
        <v>0</v>
      </c>
      <c r="Q178" s="230">
        <v>0</v>
      </c>
      <c r="R178" s="230">
        <f>Q178*H178</f>
        <v>0</v>
      </c>
      <c r="S178" s="230">
        <v>0</v>
      </c>
      <c r="T178" s="231">
        <f>S178*H178</f>
        <v>0</v>
      </c>
      <c r="U178" s="40"/>
      <c r="V178" s="40"/>
      <c r="W178" s="40"/>
      <c r="X178" s="40"/>
      <c r="Y178" s="40"/>
      <c r="Z178" s="40"/>
      <c r="AA178" s="40"/>
      <c r="AB178" s="40"/>
      <c r="AC178" s="40"/>
      <c r="AD178" s="40"/>
      <c r="AE178" s="40"/>
      <c r="AR178" s="232" t="s">
        <v>209</v>
      </c>
      <c r="AT178" s="232" t="s">
        <v>222</v>
      </c>
      <c r="AU178" s="232" t="s">
        <v>86</v>
      </c>
      <c r="AY178" s="18" t="s">
        <v>199</v>
      </c>
      <c r="BE178" s="233">
        <f>IF(N178="základní",J178,0)</f>
        <v>0</v>
      </c>
      <c r="BF178" s="233">
        <f>IF(N178="snížená",J178,0)</f>
        <v>0</v>
      </c>
      <c r="BG178" s="233">
        <f>IF(N178="zákl. přenesená",J178,0)</f>
        <v>0</v>
      </c>
      <c r="BH178" s="233">
        <f>IF(N178="sníž. přenesená",J178,0)</f>
        <v>0</v>
      </c>
      <c r="BI178" s="233">
        <f>IF(N178="nulová",J178,0)</f>
        <v>0</v>
      </c>
      <c r="BJ178" s="18" t="s">
        <v>84</v>
      </c>
      <c r="BK178" s="233">
        <f>ROUND(I178*H178,2)</f>
        <v>0</v>
      </c>
      <c r="BL178" s="18" t="s">
        <v>209</v>
      </c>
      <c r="BM178" s="232" t="s">
        <v>354</v>
      </c>
    </row>
    <row r="179" spans="1:47" s="2" customFormat="1" ht="12">
      <c r="A179" s="40"/>
      <c r="B179" s="41"/>
      <c r="C179" s="42"/>
      <c r="D179" s="234" t="s">
        <v>210</v>
      </c>
      <c r="E179" s="42"/>
      <c r="F179" s="235" t="s">
        <v>916</v>
      </c>
      <c r="G179" s="42"/>
      <c r="H179" s="42"/>
      <c r="I179" s="138"/>
      <c r="J179" s="42"/>
      <c r="K179" s="42"/>
      <c r="L179" s="46"/>
      <c r="M179" s="236"/>
      <c r="N179" s="237"/>
      <c r="O179" s="86"/>
      <c r="P179" s="86"/>
      <c r="Q179" s="86"/>
      <c r="R179" s="86"/>
      <c r="S179" s="86"/>
      <c r="T179" s="87"/>
      <c r="U179" s="40"/>
      <c r="V179" s="40"/>
      <c r="W179" s="40"/>
      <c r="X179" s="40"/>
      <c r="Y179" s="40"/>
      <c r="Z179" s="40"/>
      <c r="AA179" s="40"/>
      <c r="AB179" s="40"/>
      <c r="AC179" s="40"/>
      <c r="AD179" s="40"/>
      <c r="AE179" s="40"/>
      <c r="AT179" s="18" t="s">
        <v>210</v>
      </c>
      <c r="AU179" s="18" t="s">
        <v>86</v>
      </c>
    </row>
    <row r="180" spans="1:63" s="12" customFormat="1" ht="22.8" customHeight="1">
      <c r="A180" s="12"/>
      <c r="B180" s="204"/>
      <c r="C180" s="205"/>
      <c r="D180" s="206" t="s">
        <v>76</v>
      </c>
      <c r="E180" s="218" t="s">
        <v>209</v>
      </c>
      <c r="F180" s="218" t="s">
        <v>917</v>
      </c>
      <c r="G180" s="205"/>
      <c r="H180" s="205"/>
      <c r="I180" s="208"/>
      <c r="J180" s="219">
        <f>BK180</f>
        <v>0</v>
      </c>
      <c r="K180" s="205"/>
      <c r="L180" s="210"/>
      <c r="M180" s="211"/>
      <c r="N180" s="212"/>
      <c r="O180" s="212"/>
      <c r="P180" s="213">
        <f>SUM(P181:P200)</f>
        <v>0</v>
      </c>
      <c r="Q180" s="212"/>
      <c r="R180" s="213">
        <f>SUM(R181:R200)</f>
        <v>0</v>
      </c>
      <c r="S180" s="212"/>
      <c r="T180" s="214">
        <f>SUM(T181:T200)</f>
        <v>0</v>
      </c>
      <c r="U180" s="12"/>
      <c r="V180" s="12"/>
      <c r="W180" s="12"/>
      <c r="X180" s="12"/>
      <c r="Y180" s="12"/>
      <c r="Z180" s="12"/>
      <c r="AA180" s="12"/>
      <c r="AB180" s="12"/>
      <c r="AC180" s="12"/>
      <c r="AD180" s="12"/>
      <c r="AE180" s="12"/>
      <c r="AR180" s="215" t="s">
        <v>84</v>
      </c>
      <c r="AT180" s="216" t="s">
        <v>76</v>
      </c>
      <c r="AU180" s="216" t="s">
        <v>84</v>
      </c>
      <c r="AY180" s="215" t="s">
        <v>199</v>
      </c>
      <c r="BK180" s="217">
        <f>SUM(BK181:BK200)</f>
        <v>0</v>
      </c>
    </row>
    <row r="181" spans="1:65" s="2" customFormat="1" ht="19.8" customHeight="1">
      <c r="A181" s="40"/>
      <c r="B181" s="41"/>
      <c r="C181" s="260" t="s">
        <v>355</v>
      </c>
      <c r="D181" s="260" t="s">
        <v>222</v>
      </c>
      <c r="E181" s="261" t="s">
        <v>918</v>
      </c>
      <c r="F181" s="262" t="s">
        <v>919</v>
      </c>
      <c r="G181" s="263" t="s">
        <v>288</v>
      </c>
      <c r="H181" s="264">
        <v>46</v>
      </c>
      <c r="I181" s="265"/>
      <c r="J181" s="266">
        <f>ROUND(I181*H181,2)</f>
        <v>0</v>
      </c>
      <c r="K181" s="262" t="s">
        <v>32</v>
      </c>
      <c r="L181" s="46"/>
      <c r="M181" s="267" t="s">
        <v>32</v>
      </c>
      <c r="N181" s="268" t="s">
        <v>48</v>
      </c>
      <c r="O181" s="86"/>
      <c r="P181" s="230">
        <f>O181*H181</f>
        <v>0</v>
      </c>
      <c r="Q181" s="230">
        <v>0</v>
      </c>
      <c r="R181" s="230">
        <f>Q181*H181</f>
        <v>0</v>
      </c>
      <c r="S181" s="230">
        <v>0</v>
      </c>
      <c r="T181" s="231">
        <f>S181*H181</f>
        <v>0</v>
      </c>
      <c r="U181" s="40"/>
      <c r="V181" s="40"/>
      <c r="W181" s="40"/>
      <c r="X181" s="40"/>
      <c r="Y181" s="40"/>
      <c r="Z181" s="40"/>
      <c r="AA181" s="40"/>
      <c r="AB181" s="40"/>
      <c r="AC181" s="40"/>
      <c r="AD181" s="40"/>
      <c r="AE181" s="40"/>
      <c r="AR181" s="232" t="s">
        <v>209</v>
      </c>
      <c r="AT181" s="232" t="s">
        <v>222</v>
      </c>
      <c r="AU181" s="232" t="s">
        <v>86</v>
      </c>
      <c r="AY181" s="18" t="s">
        <v>199</v>
      </c>
      <c r="BE181" s="233">
        <f>IF(N181="základní",J181,0)</f>
        <v>0</v>
      </c>
      <c r="BF181" s="233">
        <f>IF(N181="snížená",J181,0)</f>
        <v>0</v>
      </c>
      <c r="BG181" s="233">
        <f>IF(N181="zákl. přenesená",J181,0)</f>
        <v>0</v>
      </c>
      <c r="BH181" s="233">
        <f>IF(N181="sníž. přenesená",J181,0)</f>
        <v>0</v>
      </c>
      <c r="BI181" s="233">
        <f>IF(N181="nulová",J181,0)</f>
        <v>0</v>
      </c>
      <c r="BJ181" s="18" t="s">
        <v>84</v>
      </c>
      <c r="BK181" s="233">
        <f>ROUND(I181*H181,2)</f>
        <v>0</v>
      </c>
      <c r="BL181" s="18" t="s">
        <v>209</v>
      </c>
      <c r="BM181" s="232" t="s">
        <v>358</v>
      </c>
    </row>
    <row r="182" spans="1:47" s="2" customFormat="1" ht="12">
      <c r="A182" s="40"/>
      <c r="B182" s="41"/>
      <c r="C182" s="42"/>
      <c r="D182" s="234" t="s">
        <v>210</v>
      </c>
      <c r="E182" s="42"/>
      <c r="F182" s="235" t="s">
        <v>919</v>
      </c>
      <c r="G182" s="42"/>
      <c r="H182" s="42"/>
      <c r="I182" s="138"/>
      <c r="J182" s="42"/>
      <c r="K182" s="42"/>
      <c r="L182" s="46"/>
      <c r="M182" s="236"/>
      <c r="N182" s="237"/>
      <c r="O182" s="86"/>
      <c r="P182" s="86"/>
      <c r="Q182" s="86"/>
      <c r="R182" s="86"/>
      <c r="S182" s="86"/>
      <c r="T182" s="87"/>
      <c r="U182" s="40"/>
      <c r="V182" s="40"/>
      <c r="W182" s="40"/>
      <c r="X182" s="40"/>
      <c r="Y182" s="40"/>
      <c r="Z182" s="40"/>
      <c r="AA182" s="40"/>
      <c r="AB182" s="40"/>
      <c r="AC182" s="40"/>
      <c r="AD182" s="40"/>
      <c r="AE182" s="40"/>
      <c r="AT182" s="18" t="s">
        <v>210</v>
      </c>
      <c r="AU182" s="18" t="s">
        <v>86</v>
      </c>
    </row>
    <row r="183" spans="1:51" s="13" customFormat="1" ht="12">
      <c r="A183" s="13"/>
      <c r="B183" s="238"/>
      <c r="C183" s="239"/>
      <c r="D183" s="234" t="s">
        <v>213</v>
      </c>
      <c r="E183" s="240" t="s">
        <v>32</v>
      </c>
      <c r="F183" s="241" t="s">
        <v>1280</v>
      </c>
      <c r="G183" s="239"/>
      <c r="H183" s="242">
        <v>46</v>
      </c>
      <c r="I183" s="243"/>
      <c r="J183" s="239"/>
      <c r="K183" s="239"/>
      <c r="L183" s="244"/>
      <c r="M183" s="245"/>
      <c r="N183" s="246"/>
      <c r="O183" s="246"/>
      <c r="P183" s="246"/>
      <c r="Q183" s="246"/>
      <c r="R183" s="246"/>
      <c r="S183" s="246"/>
      <c r="T183" s="247"/>
      <c r="U183" s="13"/>
      <c r="V183" s="13"/>
      <c r="W183" s="13"/>
      <c r="X183" s="13"/>
      <c r="Y183" s="13"/>
      <c r="Z183" s="13"/>
      <c r="AA183" s="13"/>
      <c r="AB183" s="13"/>
      <c r="AC183" s="13"/>
      <c r="AD183" s="13"/>
      <c r="AE183" s="13"/>
      <c r="AT183" s="248" t="s">
        <v>213</v>
      </c>
      <c r="AU183" s="248" t="s">
        <v>86</v>
      </c>
      <c r="AV183" s="13" t="s">
        <v>86</v>
      </c>
      <c r="AW183" s="13" t="s">
        <v>39</v>
      </c>
      <c r="AX183" s="13" t="s">
        <v>6</v>
      </c>
      <c r="AY183" s="248" t="s">
        <v>199</v>
      </c>
    </row>
    <row r="184" spans="1:51" s="14" customFormat="1" ht="12">
      <c r="A184" s="14"/>
      <c r="B184" s="249"/>
      <c r="C184" s="250"/>
      <c r="D184" s="234" t="s">
        <v>213</v>
      </c>
      <c r="E184" s="251" t="s">
        <v>32</v>
      </c>
      <c r="F184" s="252" t="s">
        <v>215</v>
      </c>
      <c r="G184" s="250"/>
      <c r="H184" s="253">
        <v>46</v>
      </c>
      <c r="I184" s="254"/>
      <c r="J184" s="250"/>
      <c r="K184" s="250"/>
      <c r="L184" s="255"/>
      <c r="M184" s="269"/>
      <c r="N184" s="270"/>
      <c r="O184" s="270"/>
      <c r="P184" s="270"/>
      <c r="Q184" s="270"/>
      <c r="R184" s="270"/>
      <c r="S184" s="270"/>
      <c r="T184" s="271"/>
      <c r="U184" s="14"/>
      <c r="V184" s="14"/>
      <c r="W184" s="14"/>
      <c r="X184" s="14"/>
      <c r="Y184" s="14"/>
      <c r="Z184" s="14"/>
      <c r="AA184" s="14"/>
      <c r="AB184" s="14"/>
      <c r="AC184" s="14"/>
      <c r="AD184" s="14"/>
      <c r="AE184" s="14"/>
      <c r="AT184" s="259" t="s">
        <v>213</v>
      </c>
      <c r="AU184" s="259" t="s">
        <v>86</v>
      </c>
      <c r="AV184" s="14" t="s">
        <v>209</v>
      </c>
      <c r="AW184" s="14" t="s">
        <v>39</v>
      </c>
      <c r="AX184" s="14" t="s">
        <v>84</v>
      </c>
      <c r="AY184" s="259" t="s">
        <v>199</v>
      </c>
    </row>
    <row r="185" spans="1:65" s="2" customFormat="1" ht="19.8" customHeight="1">
      <c r="A185" s="40"/>
      <c r="B185" s="41"/>
      <c r="C185" s="260" t="s">
        <v>264</v>
      </c>
      <c r="D185" s="260" t="s">
        <v>222</v>
      </c>
      <c r="E185" s="261" t="s">
        <v>921</v>
      </c>
      <c r="F185" s="262" t="s">
        <v>922</v>
      </c>
      <c r="G185" s="263" t="s">
        <v>288</v>
      </c>
      <c r="H185" s="264">
        <v>18.2</v>
      </c>
      <c r="I185" s="265"/>
      <c r="J185" s="266">
        <f>ROUND(I185*H185,2)</f>
        <v>0</v>
      </c>
      <c r="K185" s="262" t="s">
        <v>32</v>
      </c>
      <c r="L185" s="46"/>
      <c r="M185" s="267" t="s">
        <v>32</v>
      </c>
      <c r="N185" s="268" t="s">
        <v>48</v>
      </c>
      <c r="O185" s="86"/>
      <c r="P185" s="230">
        <f>O185*H185</f>
        <v>0</v>
      </c>
      <c r="Q185" s="230">
        <v>0</v>
      </c>
      <c r="R185" s="230">
        <f>Q185*H185</f>
        <v>0</v>
      </c>
      <c r="S185" s="230">
        <v>0</v>
      </c>
      <c r="T185" s="231">
        <f>S185*H185</f>
        <v>0</v>
      </c>
      <c r="U185" s="40"/>
      <c r="V185" s="40"/>
      <c r="W185" s="40"/>
      <c r="X185" s="40"/>
      <c r="Y185" s="40"/>
      <c r="Z185" s="40"/>
      <c r="AA185" s="40"/>
      <c r="AB185" s="40"/>
      <c r="AC185" s="40"/>
      <c r="AD185" s="40"/>
      <c r="AE185" s="40"/>
      <c r="AR185" s="232" t="s">
        <v>209</v>
      </c>
      <c r="AT185" s="232" t="s">
        <v>222</v>
      </c>
      <c r="AU185" s="232" t="s">
        <v>86</v>
      </c>
      <c r="AY185" s="18" t="s">
        <v>199</v>
      </c>
      <c r="BE185" s="233">
        <f>IF(N185="základní",J185,0)</f>
        <v>0</v>
      </c>
      <c r="BF185" s="233">
        <f>IF(N185="snížená",J185,0)</f>
        <v>0</v>
      </c>
      <c r="BG185" s="233">
        <f>IF(N185="zákl. přenesená",J185,0)</f>
        <v>0</v>
      </c>
      <c r="BH185" s="233">
        <f>IF(N185="sníž. přenesená",J185,0)</f>
        <v>0</v>
      </c>
      <c r="BI185" s="233">
        <f>IF(N185="nulová",J185,0)</f>
        <v>0</v>
      </c>
      <c r="BJ185" s="18" t="s">
        <v>84</v>
      </c>
      <c r="BK185" s="233">
        <f>ROUND(I185*H185,2)</f>
        <v>0</v>
      </c>
      <c r="BL185" s="18" t="s">
        <v>209</v>
      </c>
      <c r="BM185" s="232" t="s">
        <v>363</v>
      </c>
    </row>
    <row r="186" spans="1:47" s="2" customFormat="1" ht="12">
      <c r="A186" s="40"/>
      <c r="B186" s="41"/>
      <c r="C186" s="42"/>
      <c r="D186" s="234" t="s">
        <v>210</v>
      </c>
      <c r="E186" s="42"/>
      <c r="F186" s="235" t="s">
        <v>922</v>
      </c>
      <c r="G186" s="42"/>
      <c r="H186" s="42"/>
      <c r="I186" s="138"/>
      <c r="J186" s="42"/>
      <c r="K186" s="42"/>
      <c r="L186" s="46"/>
      <c r="M186" s="236"/>
      <c r="N186" s="237"/>
      <c r="O186" s="86"/>
      <c r="P186" s="86"/>
      <c r="Q186" s="86"/>
      <c r="R186" s="86"/>
      <c r="S186" s="86"/>
      <c r="T186" s="87"/>
      <c r="U186" s="40"/>
      <c r="V186" s="40"/>
      <c r="W186" s="40"/>
      <c r="X186" s="40"/>
      <c r="Y186" s="40"/>
      <c r="Z186" s="40"/>
      <c r="AA186" s="40"/>
      <c r="AB186" s="40"/>
      <c r="AC186" s="40"/>
      <c r="AD186" s="40"/>
      <c r="AE186" s="40"/>
      <c r="AT186" s="18" t="s">
        <v>210</v>
      </c>
      <c r="AU186" s="18" t="s">
        <v>86</v>
      </c>
    </row>
    <row r="187" spans="1:51" s="13" customFormat="1" ht="12">
      <c r="A187" s="13"/>
      <c r="B187" s="238"/>
      <c r="C187" s="239"/>
      <c r="D187" s="234" t="s">
        <v>213</v>
      </c>
      <c r="E187" s="240" t="s">
        <v>32</v>
      </c>
      <c r="F187" s="241" t="s">
        <v>1281</v>
      </c>
      <c r="G187" s="239"/>
      <c r="H187" s="242">
        <v>18.2</v>
      </c>
      <c r="I187" s="243"/>
      <c r="J187" s="239"/>
      <c r="K187" s="239"/>
      <c r="L187" s="244"/>
      <c r="M187" s="245"/>
      <c r="N187" s="246"/>
      <c r="O187" s="246"/>
      <c r="P187" s="246"/>
      <c r="Q187" s="246"/>
      <c r="R187" s="246"/>
      <c r="S187" s="246"/>
      <c r="T187" s="247"/>
      <c r="U187" s="13"/>
      <c r="V187" s="13"/>
      <c r="W187" s="13"/>
      <c r="X187" s="13"/>
      <c r="Y187" s="13"/>
      <c r="Z187" s="13"/>
      <c r="AA187" s="13"/>
      <c r="AB187" s="13"/>
      <c r="AC187" s="13"/>
      <c r="AD187" s="13"/>
      <c r="AE187" s="13"/>
      <c r="AT187" s="248" t="s">
        <v>213</v>
      </c>
      <c r="AU187" s="248" t="s">
        <v>86</v>
      </c>
      <c r="AV187" s="13" t="s">
        <v>86</v>
      </c>
      <c r="AW187" s="13" t="s">
        <v>39</v>
      </c>
      <c r="AX187" s="13" t="s">
        <v>6</v>
      </c>
      <c r="AY187" s="248" t="s">
        <v>199</v>
      </c>
    </row>
    <row r="188" spans="1:51" s="14" customFormat="1" ht="12">
      <c r="A188" s="14"/>
      <c r="B188" s="249"/>
      <c r="C188" s="250"/>
      <c r="D188" s="234" t="s">
        <v>213</v>
      </c>
      <c r="E188" s="251" t="s">
        <v>32</v>
      </c>
      <c r="F188" s="252" t="s">
        <v>215</v>
      </c>
      <c r="G188" s="250"/>
      <c r="H188" s="253">
        <v>18.2</v>
      </c>
      <c r="I188" s="254"/>
      <c r="J188" s="250"/>
      <c r="K188" s="250"/>
      <c r="L188" s="255"/>
      <c r="M188" s="269"/>
      <c r="N188" s="270"/>
      <c r="O188" s="270"/>
      <c r="P188" s="270"/>
      <c r="Q188" s="270"/>
      <c r="R188" s="270"/>
      <c r="S188" s="270"/>
      <c r="T188" s="271"/>
      <c r="U188" s="14"/>
      <c r="V188" s="14"/>
      <c r="W188" s="14"/>
      <c r="X188" s="14"/>
      <c r="Y188" s="14"/>
      <c r="Z188" s="14"/>
      <c r="AA188" s="14"/>
      <c r="AB188" s="14"/>
      <c r="AC188" s="14"/>
      <c r="AD188" s="14"/>
      <c r="AE188" s="14"/>
      <c r="AT188" s="259" t="s">
        <v>213</v>
      </c>
      <c r="AU188" s="259" t="s">
        <v>86</v>
      </c>
      <c r="AV188" s="14" t="s">
        <v>209</v>
      </c>
      <c r="AW188" s="14" t="s">
        <v>39</v>
      </c>
      <c r="AX188" s="14" t="s">
        <v>84</v>
      </c>
      <c r="AY188" s="259" t="s">
        <v>199</v>
      </c>
    </row>
    <row r="189" spans="1:65" s="2" customFormat="1" ht="19.8" customHeight="1">
      <c r="A189" s="40"/>
      <c r="B189" s="41"/>
      <c r="C189" s="260" t="s">
        <v>364</v>
      </c>
      <c r="D189" s="260" t="s">
        <v>222</v>
      </c>
      <c r="E189" s="261" t="s">
        <v>924</v>
      </c>
      <c r="F189" s="262" t="s">
        <v>925</v>
      </c>
      <c r="G189" s="263" t="s">
        <v>303</v>
      </c>
      <c r="H189" s="264">
        <v>216</v>
      </c>
      <c r="I189" s="265"/>
      <c r="J189" s="266">
        <f>ROUND(I189*H189,2)</f>
        <v>0</v>
      </c>
      <c r="K189" s="262" t="s">
        <v>32</v>
      </c>
      <c r="L189" s="46"/>
      <c r="M189" s="267" t="s">
        <v>32</v>
      </c>
      <c r="N189" s="268" t="s">
        <v>48</v>
      </c>
      <c r="O189" s="86"/>
      <c r="P189" s="230">
        <f>O189*H189</f>
        <v>0</v>
      </c>
      <c r="Q189" s="230">
        <v>0</v>
      </c>
      <c r="R189" s="230">
        <f>Q189*H189</f>
        <v>0</v>
      </c>
      <c r="S189" s="230">
        <v>0</v>
      </c>
      <c r="T189" s="231">
        <f>S189*H189</f>
        <v>0</v>
      </c>
      <c r="U189" s="40"/>
      <c r="V189" s="40"/>
      <c r="W189" s="40"/>
      <c r="X189" s="40"/>
      <c r="Y189" s="40"/>
      <c r="Z189" s="40"/>
      <c r="AA189" s="40"/>
      <c r="AB189" s="40"/>
      <c r="AC189" s="40"/>
      <c r="AD189" s="40"/>
      <c r="AE189" s="40"/>
      <c r="AR189" s="232" t="s">
        <v>209</v>
      </c>
      <c r="AT189" s="232" t="s">
        <v>222</v>
      </c>
      <c r="AU189" s="232" t="s">
        <v>86</v>
      </c>
      <c r="AY189" s="18" t="s">
        <v>199</v>
      </c>
      <c r="BE189" s="233">
        <f>IF(N189="základní",J189,0)</f>
        <v>0</v>
      </c>
      <c r="BF189" s="233">
        <f>IF(N189="snížená",J189,0)</f>
        <v>0</v>
      </c>
      <c r="BG189" s="233">
        <f>IF(N189="zákl. přenesená",J189,0)</f>
        <v>0</v>
      </c>
      <c r="BH189" s="233">
        <f>IF(N189="sníž. přenesená",J189,0)</f>
        <v>0</v>
      </c>
      <c r="BI189" s="233">
        <f>IF(N189="nulová",J189,0)</f>
        <v>0</v>
      </c>
      <c r="BJ189" s="18" t="s">
        <v>84</v>
      </c>
      <c r="BK189" s="233">
        <f>ROUND(I189*H189,2)</f>
        <v>0</v>
      </c>
      <c r="BL189" s="18" t="s">
        <v>209</v>
      </c>
      <c r="BM189" s="232" t="s">
        <v>367</v>
      </c>
    </row>
    <row r="190" spans="1:47" s="2" customFormat="1" ht="12">
      <c r="A190" s="40"/>
      <c r="B190" s="41"/>
      <c r="C190" s="42"/>
      <c r="D190" s="234" t="s">
        <v>210</v>
      </c>
      <c r="E190" s="42"/>
      <c r="F190" s="235" t="s">
        <v>925</v>
      </c>
      <c r="G190" s="42"/>
      <c r="H190" s="42"/>
      <c r="I190" s="138"/>
      <c r="J190" s="42"/>
      <c r="K190" s="42"/>
      <c r="L190" s="46"/>
      <c r="M190" s="236"/>
      <c r="N190" s="237"/>
      <c r="O190" s="86"/>
      <c r="P190" s="86"/>
      <c r="Q190" s="86"/>
      <c r="R190" s="86"/>
      <c r="S190" s="86"/>
      <c r="T190" s="87"/>
      <c r="U190" s="40"/>
      <c r="V190" s="40"/>
      <c r="W190" s="40"/>
      <c r="X190" s="40"/>
      <c r="Y190" s="40"/>
      <c r="Z190" s="40"/>
      <c r="AA190" s="40"/>
      <c r="AB190" s="40"/>
      <c r="AC190" s="40"/>
      <c r="AD190" s="40"/>
      <c r="AE190" s="40"/>
      <c r="AT190" s="18" t="s">
        <v>210</v>
      </c>
      <c r="AU190" s="18" t="s">
        <v>86</v>
      </c>
    </row>
    <row r="191" spans="1:51" s="13" customFormat="1" ht="12">
      <c r="A191" s="13"/>
      <c r="B191" s="238"/>
      <c r="C191" s="239"/>
      <c r="D191" s="234" t="s">
        <v>213</v>
      </c>
      <c r="E191" s="240" t="s">
        <v>32</v>
      </c>
      <c r="F191" s="241" t="s">
        <v>1282</v>
      </c>
      <c r="G191" s="239"/>
      <c r="H191" s="242">
        <v>216</v>
      </c>
      <c r="I191" s="243"/>
      <c r="J191" s="239"/>
      <c r="K191" s="239"/>
      <c r="L191" s="244"/>
      <c r="M191" s="245"/>
      <c r="N191" s="246"/>
      <c r="O191" s="246"/>
      <c r="P191" s="246"/>
      <c r="Q191" s="246"/>
      <c r="R191" s="246"/>
      <c r="S191" s="246"/>
      <c r="T191" s="247"/>
      <c r="U191" s="13"/>
      <c r="V191" s="13"/>
      <c r="W191" s="13"/>
      <c r="X191" s="13"/>
      <c r="Y191" s="13"/>
      <c r="Z191" s="13"/>
      <c r="AA191" s="13"/>
      <c r="AB191" s="13"/>
      <c r="AC191" s="13"/>
      <c r="AD191" s="13"/>
      <c r="AE191" s="13"/>
      <c r="AT191" s="248" t="s">
        <v>213</v>
      </c>
      <c r="AU191" s="248" t="s">
        <v>86</v>
      </c>
      <c r="AV191" s="13" t="s">
        <v>86</v>
      </c>
      <c r="AW191" s="13" t="s">
        <v>39</v>
      </c>
      <c r="AX191" s="13" t="s">
        <v>6</v>
      </c>
      <c r="AY191" s="248" t="s">
        <v>199</v>
      </c>
    </row>
    <row r="192" spans="1:51" s="14" customFormat="1" ht="12">
      <c r="A192" s="14"/>
      <c r="B192" s="249"/>
      <c r="C192" s="250"/>
      <c r="D192" s="234" t="s">
        <v>213</v>
      </c>
      <c r="E192" s="251" t="s">
        <v>32</v>
      </c>
      <c r="F192" s="252" t="s">
        <v>215</v>
      </c>
      <c r="G192" s="250"/>
      <c r="H192" s="253">
        <v>216</v>
      </c>
      <c r="I192" s="254"/>
      <c r="J192" s="250"/>
      <c r="K192" s="250"/>
      <c r="L192" s="255"/>
      <c r="M192" s="269"/>
      <c r="N192" s="270"/>
      <c r="O192" s="270"/>
      <c r="P192" s="270"/>
      <c r="Q192" s="270"/>
      <c r="R192" s="270"/>
      <c r="S192" s="270"/>
      <c r="T192" s="271"/>
      <c r="U192" s="14"/>
      <c r="V192" s="14"/>
      <c r="W192" s="14"/>
      <c r="X192" s="14"/>
      <c r="Y192" s="14"/>
      <c r="Z192" s="14"/>
      <c r="AA192" s="14"/>
      <c r="AB192" s="14"/>
      <c r="AC192" s="14"/>
      <c r="AD192" s="14"/>
      <c r="AE192" s="14"/>
      <c r="AT192" s="259" t="s">
        <v>213</v>
      </c>
      <c r="AU192" s="259" t="s">
        <v>86</v>
      </c>
      <c r="AV192" s="14" t="s">
        <v>209</v>
      </c>
      <c r="AW192" s="14" t="s">
        <v>39</v>
      </c>
      <c r="AX192" s="14" t="s">
        <v>84</v>
      </c>
      <c r="AY192" s="259" t="s">
        <v>199</v>
      </c>
    </row>
    <row r="193" spans="1:65" s="2" customFormat="1" ht="19.8" customHeight="1">
      <c r="A193" s="40"/>
      <c r="B193" s="41"/>
      <c r="C193" s="260" t="s">
        <v>268</v>
      </c>
      <c r="D193" s="260" t="s">
        <v>222</v>
      </c>
      <c r="E193" s="261" t="s">
        <v>927</v>
      </c>
      <c r="F193" s="262" t="s">
        <v>928</v>
      </c>
      <c r="G193" s="263" t="s">
        <v>303</v>
      </c>
      <c r="H193" s="264">
        <v>4</v>
      </c>
      <c r="I193" s="265"/>
      <c r="J193" s="266">
        <f>ROUND(I193*H193,2)</f>
        <v>0</v>
      </c>
      <c r="K193" s="262" t="s">
        <v>32</v>
      </c>
      <c r="L193" s="46"/>
      <c r="M193" s="267" t="s">
        <v>32</v>
      </c>
      <c r="N193" s="268" t="s">
        <v>48</v>
      </c>
      <c r="O193" s="86"/>
      <c r="P193" s="230">
        <f>O193*H193</f>
        <v>0</v>
      </c>
      <c r="Q193" s="230">
        <v>0</v>
      </c>
      <c r="R193" s="230">
        <f>Q193*H193</f>
        <v>0</v>
      </c>
      <c r="S193" s="230">
        <v>0</v>
      </c>
      <c r="T193" s="231">
        <f>S193*H193</f>
        <v>0</v>
      </c>
      <c r="U193" s="40"/>
      <c r="V193" s="40"/>
      <c r="W193" s="40"/>
      <c r="X193" s="40"/>
      <c r="Y193" s="40"/>
      <c r="Z193" s="40"/>
      <c r="AA193" s="40"/>
      <c r="AB193" s="40"/>
      <c r="AC193" s="40"/>
      <c r="AD193" s="40"/>
      <c r="AE193" s="40"/>
      <c r="AR193" s="232" t="s">
        <v>209</v>
      </c>
      <c r="AT193" s="232" t="s">
        <v>222</v>
      </c>
      <c r="AU193" s="232" t="s">
        <v>86</v>
      </c>
      <c r="AY193" s="18" t="s">
        <v>199</v>
      </c>
      <c r="BE193" s="233">
        <f>IF(N193="základní",J193,0)</f>
        <v>0</v>
      </c>
      <c r="BF193" s="233">
        <f>IF(N193="snížená",J193,0)</f>
        <v>0</v>
      </c>
      <c r="BG193" s="233">
        <f>IF(N193="zákl. přenesená",J193,0)</f>
        <v>0</v>
      </c>
      <c r="BH193" s="233">
        <f>IF(N193="sníž. přenesená",J193,0)</f>
        <v>0</v>
      </c>
      <c r="BI193" s="233">
        <f>IF(N193="nulová",J193,0)</f>
        <v>0</v>
      </c>
      <c r="BJ193" s="18" t="s">
        <v>84</v>
      </c>
      <c r="BK193" s="233">
        <f>ROUND(I193*H193,2)</f>
        <v>0</v>
      </c>
      <c r="BL193" s="18" t="s">
        <v>209</v>
      </c>
      <c r="BM193" s="232" t="s">
        <v>371</v>
      </c>
    </row>
    <row r="194" spans="1:47" s="2" customFormat="1" ht="12">
      <c r="A194" s="40"/>
      <c r="B194" s="41"/>
      <c r="C194" s="42"/>
      <c r="D194" s="234" t="s">
        <v>210</v>
      </c>
      <c r="E194" s="42"/>
      <c r="F194" s="235" t="s">
        <v>928</v>
      </c>
      <c r="G194" s="42"/>
      <c r="H194" s="42"/>
      <c r="I194" s="138"/>
      <c r="J194" s="42"/>
      <c r="K194" s="42"/>
      <c r="L194" s="46"/>
      <c r="M194" s="236"/>
      <c r="N194" s="237"/>
      <c r="O194" s="86"/>
      <c r="P194" s="86"/>
      <c r="Q194" s="86"/>
      <c r="R194" s="86"/>
      <c r="S194" s="86"/>
      <c r="T194" s="87"/>
      <c r="U194" s="40"/>
      <c r="V194" s="40"/>
      <c r="W194" s="40"/>
      <c r="X194" s="40"/>
      <c r="Y194" s="40"/>
      <c r="Z194" s="40"/>
      <c r="AA194" s="40"/>
      <c r="AB194" s="40"/>
      <c r="AC194" s="40"/>
      <c r="AD194" s="40"/>
      <c r="AE194" s="40"/>
      <c r="AT194" s="18" t="s">
        <v>210</v>
      </c>
      <c r="AU194" s="18" t="s">
        <v>86</v>
      </c>
    </row>
    <row r="195" spans="1:51" s="13" customFormat="1" ht="12">
      <c r="A195" s="13"/>
      <c r="B195" s="238"/>
      <c r="C195" s="239"/>
      <c r="D195" s="234" t="s">
        <v>213</v>
      </c>
      <c r="E195" s="240" t="s">
        <v>32</v>
      </c>
      <c r="F195" s="241" t="s">
        <v>1283</v>
      </c>
      <c r="G195" s="239"/>
      <c r="H195" s="242">
        <v>4</v>
      </c>
      <c r="I195" s="243"/>
      <c r="J195" s="239"/>
      <c r="K195" s="239"/>
      <c r="L195" s="244"/>
      <c r="M195" s="245"/>
      <c r="N195" s="246"/>
      <c r="O195" s="246"/>
      <c r="P195" s="246"/>
      <c r="Q195" s="246"/>
      <c r="R195" s="246"/>
      <c r="S195" s="246"/>
      <c r="T195" s="247"/>
      <c r="U195" s="13"/>
      <c r="V195" s="13"/>
      <c r="W195" s="13"/>
      <c r="X195" s="13"/>
      <c r="Y195" s="13"/>
      <c r="Z195" s="13"/>
      <c r="AA195" s="13"/>
      <c r="AB195" s="13"/>
      <c r="AC195" s="13"/>
      <c r="AD195" s="13"/>
      <c r="AE195" s="13"/>
      <c r="AT195" s="248" t="s">
        <v>213</v>
      </c>
      <c r="AU195" s="248" t="s">
        <v>86</v>
      </c>
      <c r="AV195" s="13" t="s">
        <v>86</v>
      </c>
      <c r="AW195" s="13" t="s">
        <v>39</v>
      </c>
      <c r="AX195" s="13" t="s">
        <v>6</v>
      </c>
      <c r="AY195" s="248" t="s">
        <v>199</v>
      </c>
    </row>
    <row r="196" spans="1:51" s="14" customFormat="1" ht="12">
      <c r="A196" s="14"/>
      <c r="B196" s="249"/>
      <c r="C196" s="250"/>
      <c r="D196" s="234" t="s">
        <v>213</v>
      </c>
      <c r="E196" s="251" t="s">
        <v>32</v>
      </c>
      <c r="F196" s="252" t="s">
        <v>215</v>
      </c>
      <c r="G196" s="250"/>
      <c r="H196" s="253">
        <v>4</v>
      </c>
      <c r="I196" s="254"/>
      <c r="J196" s="250"/>
      <c r="K196" s="250"/>
      <c r="L196" s="255"/>
      <c r="M196" s="269"/>
      <c r="N196" s="270"/>
      <c r="O196" s="270"/>
      <c r="P196" s="270"/>
      <c r="Q196" s="270"/>
      <c r="R196" s="270"/>
      <c r="S196" s="270"/>
      <c r="T196" s="271"/>
      <c r="U196" s="14"/>
      <c r="V196" s="14"/>
      <c r="W196" s="14"/>
      <c r="X196" s="14"/>
      <c r="Y196" s="14"/>
      <c r="Z196" s="14"/>
      <c r="AA196" s="14"/>
      <c r="AB196" s="14"/>
      <c r="AC196" s="14"/>
      <c r="AD196" s="14"/>
      <c r="AE196" s="14"/>
      <c r="AT196" s="259" t="s">
        <v>213</v>
      </c>
      <c r="AU196" s="259" t="s">
        <v>86</v>
      </c>
      <c r="AV196" s="14" t="s">
        <v>209</v>
      </c>
      <c r="AW196" s="14" t="s">
        <v>39</v>
      </c>
      <c r="AX196" s="14" t="s">
        <v>84</v>
      </c>
      <c r="AY196" s="259" t="s">
        <v>199</v>
      </c>
    </row>
    <row r="197" spans="1:65" s="2" customFormat="1" ht="30" customHeight="1">
      <c r="A197" s="40"/>
      <c r="B197" s="41"/>
      <c r="C197" s="260" t="s">
        <v>372</v>
      </c>
      <c r="D197" s="260" t="s">
        <v>222</v>
      </c>
      <c r="E197" s="261" t="s">
        <v>930</v>
      </c>
      <c r="F197" s="262" t="s">
        <v>931</v>
      </c>
      <c r="G197" s="263" t="s">
        <v>288</v>
      </c>
      <c r="H197" s="264">
        <v>76</v>
      </c>
      <c r="I197" s="265"/>
      <c r="J197" s="266">
        <f>ROUND(I197*H197,2)</f>
        <v>0</v>
      </c>
      <c r="K197" s="262" t="s">
        <v>32</v>
      </c>
      <c r="L197" s="46"/>
      <c r="M197" s="267" t="s">
        <v>32</v>
      </c>
      <c r="N197" s="268" t="s">
        <v>48</v>
      </c>
      <c r="O197" s="86"/>
      <c r="P197" s="230">
        <f>O197*H197</f>
        <v>0</v>
      </c>
      <c r="Q197" s="230">
        <v>0</v>
      </c>
      <c r="R197" s="230">
        <f>Q197*H197</f>
        <v>0</v>
      </c>
      <c r="S197" s="230">
        <v>0</v>
      </c>
      <c r="T197" s="231">
        <f>S197*H197</f>
        <v>0</v>
      </c>
      <c r="U197" s="40"/>
      <c r="V197" s="40"/>
      <c r="W197" s="40"/>
      <c r="X197" s="40"/>
      <c r="Y197" s="40"/>
      <c r="Z197" s="40"/>
      <c r="AA197" s="40"/>
      <c r="AB197" s="40"/>
      <c r="AC197" s="40"/>
      <c r="AD197" s="40"/>
      <c r="AE197" s="40"/>
      <c r="AR197" s="232" t="s">
        <v>209</v>
      </c>
      <c r="AT197" s="232" t="s">
        <v>222</v>
      </c>
      <c r="AU197" s="232" t="s">
        <v>86</v>
      </c>
      <c r="AY197" s="18" t="s">
        <v>199</v>
      </c>
      <c r="BE197" s="233">
        <f>IF(N197="základní",J197,0)</f>
        <v>0</v>
      </c>
      <c r="BF197" s="233">
        <f>IF(N197="snížená",J197,0)</f>
        <v>0</v>
      </c>
      <c r="BG197" s="233">
        <f>IF(N197="zákl. přenesená",J197,0)</f>
        <v>0</v>
      </c>
      <c r="BH197" s="233">
        <f>IF(N197="sníž. přenesená",J197,0)</f>
        <v>0</v>
      </c>
      <c r="BI197" s="233">
        <f>IF(N197="nulová",J197,0)</f>
        <v>0</v>
      </c>
      <c r="BJ197" s="18" t="s">
        <v>84</v>
      </c>
      <c r="BK197" s="233">
        <f>ROUND(I197*H197,2)</f>
        <v>0</v>
      </c>
      <c r="BL197" s="18" t="s">
        <v>209</v>
      </c>
      <c r="BM197" s="232" t="s">
        <v>375</v>
      </c>
    </row>
    <row r="198" spans="1:47" s="2" customFormat="1" ht="12">
      <c r="A198" s="40"/>
      <c r="B198" s="41"/>
      <c r="C198" s="42"/>
      <c r="D198" s="234" t="s">
        <v>210</v>
      </c>
      <c r="E198" s="42"/>
      <c r="F198" s="235" t="s">
        <v>931</v>
      </c>
      <c r="G198" s="42"/>
      <c r="H198" s="42"/>
      <c r="I198" s="138"/>
      <c r="J198" s="42"/>
      <c r="K198" s="42"/>
      <c r="L198" s="46"/>
      <c r="M198" s="236"/>
      <c r="N198" s="237"/>
      <c r="O198" s="86"/>
      <c r="P198" s="86"/>
      <c r="Q198" s="86"/>
      <c r="R198" s="86"/>
      <c r="S198" s="86"/>
      <c r="T198" s="87"/>
      <c r="U198" s="40"/>
      <c r="V198" s="40"/>
      <c r="W198" s="40"/>
      <c r="X198" s="40"/>
      <c r="Y198" s="40"/>
      <c r="Z198" s="40"/>
      <c r="AA198" s="40"/>
      <c r="AB198" s="40"/>
      <c r="AC198" s="40"/>
      <c r="AD198" s="40"/>
      <c r="AE198" s="40"/>
      <c r="AT198" s="18" t="s">
        <v>210</v>
      </c>
      <c r="AU198" s="18" t="s">
        <v>86</v>
      </c>
    </row>
    <row r="199" spans="1:51" s="13" customFormat="1" ht="12">
      <c r="A199" s="13"/>
      <c r="B199" s="238"/>
      <c r="C199" s="239"/>
      <c r="D199" s="234" t="s">
        <v>213</v>
      </c>
      <c r="E199" s="240" t="s">
        <v>32</v>
      </c>
      <c r="F199" s="241" t="s">
        <v>1284</v>
      </c>
      <c r="G199" s="239"/>
      <c r="H199" s="242">
        <v>76</v>
      </c>
      <c r="I199" s="243"/>
      <c r="J199" s="239"/>
      <c r="K199" s="239"/>
      <c r="L199" s="244"/>
      <c r="M199" s="245"/>
      <c r="N199" s="246"/>
      <c r="O199" s="246"/>
      <c r="P199" s="246"/>
      <c r="Q199" s="246"/>
      <c r="R199" s="246"/>
      <c r="S199" s="246"/>
      <c r="T199" s="247"/>
      <c r="U199" s="13"/>
      <c r="V199" s="13"/>
      <c r="W199" s="13"/>
      <c r="X199" s="13"/>
      <c r="Y199" s="13"/>
      <c r="Z199" s="13"/>
      <c r="AA199" s="13"/>
      <c r="AB199" s="13"/>
      <c r="AC199" s="13"/>
      <c r="AD199" s="13"/>
      <c r="AE199" s="13"/>
      <c r="AT199" s="248" t="s">
        <v>213</v>
      </c>
      <c r="AU199" s="248" t="s">
        <v>86</v>
      </c>
      <c r="AV199" s="13" t="s">
        <v>86</v>
      </c>
      <c r="AW199" s="13" t="s">
        <v>39</v>
      </c>
      <c r="AX199" s="13" t="s">
        <v>6</v>
      </c>
      <c r="AY199" s="248" t="s">
        <v>199</v>
      </c>
    </row>
    <row r="200" spans="1:51" s="14" customFormat="1" ht="12">
      <c r="A200" s="14"/>
      <c r="B200" s="249"/>
      <c r="C200" s="250"/>
      <c r="D200" s="234" t="s">
        <v>213</v>
      </c>
      <c r="E200" s="251" t="s">
        <v>32</v>
      </c>
      <c r="F200" s="252" t="s">
        <v>215</v>
      </c>
      <c r="G200" s="250"/>
      <c r="H200" s="253">
        <v>76</v>
      </c>
      <c r="I200" s="254"/>
      <c r="J200" s="250"/>
      <c r="K200" s="250"/>
      <c r="L200" s="255"/>
      <c r="M200" s="269"/>
      <c r="N200" s="270"/>
      <c r="O200" s="270"/>
      <c r="P200" s="270"/>
      <c r="Q200" s="270"/>
      <c r="R200" s="270"/>
      <c r="S200" s="270"/>
      <c r="T200" s="271"/>
      <c r="U200" s="14"/>
      <c r="V200" s="14"/>
      <c r="W200" s="14"/>
      <c r="X200" s="14"/>
      <c r="Y200" s="14"/>
      <c r="Z200" s="14"/>
      <c r="AA200" s="14"/>
      <c r="AB200" s="14"/>
      <c r="AC200" s="14"/>
      <c r="AD200" s="14"/>
      <c r="AE200" s="14"/>
      <c r="AT200" s="259" t="s">
        <v>213</v>
      </c>
      <c r="AU200" s="259" t="s">
        <v>86</v>
      </c>
      <c r="AV200" s="14" t="s">
        <v>209</v>
      </c>
      <c r="AW200" s="14" t="s">
        <v>39</v>
      </c>
      <c r="AX200" s="14" t="s">
        <v>84</v>
      </c>
      <c r="AY200" s="259" t="s">
        <v>199</v>
      </c>
    </row>
    <row r="201" spans="1:63" s="12" customFormat="1" ht="22.8" customHeight="1">
      <c r="A201" s="12"/>
      <c r="B201" s="204"/>
      <c r="C201" s="205"/>
      <c r="D201" s="206" t="s">
        <v>76</v>
      </c>
      <c r="E201" s="218" t="s">
        <v>230</v>
      </c>
      <c r="F201" s="218" t="s">
        <v>933</v>
      </c>
      <c r="G201" s="205"/>
      <c r="H201" s="205"/>
      <c r="I201" s="208"/>
      <c r="J201" s="219">
        <f>BK201</f>
        <v>0</v>
      </c>
      <c r="K201" s="205"/>
      <c r="L201" s="210"/>
      <c r="M201" s="211"/>
      <c r="N201" s="212"/>
      <c r="O201" s="212"/>
      <c r="P201" s="213">
        <f>SUM(P202:P210)</f>
        <v>0</v>
      </c>
      <c r="Q201" s="212"/>
      <c r="R201" s="213">
        <f>SUM(R202:R210)</f>
        <v>0</v>
      </c>
      <c r="S201" s="212"/>
      <c r="T201" s="214">
        <f>SUM(T202:T210)</f>
        <v>0</v>
      </c>
      <c r="U201" s="12"/>
      <c r="V201" s="12"/>
      <c r="W201" s="12"/>
      <c r="X201" s="12"/>
      <c r="Y201" s="12"/>
      <c r="Z201" s="12"/>
      <c r="AA201" s="12"/>
      <c r="AB201" s="12"/>
      <c r="AC201" s="12"/>
      <c r="AD201" s="12"/>
      <c r="AE201" s="12"/>
      <c r="AR201" s="215" t="s">
        <v>84</v>
      </c>
      <c r="AT201" s="216" t="s">
        <v>76</v>
      </c>
      <c r="AU201" s="216" t="s">
        <v>84</v>
      </c>
      <c r="AY201" s="215" t="s">
        <v>199</v>
      </c>
      <c r="BK201" s="217">
        <f>SUM(BK202:BK210)</f>
        <v>0</v>
      </c>
    </row>
    <row r="202" spans="1:65" s="2" customFormat="1" ht="30" customHeight="1">
      <c r="A202" s="40"/>
      <c r="B202" s="41"/>
      <c r="C202" s="260" t="s">
        <v>271</v>
      </c>
      <c r="D202" s="260" t="s">
        <v>222</v>
      </c>
      <c r="E202" s="261" t="s">
        <v>934</v>
      </c>
      <c r="F202" s="262" t="s">
        <v>935</v>
      </c>
      <c r="G202" s="263" t="s">
        <v>324</v>
      </c>
      <c r="H202" s="264">
        <v>3.6</v>
      </c>
      <c r="I202" s="265"/>
      <c r="J202" s="266">
        <f>ROUND(I202*H202,2)</f>
        <v>0</v>
      </c>
      <c r="K202" s="262" t="s">
        <v>32</v>
      </c>
      <c r="L202" s="46"/>
      <c r="M202" s="267" t="s">
        <v>32</v>
      </c>
      <c r="N202" s="268" t="s">
        <v>48</v>
      </c>
      <c r="O202" s="86"/>
      <c r="P202" s="230">
        <f>O202*H202</f>
        <v>0</v>
      </c>
      <c r="Q202" s="230">
        <v>0</v>
      </c>
      <c r="R202" s="230">
        <f>Q202*H202</f>
        <v>0</v>
      </c>
      <c r="S202" s="230">
        <v>0</v>
      </c>
      <c r="T202" s="231">
        <f>S202*H202</f>
        <v>0</v>
      </c>
      <c r="U202" s="40"/>
      <c r="V202" s="40"/>
      <c r="W202" s="40"/>
      <c r="X202" s="40"/>
      <c r="Y202" s="40"/>
      <c r="Z202" s="40"/>
      <c r="AA202" s="40"/>
      <c r="AB202" s="40"/>
      <c r="AC202" s="40"/>
      <c r="AD202" s="40"/>
      <c r="AE202" s="40"/>
      <c r="AR202" s="232" t="s">
        <v>209</v>
      </c>
      <c r="AT202" s="232" t="s">
        <v>222</v>
      </c>
      <c r="AU202" s="232" t="s">
        <v>86</v>
      </c>
      <c r="AY202" s="18" t="s">
        <v>199</v>
      </c>
      <c r="BE202" s="233">
        <f>IF(N202="základní",J202,0)</f>
        <v>0</v>
      </c>
      <c r="BF202" s="233">
        <f>IF(N202="snížená",J202,0)</f>
        <v>0</v>
      </c>
      <c r="BG202" s="233">
        <f>IF(N202="zákl. přenesená",J202,0)</f>
        <v>0</v>
      </c>
      <c r="BH202" s="233">
        <f>IF(N202="sníž. přenesená",J202,0)</f>
        <v>0</v>
      </c>
      <c r="BI202" s="233">
        <f>IF(N202="nulová",J202,0)</f>
        <v>0</v>
      </c>
      <c r="BJ202" s="18" t="s">
        <v>84</v>
      </c>
      <c r="BK202" s="233">
        <f>ROUND(I202*H202,2)</f>
        <v>0</v>
      </c>
      <c r="BL202" s="18" t="s">
        <v>209</v>
      </c>
      <c r="BM202" s="232" t="s">
        <v>379</v>
      </c>
    </row>
    <row r="203" spans="1:47" s="2" customFormat="1" ht="12">
      <c r="A203" s="40"/>
      <c r="B203" s="41"/>
      <c r="C203" s="42"/>
      <c r="D203" s="234" t="s">
        <v>210</v>
      </c>
      <c r="E203" s="42"/>
      <c r="F203" s="235" t="s">
        <v>935</v>
      </c>
      <c r="G203" s="42"/>
      <c r="H203" s="42"/>
      <c r="I203" s="138"/>
      <c r="J203" s="42"/>
      <c r="K203" s="42"/>
      <c r="L203" s="46"/>
      <c r="M203" s="236"/>
      <c r="N203" s="237"/>
      <c r="O203" s="86"/>
      <c r="P203" s="86"/>
      <c r="Q203" s="86"/>
      <c r="R203" s="86"/>
      <c r="S203" s="86"/>
      <c r="T203" s="87"/>
      <c r="U203" s="40"/>
      <c r="V203" s="40"/>
      <c r="W203" s="40"/>
      <c r="X203" s="40"/>
      <c r="Y203" s="40"/>
      <c r="Z203" s="40"/>
      <c r="AA203" s="40"/>
      <c r="AB203" s="40"/>
      <c r="AC203" s="40"/>
      <c r="AD203" s="40"/>
      <c r="AE203" s="40"/>
      <c r="AT203" s="18" t="s">
        <v>210</v>
      </c>
      <c r="AU203" s="18" t="s">
        <v>86</v>
      </c>
    </row>
    <row r="204" spans="1:51" s="13" customFormat="1" ht="12">
      <c r="A204" s="13"/>
      <c r="B204" s="238"/>
      <c r="C204" s="239"/>
      <c r="D204" s="234" t="s">
        <v>213</v>
      </c>
      <c r="E204" s="240" t="s">
        <v>32</v>
      </c>
      <c r="F204" s="241" t="s">
        <v>1285</v>
      </c>
      <c r="G204" s="239"/>
      <c r="H204" s="242">
        <v>1</v>
      </c>
      <c r="I204" s="243"/>
      <c r="J204" s="239"/>
      <c r="K204" s="239"/>
      <c r="L204" s="244"/>
      <c r="M204" s="245"/>
      <c r="N204" s="246"/>
      <c r="O204" s="246"/>
      <c r="P204" s="246"/>
      <c r="Q204" s="246"/>
      <c r="R204" s="246"/>
      <c r="S204" s="246"/>
      <c r="T204" s="247"/>
      <c r="U204" s="13"/>
      <c r="V204" s="13"/>
      <c r="W204" s="13"/>
      <c r="X204" s="13"/>
      <c r="Y204" s="13"/>
      <c r="Z204" s="13"/>
      <c r="AA204" s="13"/>
      <c r="AB204" s="13"/>
      <c r="AC204" s="13"/>
      <c r="AD204" s="13"/>
      <c r="AE204" s="13"/>
      <c r="AT204" s="248" t="s">
        <v>213</v>
      </c>
      <c r="AU204" s="248" t="s">
        <v>86</v>
      </c>
      <c r="AV204" s="13" t="s">
        <v>86</v>
      </c>
      <c r="AW204" s="13" t="s">
        <v>39</v>
      </c>
      <c r="AX204" s="13" t="s">
        <v>6</v>
      </c>
      <c r="AY204" s="248" t="s">
        <v>199</v>
      </c>
    </row>
    <row r="205" spans="1:51" s="13" customFormat="1" ht="12">
      <c r="A205" s="13"/>
      <c r="B205" s="238"/>
      <c r="C205" s="239"/>
      <c r="D205" s="234" t="s">
        <v>213</v>
      </c>
      <c r="E205" s="240" t="s">
        <v>32</v>
      </c>
      <c r="F205" s="241" t="s">
        <v>937</v>
      </c>
      <c r="G205" s="239"/>
      <c r="H205" s="242">
        <v>2.6</v>
      </c>
      <c r="I205" s="243"/>
      <c r="J205" s="239"/>
      <c r="K205" s="239"/>
      <c r="L205" s="244"/>
      <c r="M205" s="245"/>
      <c r="N205" s="246"/>
      <c r="O205" s="246"/>
      <c r="P205" s="246"/>
      <c r="Q205" s="246"/>
      <c r="R205" s="246"/>
      <c r="S205" s="246"/>
      <c r="T205" s="247"/>
      <c r="U205" s="13"/>
      <c r="V205" s="13"/>
      <c r="W205" s="13"/>
      <c r="X205" s="13"/>
      <c r="Y205" s="13"/>
      <c r="Z205" s="13"/>
      <c r="AA205" s="13"/>
      <c r="AB205" s="13"/>
      <c r="AC205" s="13"/>
      <c r="AD205" s="13"/>
      <c r="AE205" s="13"/>
      <c r="AT205" s="248" t="s">
        <v>213</v>
      </c>
      <c r="AU205" s="248" t="s">
        <v>86</v>
      </c>
      <c r="AV205" s="13" t="s">
        <v>86</v>
      </c>
      <c r="AW205" s="13" t="s">
        <v>39</v>
      </c>
      <c r="AX205" s="13" t="s">
        <v>6</v>
      </c>
      <c r="AY205" s="248" t="s">
        <v>199</v>
      </c>
    </row>
    <row r="206" spans="1:51" s="14" customFormat="1" ht="12">
      <c r="A206" s="14"/>
      <c r="B206" s="249"/>
      <c r="C206" s="250"/>
      <c r="D206" s="234" t="s">
        <v>213</v>
      </c>
      <c r="E206" s="251" t="s">
        <v>32</v>
      </c>
      <c r="F206" s="252" t="s">
        <v>215</v>
      </c>
      <c r="G206" s="250"/>
      <c r="H206" s="253">
        <v>3.6</v>
      </c>
      <c r="I206" s="254"/>
      <c r="J206" s="250"/>
      <c r="K206" s="250"/>
      <c r="L206" s="255"/>
      <c r="M206" s="269"/>
      <c r="N206" s="270"/>
      <c r="O206" s="270"/>
      <c r="P206" s="270"/>
      <c r="Q206" s="270"/>
      <c r="R206" s="270"/>
      <c r="S206" s="270"/>
      <c r="T206" s="271"/>
      <c r="U206" s="14"/>
      <c r="V206" s="14"/>
      <c r="W206" s="14"/>
      <c r="X206" s="14"/>
      <c r="Y206" s="14"/>
      <c r="Z206" s="14"/>
      <c r="AA206" s="14"/>
      <c r="AB206" s="14"/>
      <c r="AC206" s="14"/>
      <c r="AD206" s="14"/>
      <c r="AE206" s="14"/>
      <c r="AT206" s="259" t="s">
        <v>213</v>
      </c>
      <c r="AU206" s="259" t="s">
        <v>86</v>
      </c>
      <c r="AV206" s="14" t="s">
        <v>209</v>
      </c>
      <c r="AW206" s="14" t="s">
        <v>39</v>
      </c>
      <c r="AX206" s="14" t="s">
        <v>84</v>
      </c>
      <c r="AY206" s="259" t="s">
        <v>199</v>
      </c>
    </row>
    <row r="207" spans="1:65" s="2" customFormat="1" ht="30" customHeight="1">
      <c r="A207" s="40"/>
      <c r="B207" s="41"/>
      <c r="C207" s="260" t="s">
        <v>380</v>
      </c>
      <c r="D207" s="260" t="s">
        <v>222</v>
      </c>
      <c r="E207" s="261" t="s">
        <v>938</v>
      </c>
      <c r="F207" s="262" t="s">
        <v>939</v>
      </c>
      <c r="G207" s="263" t="s">
        <v>288</v>
      </c>
      <c r="H207" s="264">
        <v>22.41</v>
      </c>
      <c r="I207" s="265"/>
      <c r="J207" s="266">
        <f>ROUND(I207*H207,2)</f>
        <v>0</v>
      </c>
      <c r="K207" s="262" t="s">
        <v>32</v>
      </c>
      <c r="L207" s="46"/>
      <c r="M207" s="267" t="s">
        <v>32</v>
      </c>
      <c r="N207" s="268" t="s">
        <v>48</v>
      </c>
      <c r="O207" s="86"/>
      <c r="P207" s="230">
        <f>O207*H207</f>
        <v>0</v>
      </c>
      <c r="Q207" s="230">
        <v>0</v>
      </c>
      <c r="R207" s="230">
        <f>Q207*H207</f>
        <v>0</v>
      </c>
      <c r="S207" s="230">
        <v>0</v>
      </c>
      <c r="T207" s="231">
        <f>S207*H207</f>
        <v>0</v>
      </c>
      <c r="U207" s="40"/>
      <c r="V207" s="40"/>
      <c r="W207" s="40"/>
      <c r="X207" s="40"/>
      <c r="Y207" s="40"/>
      <c r="Z207" s="40"/>
      <c r="AA207" s="40"/>
      <c r="AB207" s="40"/>
      <c r="AC207" s="40"/>
      <c r="AD207" s="40"/>
      <c r="AE207" s="40"/>
      <c r="AR207" s="232" t="s">
        <v>209</v>
      </c>
      <c r="AT207" s="232" t="s">
        <v>222</v>
      </c>
      <c r="AU207" s="232" t="s">
        <v>86</v>
      </c>
      <c r="AY207" s="18" t="s">
        <v>199</v>
      </c>
      <c r="BE207" s="233">
        <f>IF(N207="základní",J207,0)</f>
        <v>0</v>
      </c>
      <c r="BF207" s="233">
        <f>IF(N207="snížená",J207,0)</f>
        <v>0</v>
      </c>
      <c r="BG207" s="233">
        <f>IF(N207="zákl. přenesená",J207,0)</f>
        <v>0</v>
      </c>
      <c r="BH207" s="233">
        <f>IF(N207="sníž. přenesená",J207,0)</f>
        <v>0</v>
      </c>
      <c r="BI207" s="233">
        <f>IF(N207="nulová",J207,0)</f>
        <v>0</v>
      </c>
      <c r="BJ207" s="18" t="s">
        <v>84</v>
      </c>
      <c r="BK207" s="233">
        <f>ROUND(I207*H207,2)</f>
        <v>0</v>
      </c>
      <c r="BL207" s="18" t="s">
        <v>209</v>
      </c>
      <c r="BM207" s="232" t="s">
        <v>383</v>
      </c>
    </row>
    <row r="208" spans="1:47" s="2" customFormat="1" ht="12">
      <c r="A208" s="40"/>
      <c r="B208" s="41"/>
      <c r="C208" s="42"/>
      <c r="D208" s="234" t="s">
        <v>210</v>
      </c>
      <c r="E208" s="42"/>
      <c r="F208" s="235" t="s">
        <v>939</v>
      </c>
      <c r="G208" s="42"/>
      <c r="H208" s="42"/>
      <c r="I208" s="138"/>
      <c r="J208" s="42"/>
      <c r="K208" s="42"/>
      <c r="L208" s="46"/>
      <c r="M208" s="236"/>
      <c r="N208" s="237"/>
      <c r="O208" s="86"/>
      <c r="P208" s="86"/>
      <c r="Q208" s="86"/>
      <c r="R208" s="86"/>
      <c r="S208" s="86"/>
      <c r="T208" s="87"/>
      <c r="U208" s="40"/>
      <c r="V208" s="40"/>
      <c r="W208" s="40"/>
      <c r="X208" s="40"/>
      <c r="Y208" s="40"/>
      <c r="Z208" s="40"/>
      <c r="AA208" s="40"/>
      <c r="AB208" s="40"/>
      <c r="AC208" s="40"/>
      <c r="AD208" s="40"/>
      <c r="AE208" s="40"/>
      <c r="AT208" s="18" t="s">
        <v>210</v>
      </c>
      <c r="AU208" s="18" t="s">
        <v>86</v>
      </c>
    </row>
    <row r="209" spans="1:65" s="2" customFormat="1" ht="14.4" customHeight="1">
      <c r="A209" s="40"/>
      <c r="B209" s="41"/>
      <c r="C209" s="220" t="s">
        <v>274</v>
      </c>
      <c r="D209" s="220" t="s">
        <v>203</v>
      </c>
      <c r="E209" s="221" t="s">
        <v>940</v>
      </c>
      <c r="F209" s="222" t="s">
        <v>941</v>
      </c>
      <c r="G209" s="223" t="s">
        <v>604</v>
      </c>
      <c r="H209" s="224">
        <v>33.996</v>
      </c>
      <c r="I209" s="225"/>
      <c r="J209" s="226">
        <f>ROUND(I209*H209,2)</f>
        <v>0</v>
      </c>
      <c r="K209" s="222" t="s">
        <v>32</v>
      </c>
      <c r="L209" s="227"/>
      <c r="M209" s="228" t="s">
        <v>32</v>
      </c>
      <c r="N209" s="229" t="s">
        <v>48</v>
      </c>
      <c r="O209" s="86"/>
      <c r="P209" s="230">
        <f>O209*H209</f>
        <v>0</v>
      </c>
      <c r="Q209" s="230">
        <v>0</v>
      </c>
      <c r="R209" s="230">
        <f>Q209*H209</f>
        <v>0</v>
      </c>
      <c r="S209" s="230">
        <v>0</v>
      </c>
      <c r="T209" s="231">
        <f>S209*H209</f>
        <v>0</v>
      </c>
      <c r="U209" s="40"/>
      <c r="V209" s="40"/>
      <c r="W209" s="40"/>
      <c r="X209" s="40"/>
      <c r="Y209" s="40"/>
      <c r="Z209" s="40"/>
      <c r="AA209" s="40"/>
      <c r="AB209" s="40"/>
      <c r="AC209" s="40"/>
      <c r="AD209" s="40"/>
      <c r="AE209" s="40"/>
      <c r="AR209" s="232" t="s">
        <v>208</v>
      </c>
      <c r="AT209" s="232" t="s">
        <v>203</v>
      </c>
      <c r="AU209" s="232" t="s">
        <v>86</v>
      </c>
      <c r="AY209" s="18" t="s">
        <v>199</v>
      </c>
      <c r="BE209" s="233">
        <f>IF(N209="základní",J209,0)</f>
        <v>0</v>
      </c>
      <c r="BF209" s="233">
        <f>IF(N209="snížená",J209,0)</f>
        <v>0</v>
      </c>
      <c r="BG209" s="233">
        <f>IF(N209="zákl. přenesená",J209,0)</f>
        <v>0</v>
      </c>
      <c r="BH209" s="233">
        <f>IF(N209="sníž. přenesená",J209,0)</f>
        <v>0</v>
      </c>
      <c r="BI209" s="233">
        <f>IF(N209="nulová",J209,0)</f>
        <v>0</v>
      </c>
      <c r="BJ209" s="18" t="s">
        <v>84</v>
      </c>
      <c r="BK209" s="233">
        <f>ROUND(I209*H209,2)</f>
        <v>0</v>
      </c>
      <c r="BL209" s="18" t="s">
        <v>209</v>
      </c>
      <c r="BM209" s="232" t="s">
        <v>386</v>
      </c>
    </row>
    <row r="210" spans="1:47" s="2" customFormat="1" ht="12">
      <c r="A210" s="40"/>
      <c r="B210" s="41"/>
      <c r="C210" s="42"/>
      <c r="D210" s="234" t="s">
        <v>210</v>
      </c>
      <c r="E210" s="42"/>
      <c r="F210" s="235" t="s">
        <v>941</v>
      </c>
      <c r="G210" s="42"/>
      <c r="H210" s="42"/>
      <c r="I210" s="138"/>
      <c r="J210" s="42"/>
      <c r="K210" s="42"/>
      <c r="L210" s="46"/>
      <c r="M210" s="236"/>
      <c r="N210" s="237"/>
      <c r="O210" s="86"/>
      <c r="P210" s="86"/>
      <c r="Q210" s="86"/>
      <c r="R210" s="86"/>
      <c r="S210" s="86"/>
      <c r="T210" s="87"/>
      <c r="U210" s="40"/>
      <c r="V210" s="40"/>
      <c r="W210" s="40"/>
      <c r="X210" s="40"/>
      <c r="Y210" s="40"/>
      <c r="Z210" s="40"/>
      <c r="AA210" s="40"/>
      <c r="AB210" s="40"/>
      <c r="AC210" s="40"/>
      <c r="AD210" s="40"/>
      <c r="AE210" s="40"/>
      <c r="AT210" s="18" t="s">
        <v>210</v>
      </c>
      <c r="AU210" s="18" t="s">
        <v>86</v>
      </c>
    </row>
    <row r="211" spans="1:63" s="12" customFormat="1" ht="22.8" customHeight="1">
      <c r="A211" s="12"/>
      <c r="B211" s="204"/>
      <c r="C211" s="205"/>
      <c r="D211" s="206" t="s">
        <v>76</v>
      </c>
      <c r="E211" s="218" t="s">
        <v>249</v>
      </c>
      <c r="F211" s="218" t="s">
        <v>942</v>
      </c>
      <c r="G211" s="205"/>
      <c r="H211" s="205"/>
      <c r="I211" s="208"/>
      <c r="J211" s="219">
        <f>BK211</f>
        <v>0</v>
      </c>
      <c r="K211" s="205"/>
      <c r="L211" s="210"/>
      <c r="M211" s="211"/>
      <c r="N211" s="212"/>
      <c r="O211" s="212"/>
      <c r="P211" s="213">
        <f>SUM(P212:P255)</f>
        <v>0</v>
      </c>
      <c r="Q211" s="212"/>
      <c r="R211" s="213">
        <f>SUM(R212:R255)</f>
        <v>0</v>
      </c>
      <c r="S211" s="212"/>
      <c r="T211" s="214">
        <f>SUM(T212:T255)</f>
        <v>0</v>
      </c>
      <c r="U211" s="12"/>
      <c r="V211" s="12"/>
      <c r="W211" s="12"/>
      <c r="X211" s="12"/>
      <c r="Y211" s="12"/>
      <c r="Z211" s="12"/>
      <c r="AA211" s="12"/>
      <c r="AB211" s="12"/>
      <c r="AC211" s="12"/>
      <c r="AD211" s="12"/>
      <c r="AE211" s="12"/>
      <c r="AR211" s="215" t="s">
        <v>84</v>
      </c>
      <c r="AT211" s="216" t="s">
        <v>76</v>
      </c>
      <c r="AU211" s="216" t="s">
        <v>84</v>
      </c>
      <c r="AY211" s="215" t="s">
        <v>199</v>
      </c>
      <c r="BK211" s="217">
        <f>SUM(BK212:BK255)</f>
        <v>0</v>
      </c>
    </row>
    <row r="212" spans="1:65" s="2" customFormat="1" ht="19.8" customHeight="1">
      <c r="A212" s="40"/>
      <c r="B212" s="41"/>
      <c r="C212" s="260" t="s">
        <v>387</v>
      </c>
      <c r="D212" s="260" t="s">
        <v>222</v>
      </c>
      <c r="E212" s="261" t="s">
        <v>943</v>
      </c>
      <c r="F212" s="262" t="s">
        <v>944</v>
      </c>
      <c r="G212" s="263" t="s">
        <v>604</v>
      </c>
      <c r="H212" s="264">
        <v>726.15</v>
      </c>
      <c r="I212" s="265"/>
      <c r="J212" s="266">
        <f>ROUND(I212*H212,2)</f>
        <v>0</v>
      </c>
      <c r="K212" s="262" t="s">
        <v>32</v>
      </c>
      <c r="L212" s="46"/>
      <c r="M212" s="267" t="s">
        <v>32</v>
      </c>
      <c r="N212" s="268" t="s">
        <v>48</v>
      </c>
      <c r="O212" s="86"/>
      <c r="P212" s="230">
        <f>O212*H212</f>
        <v>0</v>
      </c>
      <c r="Q212" s="230">
        <v>0</v>
      </c>
      <c r="R212" s="230">
        <f>Q212*H212</f>
        <v>0</v>
      </c>
      <c r="S212" s="230">
        <v>0</v>
      </c>
      <c r="T212" s="231">
        <f>S212*H212</f>
        <v>0</v>
      </c>
      <c r="U212" s="40"/>
      <c r="V212" s="40"/>
      <c r="W212" s="40"/>
      <c r="X212" s="40"/>
      <c r="Y212" s="40"/>
      <c r="Z212" s="40"/>
      <c r="AA212" s="40"/>
      <c r="AB212" s="40"/>
      <c r="AC212" s="40"/>
      <c r="AD212" s="40"/>
      <c r="AE212" s="40"/>
      <c r="AR212" s="232" t="s">
        <v>209</v>
      </c>
      <c r="AT212" s="232" t="s">
        <v>222</v>
      </c>
      <c r="AU212" s="232" t="s">
        <v>86</v>
      </c>
      <c r="AY212" s="18" t="s">
        <v>199</v>
      </c>
      <c r="BE212" s="233">
        <f>IF(N212="základní",J212,0)</f>
        <v>0</v>
      </c>
      <c r="BF212" s="233">
        <f>IF(N212="snížená",J212,0)</f>
        <v>0</v>
      </c>
      <c r="BG212" s="233">
        <f>IF(N212="zákl. přenesená",J212,0)</f>
        <v>0</v>
      </c>
      <c r="BH212" s="233">
        <f>IF(N212="sníž. přenesená",J212,0)</f>
        <v>0</v>
      </c>
      <c r="BI212" s="233">
        <f>IF(N212="nulová",J212,0)</f>
        <v>0</v>
      </c>
      <c r="BJ212" s="18" t="s">
        <v>84</v>
      </c>
      <c r="BK212" s="233">
        <f>ROUND(I212*H212,2)</f>
        <v>0</v>
      </c>
      <c r="BL212" s="18" t="s">
        <v>209</v>
      </c>
      <c r="BM212" s="232" t="s">
        <v>390</v>
      </c>
    </row>
    <row r="213" spans="1:47" s="2" customFormat="1" ht="12">
      <c r="A213" s="40"/>
      <c r="B213" s="41"/>
      <c r="C213" s="42"/>
      <c r="D213" s="234" t="s">
        <v>210</v>
      </c>
      <c r="E213" s="42"/>
      <c r="F213" s="235" t="s">
        <v>944</v>
      </c>
      <c r="G213" s="42"/>
      <c r="H213" s="42"/>
      <c r="I213" s="138"/>
      <c r="J213" s="42"/>
      <c r="K213" s="42"/>
      <c r="L213" s="46"/>
      <c r="M213" s="236"/>
      <c r="N213" s="237"/>
      <c r="O213" s="86"/>
      <c r="P213" s="86"/>
      <c r="Q213" s="86"/>
      <c r="R213" s="86"/>
      <c r="S213" s="86"/>
      <c r="T213" s="87"/>
      <c r="U213" s="40"/>
      <c r="V213" s="40"/>
      <c r="W213" s="40"/>
      <c r="X213" s="40"/>
      <c r="Y213" s="40"/>
      <c r="Z213" s="40"/>
      <c r="AA213" s="40"/>
      <c r="AB213" s="40"/>
      <c r="AC213" s="40"/>
      <c r="AD213" s="40"/>
      <c r="AE213" s="40"/>
      <c r="AT213" s="18" t="s">
        <v>210</v>
      </c>
      <c r="AU213" s="18" t="s">
        <v>86</v>
      </c>
    </row>
    <row r="214" spans="1:65" s="2" customFormat="1" ht="19.8" customHeight="1">
      <c r="A214" s="40"/>
      <c r="B214" s="41"/>
      <c r="C214" s="260" t="s">
        <v>278</v>
      </c>
      <c r="D214" s="260" t="s">
        <v>222</v>
      </c>
      <c r="E214" s="261" t="s">
        <v>945</v>
      </c>
      <c r="F214" s="262" t="s">
        <v>946</v>
      </c>
      <c r="G214" s="263" t="s">
        <v>604</v>
      </c>
      <c r="H214" s="264">
        <v>726.15</v>
      </c>
      <c r="I214" s="265"/>
      <c r="J214" s="266">
        <f>ROUND(I214*H214,2)</f>
        <v>0</v>
      </c>
      <c r="K214" s="262" t="s">
        <v>32</v>
      </c>
      <c r="L214" s="46"/>
      <c r="M214" s="267" t="s">
        <v>32</v>
      </c>
      <c r="N214" s="268" t="s">
        <v>48</v>
      </c>
      <c r="O214" s="86"/>
      <c r="P214" s="230">
        <f>O214*H214</f>
        <v>0</v>
      </c>
      <c r="Q214" s="230">
        <v>0</v>
      </c>
      <c r="R214" s="230">
        <f>Q214*H214</f>
        <v>0</v>
      </c>
      <c r="S214" s="230">
        <v>0</v>
      </c>
      <c r="T214" s="231">
        <f>S214*H214</f>
        <v>0</v>
      </c>
      <c r="U214" s="40"/>
      <c r="V214" s="40"/>
      <c r="W214" s="40"/>
      <c r="X214" s="40"/>
      <c r="Y214" s="40"/>
      <c r="Z214" s="40"/>
      <c r="AA214" s="40"/>
      <c r="AB214" s="40"/>
      <c r="AC214" s="40"/>
      <c r="AD214" s="40"/>
      <c r="AE214" s="40"/>
      <c r="AR214" s="232" t="s">
        <v>209</v>
      </c>
      <c r="AT214" s="232" t="s">
        <v>222</v>
      </c>
      <c r="AU214" s="232" t="s">
        <v>86</v>
      </c>
      <c r="AY214" s="18" t="s">
        <v>199</v>
      </c>
      <c r="BE214" s="233">
        <f>IF(N214="základní",J214,0)</f>
        <v>0</v>
      </c>
      <c r="BF214" s="233">
        <f>IF(N214="snížená",J214,0)</f>
        <v>0</v>
      </c>
      <c r="BG214" s="233">
        <f>IF(N214="zákl. přenesená",J214,0)</f>
        <v>0</v>
      </c>
      <c r="BH214" s="233">
        <f>IF(N214="sníž. přenesená",J214,0)</f>
        <v>0</v>
      </c>
      <c r="BI214" s="233">
        <f>IF(N214="nulová",J214,0)</f>
        <v>0</v>
      </c>
      <c r="BJ214" s="18" t="s">
        <v>84</v>
      </c>
      <c r="BK214" s="233">
        <f>ROUND(I214*H214,2)</f>
        <v>0</v>
      </c>
      <c r="BL214" s="18" t="s">
        <v>209</v>
      </c>
      <c r="BM214" s="232" t="s">
        <v>225</v>
      </c>
    </row>
    <row r="215" spans="1:47" s="2" customFormat="1" ht="12">
      <c r="A215" s="40"/>
      <c r="B215" s="41"/>
      <c r="C215" s="42"/>
      <c r="D215" s="234" t="s">
        <v>210</v>
      </c>
      <c r="E215" s="42"/>
      <c r="F215" s="235" t="s">
        <v>946</v>
      </c>
      <c r="G215" s="42"/>
      <c r="H215" s="42"/>
      <c r="I215" s="138"/>
      <c r="J215" s="42"/>
      <c r="K215" s="42"/>
      <c r="L215" s="46"/>
      <c r="M215" s="236"/>
      <c r="N215" s="237"/>
      <c r="O215" s="86"/>
      <c r="P215" s="86"/>
      <c r="Q215" s="86"/>
      <c r="R215" s="86"/>
      <c r="S215" s="86"/>
      <c r="T215" s="87"/>
      <c r="U215" s="40"/>
      <c r="V215" s="40"/>
      <c r="W215" s="40"/>
      <c r="X215" s="40"/>
      <c r="Y215" s="40"/>
      <c r="Z215" s="40"/>
      <c r="AA215" s="40"/>
      <c r="AB215" s="40"/>
      <c r="AC215" s="40"/>
      <c r="AD215" s="40"/>
      <c r="AE215" s="40"/>
      <c r="AT215" s="18" t="s">
        <v>210</v>
      </c>
      <c r="AU215" s="18" t="s">
        <v>86</v>
      </c>
    </row>
    <row r="216" spans="1:51" s="13" customFormat="1" ht="12">
      <c r="A216" s="13"/>
      <c r="B216" s="238"/>
      <c r="C216" s="239"/>
      <c r="D216" s="234" t="s">
        <v>213</v>
      </c>
      <c r="E216" s="240" t="s">
        <v>32</v>
      </c>
      <c r="F216" s="241" t="s">
        <v>1286</v>
      </c>
      <c r="G216" s="239"/>
      <c r="H216" s="242">
        <v>726.15</v>
      </c>
      <c r="I216" s="243"/>
      <c r="J216" s="239"/>
      <c r="K216" s="239"/>
      <c r="L216" s="244"/>
      <c r="M216" s="245"/>
      <c r="N216" s="246"/>
      <c r="O216" s="246"/>
      <c r="P216" s="246"/>
      <c r="Q216" s="246"/>
      <c r="R216" s="246"/>
      <c r="S216" s="246"/>
      <c r="T216" s="247"/>
      <c r="U216" s="13"/>
      <c r="V216" s="13"/>
      <c r="W216" s="13"/>
      <c r="X216" s="13"/>
      <c r="Y216" s="13"/>
      <c r="Z216" s="13"/>
      <c r="AA216" s="13"/>
      <c r="AB216" s="13"/>
      <c r="AC216" s="13"/>
      <c r="AD216" s="13"/>
      <c r="AE216" s="13"/>
      <c r="AT216" s="248" t="s">
        <v>213</v>
      </c>
      <c r="AU216" s="248" t="s">
        <v>86</v>
      </c>
      <c r="AV216" s="13" t="s">
        <v>86</v>
      </c>
      <c r="AW216" s="13" t="s">
        <v>39</v>
      </c>
      <c r="AX216" s="13" t="s">
        <v>6</v>
      </c>
      <c r="AY216" s="248" t="s">
        <v>199</v>
      </c>
    </row>
    <row r="217" spans="1:51" s="14" customFormat="1" ht="12">
      <c r="A217" s="14"/>
      <c r="B217" s="249"/>
      <c r="C217" s="250"/>
      <c r="D217" s="234" t="s">
        <v>213</v>
      </c>
      <c r="E217" s="251" t="s">
        <v>32</v>
      </c>
      <c r="F217" s="252" t="s">
        <v>215</v>
      </c>
      <c r="G217" s="250"/>
      <c r="H217" s="253">
        <v>726.15</v>
      </c>
      <c r="I217" s="254"/>
      <c r="J217" s="250"/>
      <c r="K217" s="250"/>
      <c r="L217" s="255"/>
      <c r="M217" s="269"/>
      <c r="N217" s="270"/>
      <c r="O217" s="270"/>
      <c r="P217" s="270"/>
      <c r="Q217" s="270"/>
      <c r="R217" s="270"/>
      <c r="S217" s="270"/>
      <c r="T217" s="271"/>
      <c r="U217" s="14"/>
      <c r="V217" s="14"/>
      <c r="W217" s="14"/>
      <c r="X217" s="14"/>
      <c r="Y217" s="14"/>
      <c r="Z217" s="14"/>
      <c r="AA217" s="14"/>
      <c r="AB217" s="14"/>
      <c r="AC217" s="14"/>
      <c r="AD217" s="14"/>
      <c r="AE217" s="14"/>
      <c r="AT217" s="259" t="s">
        <v>213</v>
      </c>
      <c r="AU217" s="259" t="s">
        <v>86</v>
      </c>
      <c r="AV217" s="14" t="s">
        <v>209</v>
      </c>
      <c r="AW217" s="14" t="s">
        <v>39</v>
      </c>
      <c r="AX217" s="14" t="s">
        <v>84</v>
      </c>
      <c r="AY217" s="259" t="s">
        <v>199</v>
      </c>
    </row>
    <row r="218" spans="1:65" s="2" customFormat="1" ht="14.4" customHeight="1">
      <c r="A218" s="40"/>
      <c r="B218" s="41"/>
      <c r="C218" s="220" t="s">
        <v>393</v>
      </c>
      <c r="D218" s="220" t="s">
        <v>203</v>
      </c>
      <c r="E218" s="221" t="s">
        <v>948</v>
      </c>
      <c r="F218" s="222" t="s">
        <v>949</v>
      </c>
      <c r="G218" s="223" t="s">
        <v>296</v>
      </c>
      <c r="H218" s="224">
        <v>0.762</v>
      </c>
      <c r="I218" s="225"/>
      <c r="J218" s="226">
        <f>ROUND(I218*H218,2)</f>
        <v>0</v>
      </c>
      <c r="K218" s="222" t="s">
        <v>32</v>
      </c>
      <c r="L218" s="227"/>
      <c r="M218" s="228" t="s">
        <v>32</v>
      </c>
      <c r="N218" s="229" t="s">
        <v>48</v>
      </c>
      <c r="O218" s="86"/>
      <c r="P218" s="230">
        <f>O218*H218</f>
        <v>0</v>
      </c>
      <c r="Q218" s="230">
        <v>0</v>
      </c>
      <c r="R218" s="230">
        <f>Q218*H218</f>
        <v>0</v>
      </c>
      <c r="S218" s="230">
        <v>0</v>
      </c>
      <c r="T218" s="231">
        <f>S218*H218</f>
        <v>0</v>
      </c>
      <c r="U218" s="40"/>
      <c r="V218" s="40"/>
      <c r="W218" s="40"/>
      <c r="X218" s="40"/>
      <c r="Y218" s="40"/>
      <c r="Z218" s="40"/>
      <c r="AA218" s="40"/>
      <c r="AB218" s="40"/>
      <c r="AC218" s="40"/>
      <c r="AD218" s="40"/>
      <c r="AE218" s="40"/>
      <c r="AR218" s="232" t="s">
        <v>208</v>
      </c>
      <c r="AT218" s="232" t="s">
        <v>203</v>
      </c>
      <c r="AU218" s="232" t="s">
        <v>86</v>
      </c>
      <c r="AY218" s="18" t="s">
        <v>199</v>
      </c>
      <c r="BE218" s="233">
        <f>IF(N218="základní",J218,0)</f>
        <v>0</v>
      </c>
      <c r="BF218" s="233">
        <f>IF(N218="snížená",J218,0)</f>
        <v>0</v>
      </c>
      <c r="BG218" s="233">
        <f>IF(N218="zákl. přenesená",J218,0)</f>
        <v>0</v>
      </c>
      <c r="BH218" s="233">
        <f>IF(N218="sníž. přenesená",J218,0)</f>
        <v>0</v>
      </c>
      <c r="BI218" s="233">
        <f>IF(N218="nulová",J218,0)</f>
        <v>0</v>
      </c>
      <c r="BJ218" s="18" t="s">
        <v>84</v>
      </c>
      <c r="BK218" s="233">
        <f>ROUND(I218*H218,2)</f>
        <v>0</v>
      </c>
      <c r="BL218" s="18" t="s">
        <v>209</v>
      </c>
      <c r="BM218" s="232" t="s">
        <v>396</v>
      </c>
    </row>
    <row r="219" spans="1:47" s="2" customFormat="1" ht="12">
      <c r="A219" s="40"/>
      <c r="B219" s="41"/>
      <c r="C219" s="42"/>
      <c r="D219" s="234" t="s">
        <v>210</v>
      </c>
      <c r="E219" s="42"/>
      <c r="F219" s="235" t="s">
        <v>949</v>
      </c>
      <c r="G219" s="42"/>
      <c r="H219" s="42"/>
      <c r="I219" s="138"/>
      <c r="J219" s="42"/>
      <c r="K219" s="42"/>
      <c r="L219" s="46"/>
      <c r="M219" s="236"/>
      <c r="N219" s="237"/>
      <c r="O219" s="86"/>
      <c r="P219" s="86"/>
      <c r="Q219" s="86"/>
      <c r="R219" s="86"/>
      <c r="S219" s="86"/>
      <c r="T219" s="87"/>
      <c r="U219" s="40"/>
      <c r="V219" s="40"/>
      <c r="W219" s="40"/>
      <c r="X219" s="40"/>
      <c r="Y219" s="40"/>
      <c r="Z219" s="40"/>
      <c r="AA219" s="40"/>
      <c r="AB219" s="40"/>
      <c r="AC219" s="40"/>
      <c r="AD219" s="40"/>
      <c r="AE219" s="40"/>
      <c r="AT219" s="18" t="s">
        <v>210</v>
      </c>
      <c r="AU219" s="18" t="s">
        <v>86</v>
      </c>
    </row>
    <row r="220" spans="1:65" s="2" customFormat="1" ht="19.8" customHeight="1">
      <c r="A220" s="40"/>
      <c r="B220" s="41"/>
      <c r="C220" s="260" t="s">
        <v>282</v>
      </c>
      <c r="D220" s="260" t="s">
        <v>222</v>
      </c>
      <c r="E220" s="261" t="s">
        <v>950</v>
      </c>
      <c r="F220" s="262" t="s">
        <v>951</v>
      </c>
      <c r="G220" s="263" t="s">
        <v>288</v>
      </c>
      <c r="H220" s="264">
        <v>20</v>
      </c>
      <c r="I220" s="265"/>
      <c r="J220" s="266">
        <f>ROUND(I220*H220,2)</f>
        <v>0</v>
      </c>
      <c r="K220" s="262" t="s">
        <v>32</v>
      </c>
      <c r="L220" s="46"/>
      <c r="M220" s="267" t="s">
        <v>32</v>
      </c>
      <c r="N220" s="268" t="s">
        <v>48</v>
      </c>
      <c r="O220" s="86"/>
      <c r="P220" s="230">
        <f>O220*H220</f>
        <v>0</v>
      </c>
      <c r="Q220" s="230">
        <v>0</v>
      </c>
      <c r="R220" s="230">
        <f>Q220*H220</f>
        <v>0</v>
      </c>
      <c r="S220" s="230">
        <v>0</v>
      </c>
      <c r="T220" s="231">
        <f>S220*H220</f>
        <v>0</v>
      </c>
      <c r="U220" s="40"/>
      <c r="V220" s="40"/>
      <c r="W220" s="40"/>
      <c r="X220" s="40"/>
      <c r="Y220" s="40"/>
      <c r="Z220" s="40"/>
      <c r="AA220" s="40"/>
      <c r="AB220" s="40"/>
      <c r="AC220" s="40"/>
      <c r="AD220" s="40"/>
      <c r="AE220" s="40"/>
      <c r="AR220" s="232" t="s">
        <v>209</v>
      </c>
      <c r="AT220" s="232" t="s">
        <v>222</v>
      </c>
      <c r="AU220" s="232" t="s">
        <v>86</v>
      </c>
      <c r="AY220" s="18" t="s">
        <v>199</v>
      </c>
      <c r="BE220" s="233">
        <f>IF(N220="základní",J220,0)</f>
        <v>0</v>
      </c>
      <c r="BF220" s="233">
        <f>IF(N220="snížená",J220,0)</f>
        <v>0</v>
      </c>
      <c r="BG220" s="233">
        <f>IF(N220="zákl. přenesená",J220,0)</f>
        <v>0</v>
      </c>
      <c r="BH220" s="233">
        <f>IF(N220="sníž. přenesená",J220,0)</f>
        <v>0</v>
      </c>
      <c r="BI220" s="233">
        <f>IF(N220="nulová",J220,0)</f>
        <v>0</v>
      </c>
      <c r="BJ220" s="18" t="s">
        <v>84</v>
      </c>
      <c r="BK220" s="233">
        <f>ROUND(I220*H220,2)</f>
        <v>0</v>
      </c>
      <c r="BL220" s="18" t="s">
        <v>209</v>
      </c>
      <c r="BM220" s="232" t="s">
        <v>399</v>
      </c>
    </row>
    <row r="221" spans="1:47" s="2" customFormat="1" ht="12">
      <c r="A221" s="40"/>
      <c r="B221" s="41"/>
      <c r="C221" s="42"/>
      <c r="D221" s="234" t="s">
        <v>210</v>
      </c>
      <c r="E221" s="42"/>
      <c r="F221" s="235" t="s">
        <v>951</v>
      </c>
      <c r="G221" s="42"/>
      <c r="H221" s="42"/>
      <c r="I221" s="138"/>
      <c r="J221" s="42"/>
      <c r="K221" s="42"/>
      <c r="L221" s="46"/>
      <c r="M221" s="236"/>
      <c r="N221" s="237"/>
      <c r="O221" s="86"/>
      <c r="P221" s="86"/>
      <c r="Q221" s="86"/>
      <c r="R221" s="86"/>
      <c r="S221" s="86"/>
      <c r="T221" s="87"/>
      <c r="U221" s="40"/>
      <c r="V221" s="40"/>
      <c r="W221" s="40"/>
      <c r="X221" s="40"/>
      <c r="Y221" s="40"/>
      <c r="Z221" s="40"/>
      <c r="AA221" s="40"/>
      <c r="AB221" s="40"/>
      <c r="AC221" s="40"/>
      <c r="AD221" s="40"/>
      <c r="AE221" s="40"/>
      <c r="AT221" s="18" t="s">
        <v>210</v>
      </c>
      <c r="AU221" s="18" t="s">
        <v>86</v>
      </c>
    </row>
    <row r="222" spans="1:51" s="13" customFormat="1" ht="12">
      <c r="A222" s="13"/>
      <c r="B222" s="238"/>
      <c r="C222" s="239"/>
      <c r="D222" s="234" t="s">
        <v>213</v>
      </c>
      <c r="E222" s="240" t="s">
        <v>32</v>
      </c>
      <c r="F222" s="241" t="s">
        <v>1287</v>
      </c>
      <c r="G222" s="239"/>
      <c r="H222" s="242">
        <v>20</v>
      </c>
      <c r="I222" s="243"/>
      <c r="J222" s="239"/>
      <c r="K222" s="239"/>
      <c r="L222" s="244"/>
      <c r="M222" s="245"/>
      <c r="N222" s="246"/>
      <c r="O222" s="246"/>
      <c r="P222" s="246"/>
      <c r="Q222" s="246"/>
      <c r="R222" s="246"/>
      <c r="S222" s="246"/>
      <c r="T222" s="247"/>
      <c r="U222" s="13"/>
      <c r="V222" s="13"/>
      <c r="W222" s="13"/>
      <c r="X222" s="13"/>
      <c r="Y222" s="13"/>
      <c r="Z222" s="13"/>
      <c r="AA222" s="13"/>
      <c r="AB222" s="13"/>
      <c r="AC222" s="13"/>
      <c r="AD222" s="13"/>
      <c r="AE222" s="13"/>
      <c r="AT222" s="248" t="s">
        <v>213</v>
      </c>
      <c r="AU222" s="248" t="s">
        <v>86</v>
      </c>
      <c r="AV222" s="13" t="s">
        <v>86</v>
      </c>
      <c r="AW222" s="13" t="s">
        <v>39</v>
      </c>
      <c r="AX222" s="13" t="s">
        <v>6</v>
      </c>
      <c r="AY222" s="248" t="s">
        <v>199</v>
      </c>
    </row>
    <row r="223" spans="1:51" s="14" customFormat="1" ht="12">
      <c r="A223" s="14"/>
      <c r="B223" s="249"/>
      <c r="C223" s="250"/>
      <c r="D223" s="234" t="s">
        <v>213</v>
      </c>
      <c r="E223" s="251" t="s">
        <v>32</v>
      </c>
      <c r="F223" s="252" t="s">
        <v>215</v>
      </c>
      <c r="G223" s="250"/>
      <c r="H223" s="253">
        <v>20</v>
      </c>
      <c r="I223" s="254"/>
      <c r="J223" s="250"/>
      <c r="K223" s="250"/>
      <c r="L223" s="255"/>
      <c r="M223" s="269"/>
      <c r="N223" s="270"/>
      <c r="O223" s="270"/>
      <c r="P223" s="270"/>
      <c r="Q223" s="270"/>
      <c r="R223" s="270"/>
      <c r="S223" s="270"/>
      <c r="T223" s="271"/>
      <c r="U223" s="14"/>
      <c r="V223" s="14"/>
      <c r="W223" s="14"/>
      <c r="X223" s="14"/>
      <c r="Y223" s="14"/>
      <c r="Z223" s="14"/>
      <c r="AA223" s="14"/>
      <c r="AB223" s="14"/>
      <c r="AC223" s="14"/>
      <c r="AD223" s="14"/>
      <c r="AE223" s="14"/>
      <c r="AT223" s="259" t="s">
        <v>213</v>
      </c>
      <c r="AU223" s="259" t="s">
        <v>86</v>
      </c>
      <c r="AV223" s="14" t="s">
        <v>209</v>
      </c>
      <c r="AW223" s="14" t="s">
        <v>39</v>
      </c>
      <c r="AX223" s="14" t="s">
        <v>84</v>
      </c>
      <c r="AY223" s="259" t="s">
        <v>199</v>
      </c>
    </row>
    <row r="224" spans="1:65" s="2" customFormat="1" ht="30" customHeight="1">
      <c r="A224" s="40"/>
      <c r="B224" s="41"/>
      <c r="C224" s="260" t="s">
        <v>400</v>
      </c>
      <c r="D224" s="260" t="s">
        <v>222</v>
      </c>
      <c r="E224" s="261" t="s">
        <v>953</v>
      </c>
      <c r="F224" s="262" t="s">
        <v>954</v>
      </c>
      <c r="G224" s="263" t="s">
        <v>303</v>
      </c>
      <c r="H224" s="264">
        <v>625</v>
      </c>
      <c r="I224" s="265"/>
      <c r="J224" s="266">
        <f>ROUND(I224*H224,2)</f>
        <v>0</v>
      </c>
      <c r="K224" s="262" t="s">
        <v>32</v>
      </c>
      <c r="L224" s="46"/>
      <c r="M224" s="267" t="s">
        <v>32</v>
      </c>
      <c r="N224" s="268" t="s">
        <v>48</v>
      </c>
      <c r="O224" s="86"/>
      <c r="P224" s="230">
        <f>O224*H224</f>
        <v>0</v>
      </c>
      <c r="Q224" s="230">
        <v>0</v>
      </c>
      <c r="R224" s="230">
        <f>Q224*H224</f>
        <v>0</v>
      </c>
      <c r="S224" s="230">
        <v>0</v>
      </c>
      <c r="T224" s="231">
        <f>S224*H224</f>
        <v>0</v>
      </c>
      <c r="U224" s="40"/>
      <c r="V224" s="40"/>
      <c r="W224" s="40"/>
      <c r="X224" s="40"/>
      <c r="Y224" s="40"/>
      <c r="Z224" s="40"/>
      <c r="AA224" s="40"/>
      <c r="AB224" s="40"/>
      <c r="AC224" s="40"/>
      <c r="AD224" s="40"/>
      <c r="AE224" s="40"/>
      <c r="AR224" s="232" t="s">
        <v>209</v>
      </c>
      <c r="AT224" s="232" t="s">
        <v>222</v>
      </c>
      <c r="AU224" s="232" t="s">
        <v>86</v>
      </c>
      <c r="AY224" s="18" t="s">
        <v>199</v>
      </c>
      <c r="BE224" s="233">
        <f>IF(N224="základní",J224,0)</f>
        <v>0</v>
      </c>
      <c r="BF224" s="233">
        <f>IF(N224="snížená",J224,0)</f>
        <v>0</v>
      </c>
      <c r="BG224" s="233">
        <f>IF(N224="zákl. přenesená",J224,0)</f>
        <v>0</v>
      </c>
      <c r="BH224" s="233">
        <f>IF(N224="sníž. přenesená",J224,0)</f>
        <v>0</v>
      </c>
      <c r="BI224" s="233">
        <f>IF(N224="nulová",J224,0)</f>
        <v>0</v>
      </c>
      <c r="BJ224" s="18" t="s">
        <v>84</v>
      </c>
      <c r="BK224" s="233">
        <f>ROUND(I224*H224,2)</f>
        <v>0</v>
      </c>
      <c r="BL224" s="18" t="s">
        <v>209</v>
      </c>
      <c r="BM224" s="232" t="s">
        <v>403</v>
      </c>
    </row>
    <row r="225" spans="1:47" s="2" customFormat="1" ht="12">
      <c r="A225" s="40"/>
      <c r="B225" s="41"/>
      <c r="C225" s="42"/>
      <c r="D225" s="234" t="s">
        <v>210</v>
      </c>
      <c r="E225" s="42"/>
      <c r="F225" s="235" t="s">
        <v>954</v>
      </c>
      <c r="G225" s="42"/>
      <c r="H225" s="42"/>
      <c r="I225" s="138"/>
      <c r="J225" s="42"/>
      <c r="K225" s="42"/>
      <c r="L225" s="46"/>
      <c r="M225" s="236"/>
      <c r="N225" s="237"/>
      <c r="O225" s="86"/>
      <c r="P225" s="86"/>
      <c r="Q225" s="86"/>
      <c r="R225" s="86"/>
      <c r="S225" s="86"/>
      <c r="T225" s="87"/>
      <c r="U225" s="40"/>
      <c r="V225" s="40"/>
      <c r="W225" s="40"/>
      <c r="X225" s="40"/>
      <c r="Y225" s="40"/>
      <c r="Z225" s="40"/>
      <c r="AA225" s="40"/>
      <c r="AB225" s="40"/>
      <c r="AC225" s="40"/>
      <c r="AD225" s="40"/>
      <c r="AE225" s="40"/>
      <c r="AT225" s="18" t="s">
        <v>210</v>
      </c>
      <c r="AU225" s="18" t="s">
        <v>86</v>
      </c>
    </row>
    <row r="226" spans="1:51" s="13" customFormat="1" ht="12">
      <c r="A226" s="13"/>
      <c r="B226" s="238"/>
      <c r="C226" s="239"/>
      <c r="D226" s="234" t="s">
        <v>213</v>
      </c>
      <c r="E226" s="240" t="s">
        <v>32</v>
      </c>
      <c r="F226" s="241" t="s">
        <v>1288</v>
      </c>
      <c r="G226" s="239"/>
      <c r="H226" s="242">
        <v>625</v>
      </c>
      <c r="I226" s="243"/>
      <c r="J226" s="239"/>
      <c r="K226" s="239"/>
      <c r="L226" s="244"/>
      <c r="M226" s="245"/>
      <c r="N226" s="246"/>
      <c r="O226" s="246"/>
      <c r="P226" s="246"/>
      <c r="Q226" s="246"/>
      <c r="R226" s="246"/>
      <c r="S226" s="246"/>
      <c r="T226" s="247"/>
      <c r="U226" s="13"/>
      <c r="V226" s="13"/>
      <c r="W226" s="13"/>
      <c r="X226" s="13"/>
      <c r="Y226" s="13"/>
      <c r="Z226" s="13"/>
      <c r="AA226" s="13"/>
      <c r="AB226" s="13"/>
      <c r="AC226" s="13"/>
      <c r="AD226" s="13"/>
      <c r="AE226" s="13"/>
      <c r="AT226" s="248" t="s">
        <v>213</v>
      </c>
      <c r="AU226" s="248" t="s">
        <v>86</v>
      </c>
      <c r="AV226" s="13" t="s">
        <v>86</v>
      </c>
      <c r="AW226" s="13" t="s">
        <v>39</v>
      </c>
      <c r="AX226" s="13" t="s">
        <v>6</v>
      </c>
      <c r="AY226" s="248" t="s">
        <v>199</v>
      </c>
    </row>
    <row r="227" spans="1:51" s="14" customFormat="1" ht="12">
      <c r="A227" s="14"/>
      <c r="B227" s="249"/>
      <c r="C227" s="250"/>
      <c r="D227" s="234" t="s">
        <v>213</v>
      </c>
      <c r="E227" s="251" t="s">
        <v>32</v>
      </c>
      <c r="F227" s="252" t="s">
        <v>215</v>
      </c>
      <c r="G227" s="250"/>
      <c r="H227" s="253">
        <v>625</v>
      </c>
      <c r="I227" s="254"/>
      <c r="J227" s="250"/>
      <c r="K227" s="250"/>
      <c r="L227" s="255"/>
      <c r="M227" s="269"/>
      <c r="N227" s="270"/>
      <c r="O227" s="270"/>
      <c r="P227" s="270"/>
      <c r="Q227" s="270"/>
      <c r="R227" s="270"/>
      <c r="S227" s="270"/>
      <c r="T227" s="271"/>
      <c r="U227" s="14"/>
      <c r="V227" s="14"/>
      <c r="W227" s="14"/>
      <c r="X227" s="14"/>
      <c r="Y227" s="14"/>
      <c r="Z227" s="14"/>
      <c r="AA227" s="14"/>
      <c r="AB227" s="14"/>
      <c r="AC227" s="14"/>
      <c r="AD227" s="14"/>
      <c r="AE227" s="14"/>
      <c r="AT227" s="259" t="s">
        <v>213</v>
      </c>
      <c r="AU227" s="259" t="s">
        <v>86</v>
      </c>
      <c r="AV227" s="14" t="s">
        <v>209</v>
      </c>
      <c r="AW227" s="14" t="s">
        <v>39</v>
      </c>
      <c r="AX227" s="14" t="s">
        <v>84</v>
      </c>
      <c r="AY227" s="259" t="s">
        <v>199</v>
      </c>
    </row>
    <row r="228" spans="1:65" s="2" customFormat="1" ht="30" customHeight="1">
      <c r="A228" s="40"/>
      <c r="B228" s="41"/>
      <c r="C228" s="260" t="s">
        <v>341</v>
      </c>
      <c r="D228" s="260" t="s">
        <v>222</v>
      </c>
      <c r="E228" s="261" t="s">
        <v>956</v>
      </c>
      <c r="F228" s="262" t="s">
        <v>957</v>
      </c>
      <c r="G228" s="263" t="s">
        <v>303</v>
      </c>
      <c r="H228" s="264">
        <v>17500</v>
      </c>
      <c r="I228" s="265"/>
      <c r="J228" s="266">
        <f>ROUND(I228*H228,2)</f>
        <v>0</v>
      </c>
      <c r="K228" s="262" t="s">
        <v>32</v>
      </c>
      <c r="L228" s="46"/>
      <c r="M228" s="267" t="s">
        <v>32</v>
      </c>
      <c r="N228" s="268" t="s">
        <v>48</v>
      </c>
      <c r="O228" s="86"/>
      <c r="P228" s="230">
        <f>O228*H228</f>
        <v>0</v>
      </c>
      <c r="Q228" s="230">
        <v>0</v>
      </c>
      <c r="R228" s="230">
        <f>Q228*H228</f>
        <v>0</v>
      </c>
      <c r="S228" s="230">
        <v>0</v>
      </c>
      <c r="T228" s="231">
        <f>S228*H228</f>
        <v>0</v>
      </c>
      <c r="U228" s="40"/>
      <c r="V228" s="40"/>
      <c r="W228" s="40"/>
      <c r="X228" s="40"/>
      <c r="Y228" s="40"/>
      <c r="Z228" s="40"/>
      <c r="AA228" s="40"/>
      <c r="AB228" s="40"/>
      <c r="AC228" s="40"/>
      <c r="AD228" s="40"/>
      <c r="AE228" s="40"/>
      <c r="AR228" s="232" t="s">
        <v>209</v>
      </c>
      <c r="AT228" s="232" t="s">
        <v>222</v>
      </c>
      <c r="AU228" s="232" t="s">
        <v>86</v>
      </c>
      <c r="AY228" s="18" t="s">
        <v>199</v>
      </c>
      <c r="BE228" s="233">
        <f>IF(N228="základní",J228,0)</f>
        <v>0</v>
      </c>
      <c r="BF228" s="233">
        <f>IF(N228="snížená",J228,0)</f>
        <v>0</v>
      </c>
      <c r="BG228" s="233">
        <f>IF(N228="zákl. přenesená",J228,0)</f>
        <v>0</v>
      </c>
      <c r="BH228" s="233">
        <f>IF(N228="sníž. přenesená",J228,0)</f>
        <v>0</v>
      </c>
      <c r="BI228" s="233">
        <f>IF(N228="nulová",J228,0)</f>
        <v>0</v>
      </c>
      <c r="BJ228" s="18" t="s">
        <v>84</v>
      </c>
      <c r="BK228" s="233">
        <f>ROUND(I228*H228,2)</f>
        <v>0</v>
      </c>
      <c r="BL228" s="18" t="s">
        <v>209</v>
      </c>
      <c r="BM228" s="232" t="s">
        <v>406</v>
      </c>
    </row>
    <row r="229" spans="1:47" s="2" customFormat="1" ht="12">
      <c r="A229" s="40"/>
      <c r="B229" s="41"/>
      <c r="C229" s="42"/>
      <c r="D229" s="234" t="s">
        <v>210</v>
      </c>
      <c r="E229" s="42"/>
      <c r="F229" s="235" t="s">
        <v>957</v>
      </c>
      <c r="G229" s="42"/>
      <c r="H229" s="42"/>
      <c r="I229" s="138"/>
      <c r="J229" s="42"/>
      <c r="K229" s="42"/>
      <c r="L229" s="46"/>
      <c r="M229" s="236"/>
      <c r="N229" s="237"/>
      <c r="O229" s="86"/>
      <c r="P229" s="86"/>
      <c r="Q229" s="86"/>
      <c r="R229" s="86"/>
      <c r="S229" s="86"/>
      <c r="T229" s="87"/>
      <c r="U229" s="40"/>
      <c r="V229" s="40"/>
      <c r="W229" s="40"/>
      <c r="X229" s="40"/>
      <c r="Y229" s="40"/>
      <c r="Z229" s="40"/>
      <c r="AA229" s="40"/>
      <c r="AB229" s="40"/>
      <c r="AC229" s="40"/>
      <c r="AD229" s="40"/>
      <c r="AE229" s="40"/>
      <c r="AT229" s="18" t="s">
        <v>210</v>
      </c>
      <c r="AU229" s="18" t="s">
        <v>86</v>
      </c>
    </row>
    <row r="230" spans="1:51" s="13" customFormat="1" ht="12">
      <c r="A230" s="13"/>
      <c r="B230" s="238"/>
      <c r="C230" s="239"/>
      <c r="D230" s="234" t="s">
        <v>213</v>
      </c>
      <c r="E230" s="240" t="s">
        <v>32</v>
      </c>
      <c r="F230" s="241" t="s">
        <v>1289</v>
      </c>
      <c r="G230" s="239"/>
      <c r="H230" s="242">
        <v>17500</v>
      </c>
      <c r="I230" s="243"/>
      <c r="J230" s="239"/>
      <c r="K230" s="239"/>
      <c r="L230" s="244"/>
      <c r="M230" s="245"/>
      <c r="N230" s="246"/>
      <c r="O230" s="246"/>
      <c r="P230" s="246"/>
      <c r="Q230" s="246"/>
      <c r="R230" s="246"/>
      <c r="S230" s="246"/>
      <c r="T230" s="247"/>
      <c r="U230" s="13"/>
      <c r="V230" s="13"/>
      <c r="W230" s="13"/>
      <c r="X230" s="13"/>
      <c r="Y230" s="13"/>
      <c r="Z230" s="13"/>
      <c r="AA230" s="13"/>
      <c r="AB230" s="13"/>
      <c r="AC230" s="13"/>
      <c r="AD230" s="13"/>
      <c r="AE230" s="13"/>
      <c r="AT230" s="248" t="s">
        <v>213</v>
      </c>
      <c r="AU230" s="248" t="s">
        <v>86</v>
      </c>
      <c r="AV230" s="13" t="s">
        <v>86</v>
      </c>
      <c r="AW230" s="13" t="s">
        <v>39</v>
      </c>
      <c r="AX230" s="13" t="s">
        <v>6</v>
      </c>
      <c r="AY230" s="248" t="s">
        <v>199</v>
      </c>
    </row>
    <row r="231" spans="1:51" s="14" customFormat="1" ht="12">
      <c r="A231" s="14"/>
      <c r="B231" s="249"/>
      <c r="C231" s="250"/>
      <c r="D231" s="234" t="s">
        <v>213</v>
      </c>
      <c r="E231" s="251" t="s">
        <v>32</v>
      </c>
      <c r="F231" s="252" t="s">
        <v>215</v>
      </c>
      <c r="G231" s="250"/>
      <c r="H231" s="253">
        <v>17500</v>
      </c>
      <c r="I231" s="254"/>
      <c r="J231" s="250"/>
      <c r="K231" s="250"/>
      <c r="L231" s="255"/>
      <c r="M231" s="269"/>
      <c r="N231" s="270"/>
      <c r="O231" s="270"/>
      <c r="P231" s="270"/>
      <c r="Q231" s="270"/>
      <c r="R231" s="270"/>
      <c r="S231" s="270"/>
      <c r="T231" s="271"/>
      <c r="U231" s="14"/>
      <c r="V231" s="14"/>
      <c r="W231" s="14"/>
      <c r="X231" s="14"/>
      <c r="Y231" s="14"/>
      <c r="Z231" s="14"/>
      <c r="AA231" s="14"/>
      <c r="AB231" s="14"/>
      <c r="AC231" s="14"/>
      <c r="AD231" s="14"/>
      <c r="AE231" s="14"/>
      <c r="AT231" s="259" t="s">
        <v>213</v>
      </c>
      <c r="AU231" s="259" t="s">
        <v>86</v>
      </c>
      <c r="AV231" s="14" t="s">
        <v>209</v>
      </c>
      <c r="AW231" s="14" t="s">
        <v>39</v>
      </c>
      <c r="AX231" s="14" t="s">
        <v>84</v>
      </c>
      <c r="AY231" s="259" t="s">
        <v>199</v>
      </c>
    </row>
    <row r="232" spans="1:65" s="2" customFormat="1" ht="30" customHeight="1">
      <c r="A232" s="40"/>
      <c r="B232" s="41"/>
      <c r="C232" s="260" t="s">
        <v>408</v>
      </c>
      <c r="D232" s="260" t="s">
        <v>222</v>
      </c>
      <c r="E232" s="261" t="s">
        <v>959</v>
      </c>
      <c r="F232" s="262" t="s">
        <v>960</v>
      </c>
      <c r="G232" s="263" t="s">
        <v>303</v>
      </c>
      <c r="H232" s="264">
        <v>625</v>
      </c>
      <c r="I232" s="265"/>
      <c r="J232" s="266">
        <f>ROUND(I232*H232,2)</f>
        <v>0</v>
      </c>
      <c r="K232" s="262" t="s">
        <v>32</v>
      </c>
      <c r="L232" s="46"/>
      <c r="M232" s="267" t="s">
        <v>32</v>
      </c>
      <c r="N232" s="268" t="s">
        <v>48</v>
      </c>
      <c r="O232" s="86"/>
      <c r="P232" s="230">
        <f>O232*H232</f>
        <v>0</v>
      </c>
      <c r="Q232" s="230">
        <v>0</v>
      </c>
      <c r="R232" s="230">
        <f>Q232*H232</f>
        <v>0</v>
      </c>
      <c r="S232" s="230">
        <v>0</v>
      </c>
      <c r="T232" s="231">
        <f>S232*H232</f>
        <v>0</v>
      </c>
      <c r="U232" s="40"/>
      <c r="V232" s="40"/>
      <c r="W232" s="40"/>
      <c r="X232" s="40"/>
      <c r="Y232" s="40"/>
      <c r="Z232" s="40"/>
      <c r="AA232" s="40"/>
      <c r="AB232" s="40"/>
      <c r="AC232" s="40"/>
      <c r="AD232" s="40"/>
      <c r="AE232" s="40"/>
      <c r="AR232" s="232" t="s">
        <v>209</v>
      </c>
      <c r="AT232" s="232" t="s">
        <v>222</v>
      </c>
      <c r="AU232" s="232" t="s">
        <v>86</v>
      </c>
      <c r="AY232" s="18" t="s">
        <v>199</v>
      </c>
      <c r="BE232" s="233">
        <f>IF(N232="základní",J232,0)</f>
        <v>0</v>
      </c>
      <c r="BF232" s="233">
        <f>IF(N232="snížená",J232,0)</f>
        <v>0</v>
      </c>
      <c r="BG232" s="233">
        <f>IF(N232="zákl. přenesená",J232,0)</f>
        <v>0</v>
      </c>
      <c r="BH232" s="233">
        <f>IF(N232="sníž. přenesená",J232,0)</f>
        <v>0</v>
      </c>
      <c r="BI232" s="233">
        <f>IF(N232="nulová",J232,0)</f>
        <v>0</v>
      </c>
      <c r="BJ232" s="18" t="s">
        <v>84</v>
      </c>
      <c r="BK232" s="233">
        <f>ROUND(I232*H232,2)</f>
        <v>0</v>
      </c>
      <c r="BL232" s="18" t="s">
        <v>209</v>
      </c>
      <c r="BM232" s="232" t="s">
        <v>411</v>
      </c>
    </row>
    <row r="233" spans="1:47" s="2" customFormat="1" ht="12">
      <c r="A233" s="40"/>
      <c r="B233" s="41"/>
      <c r="C233" s="42"/>
      <c r="D233" s="234" t="s">
        <v>210</v>
      </c>
      <c r="E233" s="42"/>
      <c r="F233" s="235" t="s">
        <v>960</v>
      </c>
      <c r="G233" s="42"/>
      <c r="H233" s="42"/>
      <c r="I233" s="138"/>
      <c r="J233" s="42"/>
      <c r="K233" s="42"/>
      <c r="L233" s="46"/>
      <c r="M233" s="236"/>
      <c r="N233" s="237"/>
      <c r="O233" s="86"/>
      <c r="P233" s="86"/>
      <c r="Q233" s="86"/>
      <c r="R233" s="86"/>
      <c r="S233" s="86"/>
      <c r="T233" s="87"/>
      <c r="U233" s="40"/>
      <c r="V233" s="40"/>
      <c r="W233" s="40"/>
      <c r="X233" s="40"/>
      <c r="Y233" s="40"/>
      <c r="Z233" s="40"/>
      <c r="AA233" s="40"/>
      <c r="AB233" s="40"/>
      <c r="AC233" s="40"/>
      <c r="AD233" s="40"/>
      <c r="AE233" s="40"/>
      <c r="AT233" s="18" t="s">
        <v>210</v>
      </c>
      <c r="AU233" s="18" t="s">
        <v>86</v>
      </c>
    </row>
    <row r="234" spans="1:65" s="2" customFormat="1" ht="30" customHeight="1">
      <c r="A234" s="40"/>
      <c r="B234" s="41"/>
      <c r="C234" s="260" t="s">
        <v>345</v>
      </c>
      <c r="D234" s="260" t="s">
        <v>222</v>
      </c>
      <c r="E234" s="261" t="s">
        <v>965</v>
      </c>
      <c r="F234" s="262" t="s">
        <v>966</v>
      </c>
      <c r="G234" s="263" t="s">
        <v>206</v>
      </c>
      <c r="H234" s="264">
        <v>64</v>
      </c>
      <c r="I234" s="265"/>
      <c r="J234" s="266">
        <f>ROUND(I234*H234,2)</f>
        <v>0</v>
      </c>
      <c r="K234" s="262" t="s">
        <v>32</v>
      </c>
      <c r="L234" s="46"/>
      <c r="M234" s="267" t="s">
        <v>32</v>
      </c>
      <c r="N234" s="268" t="s">
        <v>48</v>
      </c>
      <c r="O234" s="86"/>
      <c r="P234" s="230">
        <f>O234*H234</f>
        <v>0</v>
      </c>
      <c r="Q234" s="230">
        <v>0</v>
      </c>
      <c r="R234" s="230">
        <f>Q234*H234</f>
        <v>0</v>
      </c>
      <c r="S234" s="230">
        <v>0</v>
      </c>
      <c r="T234" s="231">
        <f>S234*H234</f>
        <v>0</v>
      </c>
      <c r="U234" s="40"/>
      <c r="V234" s="40"/>
      <c r="W234" s="40"/>
      <c r="X234" s="40"/>
      <c r="Y234" s="40"/>
      <c r="Z234" s="40"/>
      <c r="AA234" s="40"/>
      <c r="AB234" s="40"/>
      <c r="AC234" s="40"/>
      <c r="AD234" s="40"/>
      <c r="AE234" s="40"/>
      <c r="AR234" s="232" t="s">
        <v>209</v>
      </c>
      <c r="AT234" s="232" t="s">
        <v>222</v>
      </c>
      <c r="AU234" s="232" t="s">
        <v>86</v>
      </c>
      <c r="AY234" s="18" t="s">
        <v>199</v>
      </c>
      <c r="BE234" s="233">
        <f>IF(N234="základní",J234,0)</f>
        <v>0</v>
      </c>
      <c r="BF234" s="233">
        <f>IF(N234="snížená",J234,0)</f>
        <v>0</v>
      </c>
      <c r="BG234" s="233">
        <f>IF(N234="zákl. přenesená",J234,0)</f>
        <v>0</v>
      </c>
      <c r="BH234" s="233">
        <f>IF(N234="sníž. přenesená",J234,0)</f>
        <v>0</v>
      </c>
      <c r="BI234" s="233">
        <f>IF(N234="nulová",J234,0)</f>
        <v>0</v>
      </c>
      <c r="BJ234" s="18" t="s">
        <v>84</v>
      </c>
      <c r="BK234" s="233">
        <f>ROUND(I234*H234,2)</f>
        <v>0</v>
      </c>
      <c r="BL234" s="18" t="s">
        <v>209</v>
      </c>
      <c r="BM234" s="232" t="s">
        <v>414</v>
      </c>
    </row>
    <row r="235" spans="1:47" s="2" customFormat="1" ht="12">
      <c r="A235" s="40"/>
      <c r="B235" s="41"/>
      <c r="C235" s="42"/>
      <c r="D235" s="234" t="s">
        <v>210</v>
      </c>
      <c r="E235" s="42"/>
      <c r="F235" s="235" t="s">
        <v>966</v>
      </c>
      <c r="G235" s="42"/>
      <c r="H235" s="42"/>
      <c r="I235" s="138"/>
      <c r="J235" s="42"/>
      <c r="K235" s="42"/>
      <c r="L235" s="46"/>
      <c r="M235" s="236"/>
      <c r="N235" s="237"/>
      <c r="O235" s="86"/>
      <c r="P235" s="86"/>
      <c r="Q235" s="86"/>
      <c r="R235" s="86"/>
      <c r="S235" s="86"/>
      <c r="T235" s="87"/>
      <c r="U235" s="40"/>
      <c r="V235" s="40"/>
      <c r="W235" s="40"/>
      <c r="X235" s="40"/>
      <c r="Y235" s="40"/>
      <c r="Z235" s="40"/>
      <c r="AA235" s="40"/>
      <c r="AB235" s="40"/>
      <c r="AC235" s="40"/>
      <c r="AD235" s="40"/>
      <c r="AE235" s="40"/>
      <c r="AT235" s="18" t="s">
        <v>210</v>
      </c>
      <c r="AU235" s="18" t="s">
        <v>86</v>
      </c>
    </row>
    <row r="236" spans="1:51" s="13" customFormat="1" ht="12">
      <c r="A236" s="13"/>
      <c r="B236" s="238"/>
      <c r="C236" s="239"/>
      <c r="D236" s="234" t="s">
        <v>213</v>
      </c>
      <c r="E236" s="240" t="s">
        <v>32</v>
      </c>
      <c r="F236" s="241" t="s">
        <v>1290</v>
      </c>
      <c r="G236" s="239"/>
      <c r="H236" s="242">
        <v>64</v>
      </c>
      <c r="I236" s="243"/>
      <c r="J236" s="239"/>
      <c r="K236" s="239"/>
      <c r="L236" s="244"/>
      <c r="M236" s="245"/>
      <c r="N236" s="246"/>
      <c r="O236" s="246"/>
      <c r="P236" s="246"/>
      <c r="Q236" s="246"/>
      <c r="R236" s="246"/>
      <c r="S236" s="246"/>
      <c r="T236" s="247"/>
      <c r="U236" s="13"/>
      <c r="V236" s="13"/>
      <c r="W236" s="13"/>
      <c r="X236" s="13"/>
      <c r="Y236" s="13"/>
      <c r="Z236" s="13"/>
      <c r="AA236" s="13"/>
      <c r="AB236" s="13"/>
      <c r="AC236" s="13"/>
      <c r="AD236" s="13"/>
      <c r="AE236" s="13"/>
      <c r="AT236" s="248" t="s">
        <v>213</v>
      </c>
      <c r="AU236" s="248" t="s">
        <v>86</v>
      </c>
      <c r="AV236" s="13" t="s">
        <v>86</v>
      </c>
      <c r="AW236" s="13" t="s">
        <v>39</v>
      </c>
      <c r="AX236" s="13" t="s">
        <v>6</v>
      </c>
      <c r="AY236" s="248" t="s">
        <v>199</v>
      </c>
    </row>
    <row r="237" spans="1:51" s="14" customFormat="1" ht="12">
      <c r="A237" s="14"/>
      <c r="B237" s="249"/>
      <c r="C237" s="250"/>
      <c r="D237" s="234" t="s">
        <v>213</v>
      </c>
      <c r="E237" s="251" t="s">
        <v>32</v>
      </c>
      <c r="F237" s="252" t="s">
        <v>215</v>
      </c>
      <c r="G237" s="250"/>
      <c r="H237" s="253">
        <v>64</v>
      </c>
      <c r="I237" s="254"/>
      <c r="J237" s="250"/>
      <c r="K237" s="250"/>
      <c r="L237" s="255"/>
      <c r="M237" s="269"/>
      <c r="N237" s="270"/>
      <c r="O237" s="270"/>
      <c r="P237" s="270"/>
      <c r="Q237" s="270"/>
      <c r="R237" s="270"/>
      <c r="S237" s="270"/>
      <c r="T237" s="271"/>
      <c r="U237" s="14"/>
      <c r="V237" s="14"/>
      <c r="W237" s="14"/>
      <c r="X237" s="14"/>
      <c r="Y237" s="14"/>
      <c r="Z237" s="14"/>
      <c r="AA237" s="14"/>
      <c r="AB237" s="14"/>
      <c r="AC237" s="14"/>
      <c r="AD237" s="14"/>
      <c r="AE237" s="14"/>
      <c r="AT237" s="259" t="s">
        <v>213</v>
      </c>
      <c r="AU237" s="259" t="s">
        <v>86</v>
      </c>
      <c r="AV237" s="14" t="s">
        <v>209</v>
      </c>
      <c r="AW237" s="14" t="s">
        <v>39</v>
      </c>
      <c r="AX237" s="14" t="s">
        <v>84</v>
      </c>
      <c r="AY237" s="259" t="s">
        <v>199</v>
      </c>
    </row>
    <row r="238" spans="1:65" s="2" customFormat="1" ht="19.8" customHeight="1">
      <c r="A238" s="40"/>
      <c r="B238" s="41"/>
      <c r="C238" s="260" t="s">
        <v>415</v>
      </c>
      <c r="D238" s="260" t="s">
        <v>222</v>
      </c>
      <c r="E238" s="261" t="s">
        <v>968</v>
      </c>
      <c r="F238" s="262" t="s">
        <v>969</v>
      </c>
      <c r="G238" s="263" t="s">
        <v>324</v>
      </c>
      <c r="H238" s="264">
        <v>20</v>
      </c>
      <c r="I238" s="265"/>
      <c r="J238" s="266">
        <f>ROUND(I238*H238,2)</f>
        <v>0</v>
      </c>
      <c r="K238" s="262" t="s">
        <v>32</v>
      </c>
      <c r="L238" s="46"/>
      <c r="M238" s="267" t="s">
        <v>32</v>
      </c>
      <c r="N238" s="268" t="s">
        <v>48</v>
      </c>
      <c r="O238" s="86"/>
      <c r="P238" s="230">
        <f>O238*H238</f>
        <v>0</v>
      </c>
      <c r="Q238" s="230">
        <v>0</v>
      </c>
      <c r="R238" s="230">
        <f>Q238*H238</f>
        <v>0</v>
      </c>
      <c r="S238" s="230">
        <v>0</v>
      </c>
      <c r="T238" s="231">
        <f>S238*H238</f>
        <v>0</v>
      </c>
      <c r="U238" s="40"/>
      <c r="V238" s="40"/>
      <c r="W238" s="40"/>
      <c r="X238" s="40"/>
      <c r="Y238" s="40"/>
      <c r="Z238" s="40"/>
      <c r="AA238" s="40"/>
      <c r="AB238" s="40"/>
      <c r="AC238" s="40"/>
      <c r="AD238" s="40"/>
      <c r="AE238" s="40"/>
      <c r="AR238" s="232" t="s">
        <v>209</v>
      </c>
      <c r="AT238" s="232" t="s">
        <v>222</v>
      </c>
      <c r="AU238" s="232" t="s">
        <v>86</v>
      </c>
      <c r="AY238" s="18" t="s">
        <v>199</v>
      </c>
      <c r="BE238" s="233">
        <f>IF(N238="základní",J238,0)</f>
        <v>0</v>
      </c>
      <c r="BF238" s="233">
        <f>IF(N238="snížená",J238,0)</f>
        <v>0</v>
      </c>
      <c r="BG238" s="233">
        <f>IF(N238="zákl. přenesená",J238,0)</f>
        <v>0</v>
      </c>
      <c r="BH238" s="233">
        <f>IF(N238="sníž. přenesená",J238,0)</f>
        <v>0</v>
      </c>
      <c r="BI238" s="233">
        <f>IF(N238="nulová",J238,0)</f>
        <v>0</v>
      </c>
      <c r="BJ238" s="18" t="s">
        <v>84</v>
      </c>
      <c r="BK238" s="233">
        <f>ROUND(I238*H238,2)</f>
        <v>0</v>
      </c>
      <c r="BL238" s="18" t="s">
        <v>209</v>
      </c>
      <c r="BM238" s="232" t="s">
        <v>418</v>
      </c>
    </row>
    <row r="239" spans="1:47" s="2" customFormat="1" ht="12">
      <c r="A239" s="40"/>
      <c r="B239" s="41"/>
      <c r="C239" s="42"/>
      <c r="D239" s="234" t="s">
        <v>210</v>
      </c>
      <c r="E239" s="42"/>
      <c r="F239" s="235" t="s">
        <v>969</v>
      </c>
      <c r="G239" s="42"/>
      <c r="H239" s="42"/>
      <c r="I239" s="138"/>
      <c r="J239" s="42"/>
      <c r="K239" s="42"/>
      <c r="L239" s="46"/>
      <c r="M239" s="236"/>
      <c r="N239" s="237"/>
      <c r="O239" s="86"/>
      <c r="P239" s="86"/>
      <c r="Q239" s="86"/>
      <c r="R239" s="86"/>
      <c r="S239" s="86"/>
      <c r="T239" s="87"/>
      <c r="U239" s="40"/>
      <c r="V239" s="40"/>
      <c r="W239" s="40"/>
      <c r="X239" s="40"/>
      <c r="Y239" s="40"/>
      <c r="Z239" s="40"/>
      <c r="AA239" s="40"/>
      <c r="AB239" s="40"/>
      <c r="AC239" s="40"/>
      <c r="AD239" s="40"/>
      <c r="AE239" s="40"/>
      <c r="AT239" s="18" t="s">
        <v>210</v>
      </c>
      <c r="AU239" s="18" t="s">
        <v>86</v>
      </c>
    </row>
    <row r="240" spans="1:65" s="2" customFormat="1" ht="19.8" customHeight="1">
      <c r="A240" s="40"/>
      <c r="B240" s="41"/>
      <c r="C240" s="260" t="s">
        <v>348</v>
      </c>
      <c r="D240" s="260" t="s">
        <v>222</v>
      </c>
      <c r="E240" s="261" t="s">
        <v>970</v>
      </c>
      <c r="F240" s="262" t="s">
        <v>971</v>
      </c>
      <c r="G240" s="263" t="s">
        <v>288</v>
      </c>
      <c r="H240" s="264">
        <v>84.48</v>
      </c>
      <c r="I240" s="265"/>
      <c r="J240" s="266">
        <f>ROUND(I240*H240,2)</f>
        <v>0</v>
      </c>
      <c r="K240" s="262" t="s">
        <v>32</v>
      </c>
      <c r="L240" s="46"/>
      <c r="M240" s="267" t="s">
        <v>32</v>
      </c>
      <c r="N240" s="268" t="s">
        <v>48</v>
      </c>
      <c r="O240" s="86"/>
      <c r="P240" s="230">
        <f>O240*H240</f>
        <v>0</v>
      </c>
      <c r="Q240" s="230">
        <v>0</v>
      </c>
      <c r="R240" s="230">
        <f>Q240*H240</f>
        <v>0</v>
      </c>
      <c r="S240" s="230">
        <v>0</v>
      </c>
      <c r="T240" s="231">
        <f>S240*H240</f>
        <v>0</v>
      </c>
      <c r="U240" s="40"/>
      <c r="V240" s="40"/>
      <c r="W240" s="40"/>
      <c r="X240" s="40"/>
      <c r="Y240" s="40"/>
      <c r="Z240" s="40"/>
      <c r="AA240" s="40"/>
      <c r="AB240" s="40"/>
      <c r="AC240" s="40"/>
      <c r="AD240" s="40"/>
      <c r="AE240" s="40"/>
      <c r="AR240" s="232" t="s">
        <v>209</v>
      </c>
      <c r="AT240" s="232" t="s">
        <v>222</v>
      </c>
      <c r="AU240" s="232" t="s">
        <v>86</v>
      </c>
      <c r="AY240" s="18" t="s">
        <v>199</v>
      </c>
      <c r="BE240" s="233">
        <f>IF(N240="základní",J240,0)</f>
        <v>0</v>
      </c>
      <c r="BF240" s="233">
        <f>IF(N240="snížená",J240,0)</f>
        <v>0</v>
      </c>
      <c r="BG240" s="233">
        <f>IF(N240="zákl. přenesená",J240,0)</f>
        <v>0</v>
      </c>
      <c r="BH240" s="233">
        <f>IF(N240="sníž. přenesená",J240,0)</f>
        <v>0</v>
      </c>
      <c r="BI240" s="233">
        <f>IF(N240="nulová",J240,0)</f>
        <v>0</v>
      </c>
      <c r="BJ240" s="18" t="s">
        <v>84</v>
      </c>
      <c r="BK240" s="233">
        <f>ROUND(I240*H240,2)</f>
        <v>0</v>
      </c>
      <c r="BL240" s="18" t="s">
        <v>209</v>
      </c>
      <c r="BM240" s="232" t="s">
        <v>423</v>
      </c>
    </row>
    <row r="241" spans="1:47" s="2" customFormat="1" ht="12">
      <c r="A241" s="40"/>
      <c r="B241" s="41"/>
      <c r="C241" s="42"/>
      <c r="D241" s="234" t="s">
        <v>210</v>
      </c>
      <c r="E241" s="42"/>
      <c r="F241" s="235" t="s">
        <v>971</v>
      </c>
      <c r="G241" s="42"/>
      <c r="H241" s="42"/>
      <c r="I241" s="138"/>
      <c r="J241" s="42"/>
      <c r="K241" s="42"/>
      <c r="L241" s="46"/>
      <c r="M241" s="236"/>
      <c r="N241" s="237"/>
      <c r="O241" s="86"/>
      <c r="P241" s="86"/>
      <c r="Q241" s="86"/>
      <c r="R241" s="86"/>
      <c r="S241" s="86"/>
      <c r="T241" s="87"/>
      <c r="U241" s="40"/>
      <c r="V241" s="40"/>
      <c r="W241" s="40"/>
      <c r="X241" s="40"/>
      <c r="Y241" s="40"/>
      <c r="Z241" s="40"/>
      <c r="AA241" s="40"/>
      <c r="AB241" s="40"/>
      <c r="AC241" s="40"/>
      <c r="AD241" s="40"/>
      <c r="AE241" s="40"/>
      <c r="AT241" s="18" t="s">
        <v>210</v>
      </c>
      <c r="AU241" s="18" t="s">
        <v>86</v>
      </c>
    </row>
    <row r="242" spans="1:51" s="13" customFormat="1" ht="12">
      <c r="A242" s="13"/>
      <c r="B242" s="238"/>
      <c r="C242" s="239"/>
      <c r="D242" s="234" t="s">
        <v>213</v>
      </c>
      <c r="E242" s="240" t="s">
        <v>32</v>
      </c>
      <c r="F242" s="241" t="s">
        <v>1291</v>
      </c>
      <c r="G242" s="239"/>
      <c r="H242" s="242">
        <v>84.48</v>
      </c>
      <c r="I242" s="243"/>
      <c r="J242" s="239"/>
      <c r="K242" s="239"/>
      <c r="L242" s="244"/>
      <c r="M242" s="245"/>
      <c r="N242" s="246"/>
      <c r="O242" s="246"/>
      <c r="P242" s="246"/>
      <c r="Q242" s="246"/>
      <c r="R242" s="246"/>
      <c r="S242" s="246"/>
      <c r="T242" s="247"/>
      <c r="U242" s="13"/>
      <c r="V242" s="13"/>
      <c r="W242" s="13"/>
      <c r="X242" s="13"/>
      <c r="Y242" s="13"/>
      <c r="Z242" s="13"/>
      <c r="AA242" s="13"/>
      <c r="AB242" s="13"/>
      <c r="AC242" s="13"/>
      <c r="AD242" s="13"/>
      <c r="AE242" s="13"/>
      <c r="AT242" s="248" t="s">
        <v>213</v>
      </c>
      <c r="AU242" s="248" t="s">
        <v>86</v>
      </c>
      <c r="AV242" s="13" t="s">
        <v>86</v>
      </c>
      <c r="AW242" s="13" t="s">
        <v>39</v>
      </c>
      <c r="AX242" s="13" t="s">
        <v>6</v>
      </c>
      <c r="AY242" s="248" t="s">
        <v>199</v>
      </c>
    </row>
    <row r="243" spans="1:51" s="14" customFormat="1" ht="12">
      <c r="A243" s="14"/>
      <c r="B243" s="249"/>
      <c r="C243" s="250"/>
      <c r="D243" s="234" t="s">
        <v>213</v>
      </c>
      <c r="E243" s="251" t="s">
        <v>32</v>
      </c>
      <c r="F243" s="252" t="s">
        <v>215</v>
      </c>
      <c r="G243" s="250"/>
      <c r="H243" s="253">
        <v>84.48</v>
      </c>
      <c r="I243" s="254"/>
      <c r="J243" s="250"/>
      <c r="K243" s="250"/>
      <c r="L243" s="255"/>
      <c r="M243" s="269"/>
      <c r="N243" s="270"/>
      <c r="O243" s="270"/>
      <c r="P243" s="270"/>
      <c r="Q243" s="270"/>
      <c r="R243" s="270"/>
      <c r="S243" s="270"/>
      <c r="T243" s="271"/>
      <c r="U243" s="14"/>
      <c r="V243" s="14"/>
      <c r="W243" s="14"/>
      <c r="X243" s="14"/>
      <c r="Y243" s="14"/>
      <c r="Z243" s="14"/>
      <c r="AA243" s="14"/>
      <c r="AB243" s="14"/>
      <c r="AC243" s="14"/>
      <c r="AD243" s="14"/>
      <c r="AE243" s="14"/>
      <c r="AT243" s="259" t="s">
        <v>213</v>
      </c>
      <c r="AU243" s="259" t="s">
        <v>86</v>
      </c>
      <c r="AV243" s="14" t="s">
        <v>209</v>
      </c>
      <c r="AW243" s="14" t="s">
        <v>39</v>
      </c>
      <c r="AX243" s="14" t="s">
        <v>84</v>
      </c>
      <c r="AY243" s="259" t="s">
        <v>199</v>
      </c>
    </row>
    <row r="244" spans="1:65" s="2" customFormat="1" ht="19.8" customHeight="1">
      <c r="A244" s="40"/>
      <c r="B244" s="41"/>
      <c r="C244" s="260" t="s">
        <v>425</v>
      </c>
      <c r="D244" s="260" t="s">
        <v>222</v>
      </c>
      <c r="E244" s="261" t="s">
        <v>974</v>
      </c>
      <c r="F244" s="262" t="s">
        <v>975</v>
      </c>
      <c r="G244" s="263" t="s">
        <v>288</v>
      </c>
      <c r="H244" s="264">
        <v>21.12</v>
      </c>
      <c r="I244" s="265"/>
      <c r="J244" s="266">
        <f>ROUND(I244*H244,2)</f>
        <v>0</v>
      </c>
      <c r="K244" s="262" t="s">
        <v>32</v>
      </c>
      <c r="L244" s="46"/>
      <c r="M244" s="267" t="s">
        <v>32</v>
      </c>
      <c r="N244" s="268" t="s">
        <v>48</v>
      </c>
      <c r="O244" s="86"/>
      <c r="P244" s="230">
        <f>O244*H244</f>
        <v>0</v>
      </c>
      <c r="Q244" s="230">
        <v>0</v>
      </c>
      <c r="R244" s="230">
        <f>Q244*H244</f>
        <v>0</v>
      </c>
      <c r="S244" s="230">
        <v>0</v>
      </c>
      <c r="T244" s="231">
        <f>S244*H244</f>
        <v>0</v>
      </c>
      <c r="U244" s="40"/>
      <c r="V244" s="40"/>
      <c r="W244" s="40"/>
      <c r="X244" s="40"/>
      <c r="Y244" s="40"/>
      <c r="Z244" s="40"/>
      <c r="AA244" s="40"/>
      <c r="AB244" s="40"/>
      <c r="AC244" s="40"/>
      <c r="AD244" s="40"/>
      <c r="AE244" s="40"/>
      <c r="AR244" s="232" t="s">
        <v>209</v>
      </c>
      <c r="AT244" s="232" t="s">
        <v>222</v>
      </c>
      <c r="AU244" s="232" t="s">
        <v>86</v>
      </c>
      <c r="AY244" s="18" t="s">
        <v>199</v>
      </c>
      <c r="BE244" s="233">
        <f>IF(N244="základní",J244,0)</f>
        <v>0</v>
      </c>
      <c r="BF244" s="233">
        <f>IF(N244="snížená",J244,0)</f>
        <v>0</v>
      </c>
      <c r="BG244" s="233">
        <f>IF(N244="zákl. přenesená",J244,0)</f>
        <v>0</v>
      </c>
      <c r="BH244" s="233">
        <f>IF(N244="sníž. přenesená",J244,0)</f>
        <v>0</v>
      </c>
      <c r="BI244" s="233">
        <f>IF(N244="nulová",J244,0)</f>
        <v>0</v>
      </c>
      <c r="BJ244" s="18" t="s">
        <v>84</v>
      </c>
      <c r="BK244" s="233">
        <f>ROUND(I244*H244,2)</f>
        <v>0</v>
      </c>
      <c r="BL244" s="18" t="s">
        <v>209</v>
      </c>
      <c r="BM244" s="232" t="s">
        <v>428</v>
      </c>
    </row>
    <row r="245" spans="1:47" s="2" customFormat="1" ht="12">
      <c r="A245" s="40"/>
      <c r="B245" s="41"/>
      <c r="C245" s="42"/>
      <c r="D245" s="234" t="s">
        <v>210</v>
      </c>
      <c r="E245" s="42"/>
      <c r="F245" s="235" t="s">
        <v>975</v>
      </c>
      <c r="G245" s="42"/>
      <c r="H245" s="42"/>
      <c r="I245" s="138"/>
      <c r="J245" s="42"/>
      <c r="K245" s="42"/>
      <c r="L245" s="46"/>
      <c r="M245" s="236"/>
      <c r="N245" s="237"/>
      <c r="O245" s="86"/>
      <c r="P245" s="86"/>
      <c r="Q245" s="86"/>
      <c r="R245" s="86"/>
      <c r="S245" s="86"/>
      <c r="T245" s="87"/>
      <c r="U245" s="40"/>
      <c r="V245" s="40"/>
      <c r="W245" s="40"/>
      <c r="X245" s="40"/>
      <c r="Y245" s="40"/>
      <c r="Z245" s="40"/>
      <c r="AA245" s="40"/>
      <c r="AB245" s="40"/>
      <c r="AC245" s="40"/>
      <c r="AD245" s="40"/>
      <c r="AE245" s="40"/>
      <c r="AT245" s="18" t="s">
        <v>210</v>
      </c>
      <c r="AU245" s="18" t="s">
        <v>86</v>
      </c>
    </row>
    <row r="246" spans="1:51" s="13" customFormat="1" ht="12">
      <c r="A246" s="13"/>
      <c r="B246" s="238"/>
      <c r="C246" s="239"/>
      <c r="D246" s="234" t="s">
        <v>213</v>
      </c>
      <c r="E246" s="240" t="s">
        <v>32</v>
      </c>
      <c r="F246" s="241" t="s">
        <v>1292</v>
      </c>
      <c r="G246" s="239"/>
      <c r="H246" s="242">
        <v>21.12</v>
      </c>
      <c r="I246" s="243"/>
      <c r="J246" s="239"/>
      <c r="K246" s="239"/>
      <c r="L246" s="244"/>
      <c r="M246" s="245"/>
      <c r="N246" s="246"/>
      <c r="O246" s="246"/>
      <c r="P246" s="246"/>
      <c r="Q246" s="246"/>
      <c r="R246" s="246"/>
      <c r="S246" s="246"/>
      <c r="T246" s="247"/>
      <c r="U246" s="13"/>
      <c r="V246" s="13"/>
      <c r="W246" s="13"/>
      <c r="X246" s="13"/>
      <c r="Y246" s="13"/>
      <c r="Z246" s="13"/>
      <c r="AA246" s="13"/>
      <c r="AB246" s="13"/>
      <c r="AC246" s="13"/>
      <c r="AD246" s="13"/>
      <c r="AE246" s="13"/>
      <c r="AT246" s="248" t="s">
        <v>213</v>
      </c>
      <c r="AU246" s="248" t="s">
        <v>86</v>
      </c>
      <c r="AV246" s="13" t="s">
        <v>86</v>
      </c>
      <c r="AW246" s="13" t="s">
        <v>39</v>
      </c>
      <c r="AX246" s="13" t="s">
        <v>6</v>
      </c>
      <c r="AY246" s="248" t="s">
        <v>199</v>
      </c>
    </row>
    <row r="247" spans="1:51" s="14" customFormat="1" ht="12">
      <c r="A247" s="14"/>
      <c r="B247" s="249"/>
      <c r="C247" s="250"/>
      <c r="D247" s="234" t="s">
        <v>213</v>
      </c>
      <c r="E247" s="251" t="s">
        <v>32</v>
      </c>
      <c r="F247" s="252" t="s">
        <v>215</v>
      </c>
      <c r="G247" s="250"/>
      <c r="H247" s="253">
        <v>21.12</v>
      </c>
      <c r="I247" s="254"/>
      <c r="J247" s="250"/>
      <c r="K247" s="250"/>
      <c r="L247" s="255"/>
      <c r="M247" s="269"/>
      <c r="N247" s="270"/>
      <c r="O247" s="270"/>
      <c r="P247" s="270"/>
      <c r="Q247" s="270"/>
      <c r="R247" s="270"/>
      <c r="S247" s="270"/>
      <c r="T247" s="271"/>
      <c r="U247" s="14"/>
      <c r="V247" s="14"/>
      <c r="W247" s="14"/>
      <c r="X247" s="14"/>
      <c r="Y247" s="14"/>
      <c r="Z247" s="14"/>
      <c r="AA247" s="14"/>
      <c r="AB247" s="14"/>
      <c r="AC247" s="14"/>
      <c r="AD247" s="14"/>
      <c r="AE247" s="14"/>
      <c r="AT247" s="259" t="s">
        <v>213</v>
      </c>
      <c r="AU247" s="259" t="s">
        <v>86</v>
      </c>
      <c r="AV247" s="14" t="s">
        <v>209</v>
      </c>
      <c r="AW247" s="14" t="s">
        <v>39</v>
      </c>
      <c r="AX247" s="14" t="s">
        <v>84</v>
      </c>
      <c r="AY247" s="259" t="s">
        <v>199</v>
      </c>
    </row>
    <row r="248" spans="1:65" s="2" customFormat="1" ht="19.8" customHeight="1">
      <c r="A248" s="40"/>
      <c r="B248" s="41"/>
      <c r="C248" s="260" t="s">
        <v>351</v>
      </c>
      <c r="D248" s="260" t="s">
        <v>222</v>
      </c>
      <c r="E248" s="261" t="s">
        <v>1192</v>
      </c>
      <c r="F248" s="262" t="s">
        <v>1193</v>
      </c>
      <c r="G248" s="263" t="s">
        <v>288</v>
      </c>
      <c r="H248" s="264">
        <v>105.6</v>
      </c>
      <c r="I248" s="265"/>
      <c r="J248" s="266">
        <f>ROUND(I248*H248,2)</f>
        <v>0</v>
      </c>
      <c r="K248" s="262" t="s">
        <v>32</v>
      </c>
      <c r="L248" s="46"/>
      <c r="M248" s="267" t="s">
        <v>32</v>
      </c>
      <c r="N248" s="268" t="s">
        <v>48</v>
      </c>
      <c r="O248" s="86"/>
      <c r="P248" s="230">
        <f>O248*H248</f>
        <v>0</v>
      </c>
      <c r="Q248" s="230">
        <v>0</v>
      </c>
      <c r="R248" s="230">
        <f>Q248*H248</f>
        <v>0</v>
      </c>
      <c r="S248" s="230">
        <v>0</v>
      </c>
      <c r="T248" s="231">
        <f>S248*H248</f>
        <v>0</v>
      </c>
      <c r="U248" s="40"/>
      <c r="V248" s="40"/>
      <c r="W248" s="40"/>
      <c r="X248" s="40"/>
      <c r="Y248" s="40"/>
      <c r="Z248" s="40"/>
      <c r="AA248" s="40"/>
      <c r="AB248" s="40"/>
      <c r="AC248" s="40"/>
      <c r="AD248" s="40"/>
      <c r="AE248" s="40"/>
      <c r="AR248" s="232" t="s">
        <v>209</v>
      </c>
      <c r="AT248" s="232" t="s">
        <v>222</v>
      </c>
      <c r="AU248" s="232" t="s">
        <v>86</v>
      </c>
      <c r="AY248" s="18" t="s">
        <v>199</v>
      </c>
      <c r="BE248" s="233">
        <f>IF(N248="základní",J248,0)</f>
        <v>0</v>
      </c>
      <c r="BF248" s="233">
        <f>IF(N248="snížená",J248,0)</f>
        <v>0</v>
      </c>
      <c r="BG248" s="233">
        <f>IF(N248="zákl. přenesená",J248,0)</f>
        <v>0</v>
      </c>
      <c r="BH248" s="233">
        <f>IF(N248="sníž. přenesená",J248,0)</f>
        <v>0</v>
      </c>
      <c r="BI248" s="233">
        <f>IF(N248="nulová",J248,0)</f>
        <v>0</v>
      </c>
      <c r="BJ248" s="18" t="s">
        <v>84</v>
      </c>
      <c r="BK248" s="233">
        <f>ROUND(I248*H248,2)</f>
        <v>0</v>
      </c>
      <c r="BL248" s="18" t="s">
        <v>209</v>
      </c>
      <c r="BM248" s="232" t="s">
        <v>431</v>
      </c>
    </row>
    <row r="249" spans="1:47" s="2" customFormat="1" ht="12">
      <c r="A249" s="40"/>
      <c r="B249" s="41"/>
      <c r="C249" s="42"/>
      <c r="D249" s="234" t="s">
        <v>210</v>
      </c>
      <c r="E249" s="42"/>
      <c r="F249" s="235" t="s">
        <v>1193</v>
      </c>
      <c r="G249" s="42"/>
      <c r="H249" s="42"/>
      <c r="I249" s="138"/>
      <c r="J249" s="42"/>
      <c r="K249" s="42"/>
      <c r="L249" s="46"/>
      <c r="M249" s="236"/>
      <c r="N249" s="237"/>
      <c r="O249" s="86"/>
      <c r="P249" s="86"/>
      <c r="Q249" s="86"/>
      <c r="R249" s="86"/>
      <c r="S249" s="86"/>
      <c r="T249" s="87"/>
      <c r="U249" s="40"/>
      <c r="V249" s="40"/>
      <c r="W249" s="40"/>
      <c r="X249" s="40"/>
      <c r="Y249" s="40"/>
      <c r="Z249" s="40"/>
      <c r="AA249" s="40"/>
      <c r="AB249" s="40"/>
      <c r="AC249" s="40"/>
      <c r="AD249" s="40"/>
      <c r="AE249" s="40"/>
      <c r="AT249" s="18" t="s">
        <v>210</v>
      </c>
      <c r="AU249" s="18" t="s">
        <v>86</v>
      </c>
    </row>
    <row r="250" spans="1:65" s="2" customFormat="1" ht="19.8" customHeight="1">
      <c r="A250" s="40"/>
      <c r="B250" s="41"/>
      <c r="C250" s="260" t="s">
        <v>432</v>
      </c>
      <c r="D250" s="260" t="s">
        <v>222</v>
      </c>
      <c r="E250" s="261" t="s">
        <v>978</v>
      </c>
      <c r="F250" s="262" t="s">
        <v>979</v>
      </c>
      <c r="G250" s="263" t="s">
        <v>288</v>
      </c>
      <c r="H250" s="264">
        <v>99</v>
      </c>
      <c r="I250" s="265"/>
      <c r="J250" s="266">
        <f>ROUND(I250*H250,2)</f>
        <v>0</v>
      </c>
      <c r="K250" s="262" t="s">
        <v>32</v>
      </c>
      <c r="L250" s="46"/>
      <c r="M250" s="267" t="s">
        <v>32</v>
      </c>
      <c r="N250" s="268" t="s">
        <v>48</v>
      </c>
      <c r="O250" s="86"/>
      <c r="P250" s="230">
        <f>O250*H250</f>
        <v>0</v>
      </c>
      <c r="Q250" s="230">
        <v>0</v>
      </c>
      <c r="R250" s="230">
        <f>Q250*H250</f>
        <v>0</v>
      </c>
      <c r="S250" s="230">
        <v>0</v>
      </c>
      <c r="T250" s="231">
        <f>S250*H250</f>
        <v>0</v>
      </c>
      <c r="U250" s="40"/>
      <c r="V250" s="40"/>
      <c r="W250" s="40"/>
      <c r="X250" s="40"/>
      <c r="Y250" s="40"/>
      <c r="Z250" s="40"/>
      <c r="AA250" s="40"/>
      <c r="AB250" s="40"/>
      <c r="AC250" s="40"/>
      <c r="AD250" s="40"/>
      <c r="AE250" s="40"/>
      <c r="AR250" s="232" t="s">
        <v>209</v>
      </c>
      <c r="AT250" s="232" t="s">
        <v>222</v>
      </c>
      <c r="AU250" s="232" t="s">
        <v>86</v>
      </c>
      <c r="AY250" s="18" t="s">
        <v>199</v>
      </c>
      <c r="BE250" s="233">
        <f>IF(N250="základní",J250,0)</f>
        <v>0</v>
      </c>
      <c r="BF250" s="233">
        <f>IF(N250="snížená",J250,0)</f>
        <v>0</v>
      </c>
      <c r="BG250" s="233">
        <f>IF(N250="zákl. přenesená",J250,0)</f>
        <v>0</v>
      </c>
      <c r="BH250" s="233">
        <f>IF(N250="sníž. přenesená",J250,0)</f>
        <v>0</v>
      </c>
      <c r="BI250" s="233">
        <f>IF(N250="nulová",J250,0)</f>
        <v>0</v>
      </c>
      <c r="BJ250" s="18" t="s">
        <v>84</v>
      </c>
      <c r="BK250" s="233">
        <f>ROUND(I250*H250,2)</f>
        <v>0</v>
      </c>
      <c r="BL250" s="18" t="s">
        <v>209</v>
      </c>
      <c r="BM250" s="232" t="s">
        <v>435</v>
      </c>
    </row>
    <row r="251" spans="1:47" s="2" customFormat="1" ht="12">
      <c r="A251" s="40"/>
      <c r="B251" s="41"/>
      <c r="C251" s="42"/>
      <c r="D251" s="234" t="s">
        <v>210</v>
      </c>
      <c r="E251" s="42"/>
      <c r="F251" s="235" t="s">
        <v>979</v>
      </c>
      <c r="G251" s="42"/>
      <c r="H251" s="42"/>
      <c r="I251" s="138"/>
      <c r="J251" s="42"/>
      <c r="K251" s="42"/>
      <c r="L251" s="46"/>
      <c r="M251" s="236"/>
      <c r="N251" s="237"/>
      <c r="O251" s="86"/>
      <c r="P251" s="86"/>
      <c r="Q251" s="86"/>
      <c r="R251" s="86"/>
      <c r="S251" s="86"/>
      <c r="T251" s="87"/>
      <c r="U251" s="40"/>
      <c r="V251" s="40"/>
      <c r="W251" s="40"/>
      <c r="X251" s="40"/>
      <c r="Y251" s="40"/>
      <c r="Z251" s="40"/>
      <c r="AA251" s="40"/>
      <c r="AB251" s="40"/>
      <c r="AC251" s="40"/>
      <c r="AD251" s="40"/>
      <c r="AE251" s="40"/>
      <c r="AT251" s="18" t="s">
        <v>210</v>
      </c>
      <c r="AU251" s="18" t="s">
        <v>86</v>
      </c>
    </row>
    <row r="252" spans="1:51" s="13" customFormat="1" ht="12">
      <c r="A252" s="13"/>
      <c r="B252" s="238"/>
      <c r="C252" s="239"/>
      <c r="D252" s="234" t="s">
        <v>213</v>
      </c>
      <c r="E252" s="240" t="s">
        <v>32</v>
      </c>
      <c r="F252" s="241" t="s">
        <v>1293</v>
      </c>
      <c r="G252" s="239"/>
      <c r="H252" s="242">
        <v>99</v>
      </c>
      <c r="I252" s="243"/>
      <c r="J252" s="239"/>
      <c r="K252" s="239"/>
      <c r="L252" s="244"/>
      <c r="M252" s="245"/>
      <c r="N252" s="246"/>
      <c r="O252" s="246"/>
      <c r="P252" s="246"/>
      <c r="Q252" s="246"/>
      <c r="R252" s="246"/>
      <c r="S252" s="246"/>
      <c r="T252" s="247"/>
      <c r="U252" s="13"/>
      <c r="V252" s="13"/>
      <c r="W252" s="13"/>
      <c r="X252" s="13"/>
      <c r="Y252" s="13"/>
      <c r="Z252" s="13"/>
      <c r="AA252" s="13"/>
      <c r="AB252" s="13"/>
      <c r="AC252" s="13"/>
      <c r="AD252" s="13"/>
      <c r="AE252" s="13"/>
      <c r="AT252" s="248" t="s">
        <v>213</v>
      </c>
      <c r="AU252" s="248" t="s">
        <v>86</v>
      </c>
      <c r="AV252" s="13" t="s">
        <v>86</v>
      </c>
      <c r="AW252" s="13" t="s">
        <v>39</v>
      </c>
      <c r="AX252" s="13" t="s">
        <v>6</v>
      </c>
      <c r="AY252" s="248" t="s">
        <v>199</v>
      </c>
    </row>
    <row r="253" spans="1:51" s="14" customFormat="1" ht="12">
      <c r="A253" s="14"/>
      <c r="B253" s="249"/>
      <c r="C253" s="250"/>
      <c r="D253" s="234" t="s">
        <v>213</v>
      </c>
      <c r="E253" s="251" t="s">
        <v>32</v>
      </c>
      <c r="F253" s="252" t="s">
        <v>215</v>
      </c>
      <c r="G253" s="250"/>
      <c r="H253" s="253">
        <v>99</v>
      </c>
      <c r="I253" s="254"/>
      <c r="J253" s="250"/>
      <c r="K253" s="250"/>
      <c r="L253" s="255"/>
      <c r="M253" s="269"/>
      <c r="N253" s="270"/>
      <c r="O253" s="270"/>
      <c r="P253" s="270"/>
      <c r="Q253" s="270"/>
      <c r="R253" s="270"/>
      <c r="S253" s="270"/>
      <c r="T253" s="271"/>
      <c r="U253" s="14"/>
      <c r="V253" s="14"/>
      <c r="W253" s="14"/>
      <c r="X253" s="14"/>
      <c r="Y253" s="14"/>
      <c r="Z253" s="14"/>
      <c r="AA253" s="14"/>
      <c r="AB253" s="14"/>
      <c r="AC253" s="14"/>
      <c r="AD253" s="14"/>
      <c r="AE253" s="14"/>
      <c r="AT253" s="259" t="s">
        <v>213</v>
      </c>
      <c r="AU253" s="259" t="s">
        <v>86</v>
      </c>
      <c r="AV253" s="14" t="s">
        <v>209</v>
      </c>
      <c r="AW253" s="14" t="s">
        <v>39</v>
      </c>
      <c r="AX253" s="14" t="s">
        <v>84</v>
      </c>
      <c r="AY253" s="259" t="s">
        <v>199</v>
      </c>
    </row>
    <row r="254" spans="1:65" s="2" customFormat="1" ht="19.8" customHeight="1">
      <c r="A254" s="40"/>
      <c r="B254" s="41"/>
      <c r="C254" s="260" t="s">
        <v>354</v>
      </c>
      <c r="D254" s="260" t="s">
        <v>222</v>
      </c>
      <c r="E254" s="261" t="s">
        <v>981</v>
      </c>
      <c r="F254" s="262" t="s">
        <v>982</v>
      </c>
      <c r="G254" s="263" t="s">
        <v>288</v>
      </c>
      <c r="H254" s="264">
        <v>99</v>
      </c>
      <c r="I254" s="265"/>
      <c r="J254" s="266">
        <f>ROUND(I254*H254,2)</f>
        <v>0</v>
      </c>
      <c r="K254" s="262" t="s">
        <v>32</v>
      </c>
      <c r="L254" s="46"/>
      <c r="M254" s="267" t="s">
        <v>32</v>
      </c>
      <c r="N254" s="268" t="s">
        <v>48</v>
      </c>
      <c r="O254" s="86"/>
      <c r="P254" s="230">
        <f>O254*H254</f>
        <v>0</v>
      </c>
      <c r="Q254" s="230">
        <v>0</v>
      </c>
      <c r="R254" s="230">
        <f>Q254*H254</f>
        <v>0</v>
      </c>
      <c r="S254" s="230">
        <v>0</v>
      </c>
      <c r="T254" s="231">
        <f>S254*H254</f>
        <v>0</v>
      </c>
      <c r="U254" s="40"/>
      <c r="V254" s="40"/>
      <c r="W254" s="40"/>
      <c r="X254" s="40"/>
      <c r="Y254" s="40"/>
      <c r="Z254" s="40"/>
      <c r="AA254" s="40"/>
      <c r="AB254" s="40"/>
      <c r="AC254" s="40"/>
      <c r="AD254" s="40"/>
      <c r="AE254" s="40"/>
      <c r="AR254" s="232" t="s">
        <v>209</v>
      </c>
      <c r="AT254" s="232" t="s">
        <v>222</v>
      </c>
      <c r="AU254" s="232" t="s">
        <v>86</v>
      </c>
      <c r="AY254" s="18" t="s">
        <v>199</v>
      </c>
      <c r="BE254" s="233">
        <f>IF(N254="základní",J254,0)</f>
        <v>0</v>
      </c>
      <c r="BF254" s="233">
        <f>IF(N254="snížená",J254,0)</f>
        <v>0</v>
      </c>
      <c r="BG254" s="233">
        <f>IF(N254="zákl. přenesená",J254,0)</f>
        <v>0</v>
      </c>
      <c r="BH254" s="233">
        <f>IF(N254="sníž. přenesená",J254,0)</f>
        <v>0</v>
      </c>
      <c r="BI254" s="233">
        <f>IF(N254="nulová",J254,0)</f>
        <v>0</v>
      </c>
      <c r="BJ254" s="18" t="s">
        <v>84</v>
      </c>
      <c r="BK254" s="233">
        <f>ROUND(I254*H254,2)</f>
        <v>0</v>
      </c>
      <c r="BL254" s="18" t="s">
        <v>209</v>
      </c>
      <c r="BM254" s="232" t="s">
        <v>443</v>
      </c>
    </row>
    <row r="255" spans="1:47" s="2" customFormat="1" ht="12">
      <c r="A255" s="40"/>
      <c r="B255" s="41"/>
      <c r="C255" s="42"/>
      <c r="D255" s="234" t="s">
        <v>210</v>
      </c>
      <c r="E255" s="42"/>
      <c r="F255" s="235" t="s">
        <v>982</v>
      </c>
      <c r="G255" s="42"/>
      <c r="H255" s="42"/>
      <c r="I255" s="138"/>
      <c r="J255" s="42"/>
      <c r="K255" s="42"/>
      <c r="L255" s="46"/>
      <c r="M255" s="236"/>
      <c r="N255" s="237"/>
      <c r="O255" s="86"/>
      <c r="P255" s="86"/>
      <c r="Q255" s="86"/>
      <c r="R255" s="86"/>
      <c r="S255" s="86"/>
      <c r="T255" s="87"/>
      <c r="U255" s="40"/>
      <c r="V255" s="40"/>
      <c r="W255" s="40"/>
      <c r="X255" s="40"/>
      <c r="Y255" s="40"/>
      <c r="Z255" s="40"/>
      <c r="AA255" s="40"/>
      <c r="AB255" s="40"/>
      <c r="AC255" s="40"/>
      <c r="AD255" s="40"/>
      <c r="AE255" s="40"/>
      <c r="AT255" s="18" t="s">
        <v>210</v>
      </c>
      <c r="AU255" s="18" t="s">
        <v>86</v>
      </c>
    </row>
    <row r="256" spans="1:63" s="12" customFormat="1" ht="22.8" customHeight="1">
      <c r="A256" s="12"/>
      <c r="B256" s="204"/>
      <c r="C256" s="205"/>
      <c r="D256" s="206" t="s">
        <v>76</v>
      </c>
      <c r="E256" s="218" t="s">
        <v>983</v>
      </c>
      <c r="F256" s="218" t="s">
        <v>984</v>
      </c>
      <c r="G256" s="205"/>
      <c r="H256" s="205"/>
      <c r="I256" s="208"/>
      <c r="J256" s="219">
        <f>BK256</f>
        <v>0</v>
      </c>
      <c r="K256" s="205"/>
      <c r="L256" s="210"/>
      <c r="M256" s="211"/>
      <c r="N256" s="212"/>
      <c r="O256" s="212"/>
      <c r="P256" s="213">
        <f>SUM(P257:P266)</f>
        <v>0</v>
      </c>
      <c r="Q256" s="212"/>
      <c r="R256" s="213">
        <f>SUM(R257:R266)</f>
        <v>0</v>
      </c>
      <c r="S256" s="212"/>
      <c r="T256" s="214">
        <f>SUM(T257:T266)</f>
        <v>0</v>
      </c>
      <c r="U256" s="12"/>
      <c r="V256" s="12"/>
      <c r="W256" s="12"/>
      <c r="X256" s="12"/>
      <c r="Y256" s="12"/>
      <c r="Z256" s="12"/>
      <c r="AA256" s="12"/>
      <c r="AB256" s="12"/>
      <c r="AC256" s="12"/>
      <c r="AD256" s="12"/>
      <c r="AE256" s="12"/>
      <c r="AR256" s="215" t="s">
        <v>84</v>
      </c>
      <c r="AT256" s="216" t="s">
        <v>76</v>
      </c>
      <c r="AU256" s="216" t="s">
        <v>84</v>
      </c>
      <c r="AY256" s="215" t="s">
        <v>199</v>
      </c>
      <c r="BK256" s="217">
        <f>SUM(BK257:BK266)</f>
        <v>0</v>
      </c>
    </row>
    <row r="257" spans="1:65" s="2" customFormat="1" ht="19.8" customHeight="1">
      <c r="A257" s="40"/>
      <c r="B257" s="41"/>
      <c r="C257" s="260" t="s">
        <v>444</v>
      </c>
      <c r="D257" s="260" t="s">
        <v>222</v>
      </c>
      <c r="E257" s="261" t="s">
        <v>985</v>
      </c>
      <c r="F257" s="262" t="s">
        <v>986</v>
      </c>
      <c r="G257" s="263" t="s">
        <v>296</v>
      </c>
      <c r="H257" s="264">
        <v>37.868</v>
      </c>
      <c r="I257" s="265"/>
      <c r="J257" s="266">
        <f>ROUND(I257*H257,2)</f>
        <v>0</v>
      </c>
      <c r="K257" s="262" t="s">
        <v>32</v>
      </c>
      <c r="L257" s="46"/>
      <c r="M257" s="267" t="s">
        <v>32</v>
      </c>
      <c r="N257" s="268" t="s">
        <v>48</v>
      </c>
      <c r="O257" s="86"/>
      <c r="P257" s="230">
        <f>O257*H257</f>
        <v>0</v>
      </c>
      <c r="Q257" s="230">
        <v>0</v>
      </c>
      <c r="R257" s="230">
        <f>Q257*H257</f>
        <v>0</v>
      </c>
      <c r="S257" s="230">
        <v>0</v>
      </c>
      <c r="T257" s="231">
        <f>S257*H257</f>
        <v>0</v>
      </c>
      <c r="U257" s="40"/>
      <c r="V257" s="40"/>
      <c r="W257" s="40"/>
      <c r="X257" s="40"/>
      <c r="Y257" s="40"/>
      <c r="Z257" s="40"/>
      <c r="AA257" s="40"/>
      <c r="AB257" s="40"/>
      <c r="AC257" s="40"/>
      <c r="AD257" s="40"/>
      <c r="AE257" s="40"/>
      <c r="AR257" s="232" t="s">
        <v>209</v>
      </c>
      <c r="AT257" s="232" t="s">
        <v>222</v>
      </c>
      <c r="AU257" s="232" t="s">
        <v>86</v>
      </c>
      <c r="AY257" s="18" t="s">
        <v>199</v>
      </c>
      <c r="BE257" s="233">
        <f>IF(N257="základní",J257,0)</f>
        <v>0</v>
      </c>
      <c r="BF257" s="233">
        <f>IF(N257="snížená",J257,0)</f>
        <v>0</v>
      </c>
      <c r="BG257" s="233">
        <f>IF(N257="zákl. přenesená",J257,0)</f>
        <v>0</v>
      </c>
      <c r="BH257" s="233">
        <f>IF(N257="sníž. přenesená",J257,0)</f>
        <v>0</v>
      </c>
      <c r="BI257" s="233">
        <f>IF(N257="nulová",J257,0)</f>
        <v>0</v>
      </c>
      <c r="BJ257" s="18" t="s">
        <v>84</v>
      </c>
      <c r="BK257" s="233">
        <f>ROUND(I257*H257,2)</f>
        <v>0</v>
      </c>
      <c r="BL257" s="18" t="s">
        <v>209</v>
      </c>
      <c r="BM257" s="232" t="s">
        <v>447</v>
      </c>
    </row>
    <row r="258" spans="1:47" s="2" customFormat="1" ht="12">
      <c r="A258" s="40"/>
      <c r="B258" s="41"/>
      <c r="C258" s="42"/>
      <c r="D258" s="234" t="s">
        <v>210</v>
      </c>
      <c r="E258" s="42"/>
      <c r="F258" s="235" t="s">
        <v>986</v>
      </c>
      <c r="G258" s="42"/>
      <c r="H258" s="42"/>
      <c r="I258" s="138"/>
      <c r="J258" s="42"/>
      <c r="K258" s="42"/>
      <c r="L258" s="46"/>
      <c r="M258" s="236"/>
      <c r="N258" s="237"/>
      <c r="O258" s="86"/>
      <c r="P258" s="86"/>
      <c r="Q258" s="86"/>
      <c r="R258" s="86"/>
      <c r="S258" s="86"/>
      <c r="T258" s="87"/>
      <c r="U258" s="40"/>
      <c r="V258" s="40"/>
      <c r="W258" s="40"/>
      <c r="X258" s="40"/>
      <c r="Y258" s="40"/>
      <c r="Z258" s="40"/>
      <c r="AA258" s="40"/>
      <c r="AB258" s="40"/>
      <c r="AC258" s="40"/>
      <c r="AD258" s="40"/>
      <c r="AE258" s="40"/>
      <c r="AT258" s="18" t="s">
        <v>210</v>
      </c>
      <c r="AU258" s="18" t="s">
        <v>86</v>
      </c>
    </row>
    <row r="259" spans="1:65" s="2" customFormat="1" ht="14.4" customHeight="1">
      <c r="A259" s="40"/>
      <c r="B259" s="41"/>
      <c r="C259" s="260" t="s">
        <v>358</v>
      </c>
      <c r="D259" s="260" t="s">
        <v>222</v>
      </c>
      <c r="E259" s="261" t="s">
        <v>987</v>
      </c>
      <c r="F259" s="262" t="s">
        <v>988</v>
      </c>
      <c r="G259" s="263" t="s">
        <v>296</v>
      </c>
      <c r="H259" s="264">
        <v>1098.172</v>
      </c>
      <c r="I259" s="265"/>
      <c r="J259" s="266">
        <f>ROUND(I259*H259,2)</f>
        <v>0</v>
      </c>
      <c r="K259" s="262" t="s">
        <v>32</v>
      </c>
      <c r="L259" s="46"/>
      <c r="M259" s="267" t="s">
        <v>32</v>
      </c>
      <c r="N259" s="268" t="s">
        <v>48</v>
      </c>
      <c r="O259" s="86"/>
      <c r="P259" s="230">
        <f>O259*H259</f>
        <v>0</v>
      </c>
      <c r="Q259" s="230">
        <v>0</v>
      </c>
      <c r="R259" s="230">
        <f>Q259*H259</f>
        <v>0</v>
      </c>
      <c r="S259" s="230">
        <v>0</v>
      </c>
      <c r="T259" s="231">
        <f>S259*H259</f>
        <v>0</v>
      </c>
      <c r="U259" s="40"/>
      <c r="V259" s="40"/>
      <c r="W259" s="40"/>
      <c r="X259" s="40"/>
      <c r="Y259" s="40"/>
      <c r="Z259" s="40"/>
      <c r="AA259" s="40"/>
      <c r="AB259" s="40"/>
      <c r="AC259" s="40"/>
      <c r="AD259" s="40"/>
      <c r="AE259" s="40"/>
      <c r="AR259" s="232" t="s">
        <v>209</v>
      </c>
      <c r="AT259" s="232" t="s">
        <v>222</v>
      </c>
      <c r="AU259" s="232" t="s">
        <v>86</v>
      </c>
      <c r="AY259" s="18" t="s">
        <v>199</v>
      </c>
      <c r="BE259" s="233">
        <f>IF(N259="základní",J259,0)</f>
        <v>0</v>
      </c>
      <c r="BF259" s="233">
        <f>IF(N259="snížená",J259,0)</f>
        <v>0</v>
      </c>
      <c r="BG259" s="233">
        <f>IF(N259="zákl. přenesená",J259,0)</f>
        <v>0</v>
      </c>
      <c r="BH259" s="233">
        <f>IF(N259="sníž. přenesená",J259,0)</f>
        <v>0</v>
      </c>
      <c r="BI259" s="233">
        <f>IF(N259="nulová",J259,0)</f>
        <v>0</v>
      </c>
      <c r="BJ259" s="18" t="s">
        <v>84</v>
      </c>
      <c r="BK259" s="233">
        <f>ROUND(I259*H259,2)</f>
        <v>0</v>
      </c>
      <c r="BL259" s="18" t="s">
        <v>209</v>
      </c>
      <c r="BM259" s="232" t="s">
        <v>454</v>
      </c>
    </row>
    <row r="260" spans="1:47" s="2" customFormat="1" ht="12">
      <c r="A260" s="40"/>
      <c r="B260" s="41"/>
      <c r="C260" s="42"/>
      <c r="D260" s="234" t="s">
        <v>210</v>
      </c>
      <c r="E260" s="42"/>
      <c r="F260" s="235" t="s">
        <v>988</v>
      </c>
      <c r="G260" s="42"/>
      <c r="H260" s="42"/>
      <c r="I260" s="138"/>
      <c r="J260" s="42"/>
      <c r="K260" s="42"/>
      <c r="L260" s="46"/>
      <c r="M260" s="236"/>
      <c r="N260" s="237"/>
      <c r="O260" s="86"/>
      <c r="P260" s="86"/>
      <c r="Q260" s="86"/>
      <c r="R260" s="86"/>
      <c r="S260" s="86"/>
      <c r="T260" s="87"/>
      <c r="U260" s="40"/>
      <c r="V260" s="40"/>
      <c r="W260" s="40"/>
      <c r="X260" s="40"/>
      <c r="Y260" s="40"/>
      <c r="Z260" s="40"/>
      <c r="AA260" s="40"/>
      <c r="AB260" s="40"/>
      <c r="AC260" s="40"/>
      <c r="AD260" s="40"/>
      <c r="AE260" s="40"/>
      <c r="AT260" s="18" t="s">
        <v>210</v>
      </c>
      <c r="AU260" s="18" t="s">
        <v>86</v>
      </c>
    </row>
    <row r="261" spans="1:51" s="13" customFormat="1" ht="12">
      <c r="A261" s="13"/>
      <c r="B261" s="238"/>
      <c r="C261" s="239"/>
      <c r="D261" s="234" t="s">
        <v>213</v>
      </c>
      <c r="E261" s="240" t="s">
        <v>32</v>
      </c>
      <c r="F261" s="241" t="s">
        <v>1294</v>
      </c>
      <c r="G261" s="239"/>
      <c r="H261" s="242">
        <v>1098.172</v>
      </c>
      <c r="I261" s="243"/>
      <c r="J261" s="239"/>
      <c r="K261" s="239"/>
      <c r="L261" s="244"/>
      <c r="M261" s="245"/>
      <c r="N261" s="246"/>
      <c r="O261" s="246"/>
      <c r="P261" s="246"/>
      <c r="Q261" s="246"/>
      <c r="R261" s="246"/>
      <c r="S261" s="246"/>
      <c r="T261" s="247"/>
      <c r="U261" s="13"/>
      <c r="V261" s="13"/>
      <c r="W261" s="13"/>
      <c r="X261" s="13"/>
      <c r="Y261" s="13"/>
      <c r="Z261" s="13"/>
      <c r="AA261" s="13"/>
      <c r="AB261" s="13"/>
      <c r="AC261" s="13"/>
      <c r="AD261" s="13"/>
      <c r="AE261" s="13"/>
      <c r="AT261" s="248" t="s">
        <v>213</v>
      </c>
      <c r="AU261" s="248" t="s">
        <v>86</v>
      </c>
      <c r="AV261" s="13" t="s">
        <v>86</v>
      </c>
      <c r="AW261" s="13" t="s">
        <v>39</v>
      </c>
      <c r="AX261" s="13" t="s">
        <v>6</v>
      </c>
      <c r="AY261" s="248" t="s">
        <v>199</v>
      </c>
    </row>
    <row r="262" spans="1:51" s="14" customFormat="1" ht="12">
      <c r="A262" s="14"/>
      <c r="B262" s="249"/>
      <c r="C262" s="250"/>
      <c r="D262" s="234" t="s">
        <v>213</v>
      </c>
      <c r="E262" s="251" t="s">
        <v>32</v>
      </c>
      <c r="F262" s="252" t="s">
        <v>215</v>
      </c>
      <c r="G262" s="250"/>
      <c r="H262" s="253">
        <v>1098.172</v>
      </c>
      <c r="I262" s="254"/>
      <c r="J262" s="250"/>
      <c r="K262" s="250"/>
      <c r="L262" s="255"/>
      <c r="M262" s="269"/>
      <c r="N262" s="270"/>
      <c r="O262" s="270"/>
      <c r="P262" s="270"/>
      <c r="Q262" s="270"/>
      <c r="R262" s="270"/>
      <c r="S262" s="270"/>
      <c r="T262" s="271"/>
      <c r="U262" s="14"/>
      <c r="V262" s="14"/>
      <c r="W262" s="14"/>
      <c r="X262" s="14"/>
      <c r="Y262" s="14"/>
      <c r="Z262" s="14"/>
      <c r="AA262" s="14"/>
      <c r="AB262" s="14"/>
      <c r="AC262" s="14"/>
      <c r="AD262" s="14"/>
      <c r="AE262" s="14"/>
      <c r="AT262" s="259" t="s">
        <v>213</v>
      </c>
      <c r="AU262" s="259" t="s">
        <v>86</v>
      </c>
      <c r="AV262" s="14" t="s">
        <v>209</v>
      </c>
      <c r="AW262" s="14" t="s">
        <v>39</v>
      </c>
      <c r="AX262" s="14" t="s">
        <v>84</v>
      </c>
      <c r="AY262" s="259" t="s">
        <v>199</v>
      </c>
    </row>
    <row r="263" spans="1:65" s="2" customFormat="1" ht="19.8" customHeight="1">
      <c r="A263" s="40"/>
      <c r="B263" s="41"/>
      <c r="C263" s="260" t="s">
        <v>456</v>
      </c>
      <c r="D263" s="260" t="s">
        <v>222</v>
      </c>
      <c r="E263" s="261" t="s">
        <v>990</v>
      </c>
      <c r="F263" s="262" t="s">
        <v>991</v>
      </c>
      <c r="G263" s="263" t="s">
        <v>296</v>
      </c>
      <c r="H263" s="264">
        <v>37.868</v>
      </c>
      <c r="I263" s="265"/>
      <c r="J263" s="266">
        <f>ROUND(I263*H263,2)</f>
        <v>0</v>
      </c>
      <c r="K263" s="262" t="s">
        <v>32</v>
      </c>
      <c r="L263" s="46"/>
      <c r="M263" s="267" t="s">
        <v>32</v>
      </c>
      <c r="N263" s="268" t="s">
        <v>48</v>
      </c>
      <c r="O263" s="86"/>
      <c r="P263" s="230">
        <f>O263*H263</f>
        <v>0</v>
      </c>
      <c r="Q263" s="230">
        <v>0</v>
      </c>
      <c r="R263" s="230">
        <f>Q263*H263</f>
        <v>0</v>
      </c>
      <c r="S263" s="230">
        <v>0</v>
      </c>
      <c r="T263" s="231">
        <f>S263*H263</f>
        <v>0</v>
      </c>
      <c r="U263" s="40"/>
      <c r="V263" s="40"/>
      <c r="W263" s="40"/>
      <c r="X263" s="40"/>
      <c r="Y263" s="40"/>
      <c r="Z263" s="40"/>
      <c r="AA263" s="40"/>
      <c r="AB263" s="40"/>
      <c r="AC263" s="40"/>
      <c r="AD263" s="40"/>
      <c r="AE263" s="40"/>
      <c r="AR263" s="232" t="s">
        <v>209</v>
      </c>
      <c r="AT263" s="232" t="s">
        <v>222</v>
      </c>
      <c r="AU263" s="232" t="s">
        <v>86</v>
      </c>
      <c r="AY263" s="18" t="s">
        <v>199</v>
      </c>
      <c r="BE263" s="233">
        <f>IF(N263="základní",J263,0)</f>
        <v>0</v>
      </c>
      <c r="BF263" s="233">
        <f>IF(N263="snížená",J263,0)</f>
        <v>0</v>
      </c>
      <c r="BG263" s="233">
        <f>IF(N263="zákl. přenesená",J263,0)</f>
        <v>0</v>
      </c>
      <c r="BH263" s="233">
        <f>IF(N263="sníž. přenesená",J263,0)</f>
        <v>0</v>
      </c>
      <c r="BI263" s="233">
        <f>IF(N263="nulová",J263,0)</f>
        <v>0</v>
      </c>
      <c r="BJ263" s="18" t="s">
        <v>84</v>
      </c>
      <c r="BK263" s="233">
        <f>ROUND(I263*H263,2)</f>
        <v>0</v>
      </c>
      <c r="BL263" s="18" t="s">
        <v>209</v>
      </c>
      <c r="BM263" s="232" t="s">
        <v>459</v>
      </c>
    </row>
    <row r="264" spans="1:47" s="2" customFormat="1" ht="12">
      <c r="A264" s="40"/>
      <c r="B264" s="41"/>
      <c r="C264" s="42"/>
      <c r="D264" s="234" t="s">
        <v>210</v>
      </c>
      <c r="E264" s="42"/>
      <c r="F264" s="235" t="s">
        <v>991</v>
      </c>
      <c r="G264" s="42"/>
      <c r="H264" s="42"/>
      <c r="I264" s="138"/>
      <c r="J264" s="42"/>
      <c r="K264" s="42"/>
      <c r="L264" s="46"/>
      <c r="M264" s="236"/>
      <c r="N264" s="237"/>
      <c r="O264" s="86"/>
      <c r="P264" s="86"/>
      <c r="Q264" s="86"/>
      <c r="R264" s="86"/>
      <c r="S264" s="86"/>
      <c r="T264" s="87"/>
      <c r="U264" s="40"/>
      <c r="V264" s="40"/>
      <c r="W264" s="40"/>
      <c r="X264" s="40"/>
      <c r="Y264" s="40"/>
      <c r="Z264" s="40"/>
      <c r="AA264" s="40"/>
      <c r="AB264" s="40"/>
      <c r="AC264" s="40"/>
      <c r="AD264" s="40"/>
      <c r="AE264" s="40"/>
      <c r="AT264" s="18" t="s">
        <v>210</v>
      </c>
      <c r="AU264" s="18" t="s">
        <v>86</v>
      </c>
    </row>
    <row r="265" spans="1:51" s="13" customFormat="1" ht="12">
      <c r="A265" s="13"/>
      <c r="B265" s="238"/>
      <c r="C265" s="239"/>
      <c r="D265" s="234" t="s">
        <v>213</v>
      </c>
      <c r="E265" s="240" t="s">
        <v>32</v>
      </c>
      <c r="F265" s="241" t="s">
        <v>1295</v>
      </c>
      <c r="G265" s="239"/>
      <c r="H265" s="242">
        <v>37.868</v>
      </c>
      <c r="I265" s="243"/>
      <c r="J265" s="239"/>
      <c r="K265" s="239"/>
      <c r="L265" s="244"/>
      <c r="M265" s="245"/>
      <c r="N265" s="246"/>
      <c r="O265" s="246"/>
      <c r="P265" s="246"/>
      <c r="Q265" s="246"/>
      <c r="R265" s="246"/>
      <c r="S265" s="246"/>
      <c r="T265" s="247"/>
      <c r="U265" s="13"/>
      <c r="V265" s="13"/>
      <c r="W265" s="13"/>
      <c r="X265" s="13"/>
      <c r="Y265" s="13"/>
      <c r="Z265" s="13"/>
      <c r="AA265" s="13"/>
      <c r="AB265" s="13"/>
      <c r="AC265" s="13"/>
      <c r="AD265" s="13"/>
      <c r="AE265" s="13"/>
      <c r="AT265" s="248" t="s">
        <v>213</v>
      </c>
      <c r="AU265" s="248" t="s">
        <v>86</v>
      </c>
      <c r="AV265" s="13" t="s">
        <v>86</v>
      </c>
      <c r="AW265" s="13" t="s">
        <v>39</v>
      </c>
      <c r="AX265" s="13" t="s">
        <v>6</v>
      </c>
      <c r="AY265" s="248" t="s">
        <v>199</v>
      </c>
    </row>
    <row r="266" spans="1:51" s="14" customFormat="1" ht="12">
      <c r="A266" s="14"/>
      <c r="B266" s="249"/>
      <c r="C266" s="250"/>
      <c r="D266" s="234" t="s">
        <v>213</v>
      </c>
      <c r="E266" s="251" t="s">
        <v>32</v>
      </c>
      <c r="F266" s="252" t="s">
        <v>215</v>
      </c>
      <c r="G266" s="250"/>
      <c r="H266" s="253">
        <v>37.868</v>
      </c>
      <c r="I266" s="254"/>
      <c r="J266" s="250"/>
      <c r="K266" s="250"/>
      <c r="L266" s="255"/>
      <c r="M266" s="269"/>
      <c r="N266" s="270"/>
      <c r="O266" s="270"/>
      <c r="P266" s="270"/>
      <c r="Q266" s="270"/>
      <c r="R266" s="270"/>
      <c r="S266" s="270"/>
      <c r="T266" s="271"/>
      <c r="U266" s="14"/>
      <c r="V266" s="14"/>
      <c r="W266" s="14"/>
      <c r="X266" s="14"/>
      <c r="Y266" s="14"/>
      <c r="Z266" s="14"/>
      <c r="AA266" s="14"/>
      <c r="AB266" s="14"/>
      <c r="AC266" s="14"/>
      <c r="AD266" s="14"/>
      <c r="AE266" s="14"/>
      <c r="AT266" s="259" t="s">
        <v>213</v>
      </c>
      <c r="AU266" s="259" t="s">
        <v>86</v>
      </c>
      <c r="AV266" s="14" t="s">
        <v>209</v>
      </c>
      <c r="AW266" s="14" t="s">
        <v>39</v>
      </c>
      <c r="AX266" s="14" t="s">
        <v>84</v>
      </c>
      <c r="AY266" s="259" t="s">
        <v>199</v>
      </c>
    </row>
    <row r="267" spans="1:63" s="12" customFormat="1" ht="22.8" customHeight="1">
      <c r="A267" s="12"/>
      <c r="B267" s="204"/>
      <c r="C267" s="205"/>
      <c r="D267" s="206" t="s">
        <v>76</v>
      </c>
      <c r="E267" s="218" t="s">
        <v>993</v>
      </c>
      <c r="F267" s="218" t="s">
        <v>994</v>
      </c>
      <c r="G267" s="205"/>
      <c r="H267" s="205"/>
      <c r="I267" s="208"/>
      <c r="J267" s="219">
        <f>BK267</f>
        <v>0</v>
      </c>
      <c r="K267" s="205"/>
      <c r="L267" s="210"/>
      <c r="M267" s="211"/>
      <c r="N267" s="212"/>
      <c r="O267" s="212"/>
      <c r="P267" s="213">
        <f>SUM(P268:P271)</f>
        <v>0</v>
      </c>
      <c r="Q267" s="212"/>
      <c r="R267" s="213">
        <f>SUM(R268:R271)</f>
        <v>0</v>
      </c>
      <c r="S267" s="212"/>
      <c r="T267" s="214">
        <f>SUM(T268:T271)</f>
        <v>0</v>
      </c>
      <c r="U267" s="12"/>
      <c r="V267" s="12"/>
      <c r="W267" s="12"/>
      <c r="X267" s="12"/>
      <c r="Y267" s="12"/>
      <c r="Z267" s="12"/>
      <c r="AA267" s="12"/>
      <c r="AB267" s="12"/>
      <c r="AC267" s="12"/>
      <c r="AD267" s="12"/>
      <c r="AE267" s="12"/>
      <c r="AR267" s="215" t="s">
        <v>84</v>
      </c>
      <c r="AT267" s="216" t="s">
        <v>76</v>
      </c>
      <c r="AU267" s="216" t="s">
        <v>84</v>
      </c>
      <c r="AY267" s="215" t="s">
        <v>199</v>
      </c>
      <c r="BK267" s="217">
        <f>SUM(BK268:BK271)</f>
        <v>0</v>
      </c>
    </row>
    <row r="268" spans="1:65" s="2" customFormat="1" ht="30" customHeight="1">
      <c r="A268" s="40"/>
      <c r="B268" s="41"/>
      <c r="C268" s="260" t="s">
        <v>363</v>
      </c>
      <c r="D268" s="260" t="s">
        <v>222</v>
      </c>
      <c r="E268" s="261" t="s">
        <v>995</v>
      </c>
      <c r="F268" s="262" t="s">
        <v>996</v>
      </c>
      <c r="G268" s="263" t="s">
        <v>296</v>
      </c>
      <c r="H268" s="264">
        <v>0.612</v>
      </c>
      <c r="I268" s="265"/>
      <c r="J268" s="266">
        <f>ROUND(I268*H268,2)</f>
        <v>0</v>
      </c>
      <c r="K268" s="262" t="s">
        <v>32</v>
      </c>
      <c r="L268" s="46"/>
      <c r="M268" s="267" t="s">
        <v>32</v>
      </c>
      <c r="N268" s="268" t="s">
        <v>48</v>
      </c>
      <c r="O268" s="86"/>
      <c r="P268" s="230">
        <f>O268*H268</f>
        <v>0</v>
      </c>
      <c r="Q268" s="230">
        <v>0</v>
      </c>
      <c r="R268" s="230">
        <f>Q268*H268</f>
        <v>0</v>
      </c>
      <c r="S268" s="230">
        <v>0</v>
      </c>
      <c r="T268" s="231">
        <f>S268*H268</f>
        <v>0</v>
      </c>
      <c r="U268" s="40"/>
      <c r="V268" s="40"/>
      <c r="W268" s="40"/>
      <c r="X268" s="40"/>
      <c r="Y268" s="40"/>
      <c r="Z268" s="40"/>
      <c r="AA268" s="40"/>
      <c r="AB268" s="40"/>
      <c r="AC268" s="40"/>
      <c r="AD268" s="40"/>
      <c r="AE268" s="40"/>
      <c r="AR268" s="232" t="s">
        <v>209</v>
      </c>
      <c r="AT268" s="232" t="s">
        <v>222</v>
      </c>
      <c r="AU268" s="232" t="s">
        <v>86</v>
      </c>
      <c r="AY268" s="18" t="s">
        <v>199</v>
      </c>
      <c r="BE268" s="233">
        <f>IF(N268="základní",J268,0)</f>
        <v>0</v>
      </c>
      <c r="BF268" s="233">
        <f>IF(N268="snížená",J268,0)</f>
        <v>0</v>
      </c>
      <c r="BG268" s="233">
        <f>IF(N268="zákl. přenesená",J268,0)</f>
        <v>0</v>
      </c>
      <c r="BH268" s="233">
        <f>IF(N268="sníž. přenesená",J268,0)</f>
        <v>0</v>
      </c>
      <c r="BI268" s="233">
        <f>IF(N268="nulová",J268,0)</f>
        <v>0</v>
      </c>
      <c r="BJ268" s="18" t="s">
        <v>84</v>
      </c>
      <c r="BK268" s="233">
        <f>ROUND(I268*H268,2)</f>
        <v>0</v>
      </c>
      <c r="BL268" s="18" t="s">
        <v>209</v>
      </c>
      <c r="BM268" s="232" t="s">
        <v>463</v>
      </c>
    </row>
    <row r="269" spans="1:47" s="2" customFormat="1" ht="12">
      <c r="A269" s="40"/>
      <c r="B269" s="41"/>
      <c r="C269" s="42"/>
      <c r="D269" s="234" t="s">
        <v>210</v>
      </c>
      <c r="E269" s="42"/>
      <c r="F269" s="235" t="s">
        <v>996</v>
      </c>
      <c r="G269" s="42"/>
      <c r="H269" s="42"/>
      <c r="I269" s="138"/>
      <c r="J269" s="42"/>
      <c r="K269" s="42"/>
      <c r="L269" s="46"/>
      <c r="M269" s="236"/>
      <c r="N269" s="237"/>
      <c r="O269" s="86"/>
      <c r="P269" s="86"/>
      <c r="Q269" s="86"/>
      <c r="R269" s="86"/>
      <c r="S269" s="86"/>
      <c r="T269" s="87"/>
      <c r="U269" s="40"/>
      <c r="V269" s="40"/>
      <c r="W269" s="40"/>
      <c r="X269" s="40"/>
      <c r="Y269" s="40"/>
      <c r="Z269" s="40"/>
      <c r="AA269" s="40"/>
      <c r="AB269" s="40"/>
      <c r="AC269" s="40"/>
      <c r="AD269" s="40"/>
      <c r="AE269" s="40"/>
      <c r="AT269" s="18" t="s">
        <v>210</v>
      </c>
      <c r="AU269" s="18" t="s">
        <v>86</v>
      </c>
    </row>
    <row r="270" spans="1:65" s="2" customFormat="1" ht="14.4" customHeight="1">
      <c r="A270" s="40"/>
      <c r="B270" s="41"/>
      <c r="C270" s="260" t="s">
        <v>465</v>
      </c>
      <c r="D270" s="260" t="s">
        <v>222</v>
      </c>
      <c r="E270" s="261" t="s">
        <v>998</v>
      </c>
      <c r="F270" s="262" t="s">
        <v>999</v>
      </c>
      <c r="G270" s="263" t="s">
        <v>1000</v>
      </c>
      <c r="H270" s="264">
        <v>12</v>
      </c>
      <c r="I270" s="265"/>
      <c r="J270" s="266">
        <f>ROUND(I270*H270,2)</f>
        <v>0</v>
      </c>
      <c r="K270" s="262" t="s">
        <v>32</v>
      </c>
      <c r="L270" s="46"/>
      <c r="M270" s="267" t="s">
        <v>32</v>
      </c>
      <c r="N270" s="268" t="s">
        <v>48</v>
      </c>
      <c r="O270" s="86"/>
      <c r="P270" s="230">
        <f>O270*H270</f>
        <v>0</v>
      </c>
      <c r="Q270" s="230">
        <v>0</v>
      </c>
      <c r="R270" s="230">
        <f>Q270*H270</f>
        <v>0</v>
      </c>
      <c r="S270" s="230">
        <v>0</v>
      </c>
      <c r="T270" s="231">
        <f>S270*H270</f>
        <v>0</v>
      </c>
      <c r="U270" s="40"/>
      <c r="V270" s="40"/>
      <c r="W270" s="40"/>
      <c r="X270" s="40"/>
      <c r="Y270" s="40"/>
      <c r="Z270" s="40"/>
      <c r="AA270" s="40"/>
      <c r="AB270" s="40"/>
      <c r="AC270" s="40"/>
      <c r="AD270" s="40"/>
      <c r="AE270" s="40"/>
      <c r="AR270" s="232" t="s">
        <v>209</v>
      </c>
      <c r="AT270" s="232" t="s">
        <v>222</v>
      </c>
      <c r="AU270" s="232" t="s">
        <v>86</v>
      </c>
      <c r="AY270" s="18" t="s">
        <v>199</v>
      </c>
      <c r="BE270" s="233">
        <f>IF(N270="základní",J270,0)</f>
        <v>0</v>
      </c>
      <c r="BF270" s="233">
        <f>IF(N270="snížená",J270,0)</f>
        <v>0</v>
      </c>
      <c r="BG270" s="233">
        <f>IF(N270="zákl. přenesená",J270,0)</f>
        <v>0</v>
      </c>
      <c r="BH270" s="233">
        <f>IF(N270="sníž. přenesená",J270,0)</f>
        <v>0</v>
      </c>
      <c r="BI270" s="233">
        <f>IF(N270="nulová",J270,0)</f>
        <v>0</v>
      </c>
      <c r="BJ270" s="18" t="s">
        <v>84</v>
      </c>
      <c r="BK270" s="233">
        <f>ROUND(I270*H270,2)</f>
        <v>0</v>
      </c>
      <c r="BL270" s="18" t="s">
        <v>209</v>
      </c>
      <c r="BM270" s="232" t="s">
        <v>468</v>
      </c>
    </row>
    <row r="271" spans="1:47" s="2" customFormat="1" ht="12">
      <c r="A271" s="40"/>
      <c r="B271" s="41"/>
      <c r="C271" s="42"/>
      <c r="D271" s="234" t="s">
        <v>210</v>
      </c>
      <c r="E271" s="42"/>
      <c r="F271" s="235" t="s">
        <v>999</v>
      </c>
      <c r="G271" s="42"/>
      <c r="H271" s="42"/>
      <c r="I271" s="138"/>
      <c r="J271" s="42"/>
      <c r="K271" s="42"/>
      <c r="L271" s="46"/>
      <c r="M271" s="236"/>
      <c r="N271" s="237"/>
      <c r="O271" s="86"/>
      <c r="P271" s="86"/>
      <c r="Q271" s="86"/>
      <c r="R271" s="86"/>
      <c r="S271" s="86"/>
      <c r="T271" s="87"/>
      <c r="U271" s="40"/>
      <c r="V271" s="40"/>
      <c r="W271" s="40"/>
      <c r="X271" s="40"/>
      <c r="Y271" s="40"/>
      <c r="Z271" s="40"/>
      <c r="AA271" s="40"/>
      <c r="AB271" s="40"/>
      <c r="AC271" s="40"/>
      <c r="AD271" s="40"/>
      <c r="AE271" s="40"/>
      <c r="AT271" s="18" t="s">
        <v>210</v>
      </c>
      <c r="AU271" s="18" t="s">
        <v>86</v>
      </c>
    </row>
    <row r="272" spans="1:63" s="12" customFormat="1" ht="22.8" customHeight="1">
      <c r="A272" s="12"/>
      <c r="B272" s="204"/>
      <c r="C272" s="205"/>
      <c r="D272" s="206" t="s">
        <v>76</v>
      </c>
      <c r="E272" s="218" t="s">
        <v>1001</v>
      </c>
      <c r="F272" s="218" t="s">
        <v>1002</v>
      </c>
      <c r="G272" s="205"/>
      <c r="H272" s="205"/>
      <c r="I272" s="208"/>
      <c r="J272" s="219">
        <f>BK272</f>
        <v>0</v>
      </c>
      <c r="K272" s="205"/>
      <c r="L272" s="210"/>
      <c r="M272" s="211"/>
      <c r="N272" s="212"/>
      <c r="O272" s="212"/>
      <c r="P272" s="213">
        <f>SUM(P273:P274)</f>
        <v>0</v>
      </c>
      <c r="Q272" s="212"/>
      <c r="R272" s="213">
        <f>SUM(R273:R274)</f>
        <v>0</v>
      </c>
      <c r="S272" s="212"/>
      <c r="T272" s="214">
        <f>SUM(T273:T274)</f>
        <v>0</v>
      </c>
      <c r="U272" s="12"/>
      <c r="V272" s="12"/>
      <c r="W272" s="12"/>
      <c r="X272" s="12"/>
      <c r="Y272" s="12"/>
      <c r="Z272" s="12"/>
      <c r="AA272" s="12"/>
      <c r="AB272" s="12"/>
      <c r="AC272" s="12"/>
      <c r="AD272" s="12"/>
      <c r="AE272" s="12"/>
      <c r="AR272" s="215" t="s">
        <v>84</v>
      </c>
      <c r="AT272" s="216" t="s">
        <v>76</v>
      </c>
      <c r="AU272" s="216" t="s">
        <v>84</v>
      </c>
      <c r="AY272" s="215" t="s">
        <v>199</v>
      </c>
      <c r="BK272" s="217">
        <f>SUM(BK273:BK274)</f>
        <v>0</v>
      </c>
    </row>
    <row r="273" spans="1:65" s="2" customFormat="1" ht="19.8" customHeight="1">
      <c r="A273" s="40"/>
      <c r="B273" s="41"/>
      <c r="C273" s="260" t="s">
        <v>367</v>
      </c>
      <c r="D273" s="260" t="s">
        <v>222</v>
      </c>
      <c r="E273" s="261" t="s">
        <v>1003</v>
      </c>
      <c r="F273" s="262" t="s">
        <v>1004</v>
      </c>
      <c r="G273" s="263" t="s">
        <v>296</v>
      </c>
      <c r="H273" s="264">
        <v>589.202</v>
      </c>
      <c r="I273" s="265"/>
      <c r="J273" s="266">
        <f>ROUND(I273*H273,2)</f>
        <v>0</v>
      </c>
      <c r="K273" s="262" t="s">
        <v>32</v>
      </c>
      <c r="L273" s="46"/>
      <c r="M273" s="267" t="s">
        <v>32</v>
      </c>
      <c r="N273" s="268" t="s">
        <v>48</v>
      </c>
      <c r="O273" s="86"/>
      <c r="P273" s="230">
        <f>O273*H273</f>
        <v>0</v>
      </c>
      <c r="Q273" s="230">
        <v>0</v>
      </c>
      <c r="R273" s="230">
        <f>Q273*H273</f>
        <v>0</v>
      </c>
      <c r="S273" s="230">
        <v>0</v>
      </c>
      <c r="T273" s="231">
        <f>S273*H273</f>
        <v>0</v>
      </c>
      <c r="U273" s="40"/>
      <c r="V273" s="40"/>
      <c r="W273" s="40"/>
      <c r="X273" s="40"/>
      <c r="Y273" s="40"/>
      <c r="Z273" s="40"/>
      <c r="AA273" s="40"/>
      <c r="AB273" s="40"/>
      <c r="AC273" s="40"/>
      <c r="AD273" s="40"/>
      <c r="AE273" s="40"/>
      <c r="AR273" s="232" t="s">
        <v>209</v>
      </c>
      <c r="AT273" s="232" t="s">
        <v>222</v>
      </c>
      <c r="AU273" s="232" t="s">
        <v>86</v>
      </c>
      <c r="AY273" s="18" t="s">
        <v>199</v>
      </c>
      <c r="BE273" s="233">
        <f>IF(N273="základní",J273,0)</f>
        <v>0</v>
      </c>
      <c r="BF273" s="233">
        <f>IF(N273="snížená",J273,0)</f>
        <v>0</v>
      </c>
      <c r="BG273" s="233">
        <f>IF(N273="zákl. přenesená",J273,0)</f>
        <v>0</v>
      </c>
      <c r="BH273" s="233">
        <f>IF(N273="sníž. přenesená",J273,0)</f>
        <v>0</v>
      </c>
      <c r="BI273" s="233">
        <f>IF(N273="nulová",J273,0)</f>
        <v>0</v>
      </c>
      <c r="BJ273" s="18" t="s">
        <v>84</v>
      </c>
      <c r="BK273" s="233">
        <f>ROUND(I273*H273,2)</f>
        <v>0</v>
      </c>
      <c r="BL273" s="18" t="s">
        <v>209</v>
      </c>
      <c r="BM273" s="232" t="s">
        <v>471</v>
      </c>
    </row>
    <row r="274" spans="1:47" s="2" customFormat="1" ht="12">
      <c r="A274" s="40"/>
      <c r="B274" s="41"/>
      <c r="C274" s="42"/>
      <c r="D274" s="234" t="s">
        <v>210</v>
      </c>
      <c r="E274" s="42"/>
      <c r="F274" s="235" t="s">
        <v>1004</v>
      </c>
      <c r="G274" s="42"/>
      <c r="H274" s="42"/>
      <c r="I274" s="138"/>
      <c r="J274" s="42"/>
      <c r="K274" s="42"/>
      <c r="L274" s="46"/>
      <c r="M274" s="236"/>
      <c r="N274" s="237"/>
      <c r="O274" s="86"/>
      <c r="P274" s="86"/>
      <c r="Q274" s="86"/>
      <c r="R274" s="86"/>
      <c r="S274" s="86"/>
      <c r="T274" s="87"/>
      <c r="U274" s="40"/>
      <c r="V274" s="40"/>
      <c r="W274" s="40"/>
      <c r="X274" s="40"/>
      <c r="Y274" s="40"/>
      <c r="Z274" s="40"/>
      <c r="AA274" s="40"/>
      <c r="AB274" s="40"/>
      <c r="AC274" s="40"/>
      <c r="AD274" s="40"/>
      <c r="AE274" s="40"/>
      <c r="AT274" s="18" t="s">
        <v>210</v>
      </c>
      <c r="AU274" s="18" t="s">
        <v>86</v>
      </c>
    </row>
    <row r="275" spans="1:63" s="12" customFormat="1" ht="25.9" customHeight="1">
      <c r="A275" s="12"/>
      <c r="B275" s="204"/>
      <c r="C275" s="205"/>
      <c r="D275" s="206" t="s">
        <v>76</v>
      </c>
      <c r="E275" s="207" t="s">
        <v>1005</v>
      </c>
      <c r="F275" s="207" t="s">
        <v>1006</v>
      </c>
      <c r="G275" s="205"/>
      <c r="H275" s="205"/>
      <c r="I275" s="208"/>
      <c r="J275" s="209">
        <f>BK275</f>
        <v>0</v>
      </c>
      <c r="K275" s="205"/>
      <c r="L275" s="210"/>
      <c r="M275" s="211"/>
      <c r="N275" s="212"/>
      <c r="O275" s="212"/>
      <c r="P275" s="213">
        <f>SUM(P276:P325)</f>
        <v>0</v>
      </c>
      <c r="Q275" s="212"/>
      <c r="R275" s="213">
        <f>SUM(R276:R325)</f>
        <v>0</v>
      </c>
      <c r="S275" s="212"/>
      <c r="T275" s="214">
        <f>SUM(T276:T325)</f>
        <v>0</v>
      </c>
      <c r="U275" s="12"/>
      <c r="V275" s="12"/>
      <c r="W275" s="12"/>
      <c r="X275" s="12"/>
      <c r="Y275" s="12"/>
      <c r="Z275" s="12"/>
      <c r="AA275" s="12"/>
      <c r="AB275" s="12"/>
      <c r="AC275" s="12"/>
      <c r="AD275" s="12"/>
      <c r="AE275" s="12"/>
      <c r="AR275" s="215" t="s">
        <v>86</v>
      </c>
      <c r="AT275" s="216" t="s">
        <v>76</v>
      </c>
      <c r="AU275" s="216" t="s">
        <v>6</v>
      </c>
      <c r="AY275" s="215" t="s">
        <v>199</v>
      </c>
      <c r="BK275" s="217">
        <f>SUM(BK276:BK325)</f>
        <v>0</v>
      </c>
    </row>
    <row r="276" spans="1:65" s="2" customFormat="1" ht="19.8" customHeight="1">
      <c r="A276" s="40"/>
      <c r="B276" s="41"/>
      <c r="C276" s="260" t="s">
        <v>472</v>
      </c>
      <c r="D276" s="260" t="s">
        <v>222</v>
      </c>
      <c r="E276" s="261" t="s">
        <v>1007</v>
      </c>
      <c r="F276" s="262" t="s">
        <v>1008</v>
      </c>
      <c r="G276" s="263" t="s">
        <v>288</v>
      </c>
      <c r="H276" s="264">
        <v>200</v>
      </c>
      <c r="I276" s="265"/>
      <c r="J276" s="266">
        <f>ROUND(I276*H276,2)</f>
        <v>0</v>
      </c>
      <c r="K276" s="262" t="s">
        <v>32</v>
      </c>
      <c r="L276" s="46"/>
      <c r="M276" s="267" t="s">
        <v>32</v>
      </c>
      <c r="N276" s="268" t="s">
        <v>48</v>
      </c>
      <c r="O276" s="86"/>
      <c r="P276" s="230">
        <f>O276*H276</f>
        <v>0</v>
      </c>
      <c r="Q276" s="230">
        <v>0</v>
      </c>
      <c r="R276" s="230">
        <f>Q276*H276</f>
        <v>0</v>
      </c>
      <c r="S276" s="230">
        <v>0</v>
      </c>
      <c r="T276" s="231">
        <f>S276*H276</f>
        <v>0</v>
      </c>
      <c r="U276" s="40"/>
      <c r="V276" s="40"/>
      <c r="W276" s="40"/>
      <c r="X276" s="40"/>
      <c r="Y276" s="40"/>
      <c r="Z276" s="40"/>
      <c r="AA276" s="40"/>
      <c r="AB276" s="40"/>
      <c r="AC276" s="40"/>
      <c r="AD276" s="40"/>
      <c r="AE276" s="40"/>
      <c r="AR276" s="232" t="s">
        <v>245</v>
      </c>
      <c r="AT276" s="232" t="s">
        <v>222</v>
      </c>
      <c r="AU276" s="232" t="s">
        <v>84</v>
      </c>
      <c r="AY276" s="18" t="s">
        <v>199</v>
      </c>
      <c r="BE276" s="233">
        <f>IF(N276="základní",J276,0)</f>
        <v>0</v>
      </c>
      <c r="BF276" s="233">
        <f>IF(N276="snížená",J276,0)</f>
        <v>0</v>
      </c>
      <c r="BG276" s="233">
        <f>IF(N276="zákl. přenesená",J276,0)</f>
        <v>0</v>
      </c>
      <c r="BH276" s="233">
        <f>IF(N276="sníž. přenesená",J276,0)</f>
        <v>0</v>
      </c>
      <c r="BI276" s="233">
        <f>IF(N276="nulová",J276,0)</f>
        <v>0</v>
      </c>
      <c r="BJ276" s="18" t="s">
        <v>84</v>
      </c>
      <c r="BK276" s="233">
        <f>ROUND(I276*H276,2)</f>
        <v>0</v>
      </c>
      <c r="BL276" s="18" t="s">
        <v>245</v>
      </c>
      <c r="BM276" s="232" t="s">
        <v>475</v>
      </c>
    </row>
    <row r="277" spans="1:47" s="2" customFormat="1" ht="12">
      <c r="A277" s="40"/>
      <c r="B277" s="41"/>
      <c r="C277" s="42"/>
      <c r="D277" s="234" t="s">
        <v>210</v>
      </c>
      <c r="E277" s="42"/>
      <c r="F277" s="235" t="s">
        <v>1008</v>
      </c>
      <c r="G277" s="42"/>
      <c r="H277" s="42"/>
      <c r="I277" s="138"/>
      <c r="J277" s="42"/>
      <c r="K277" s="42"/>
      <c r="L277" s="46"/>
      <c r="M277" s="236"/>
      <c r="N277" s="237"/>
      <c r="O277" s="86"/>
      <c r="P277" s="86"/>
      <c r="Q277" s="86"/>
      <c r="R277" s="86"/>
      <c r="S277" s="86"/>
      <c r="T277" s="87"/>
      <c r="U277" s="40"/>
      <c r="V277" s="40"/>
      <c r="W277" s="40"/>
      <c r="X277" s="40"/>
      <c r="Y277" s="40"/>
      <c r="Z277" s="40"/>
      <c r="AA277" s="40"/>
      <c r="AB277" s="40"/>
      <c r="AC277" s="40"/>
      <c r="AD277" s="40"/>
      <c r="AE277" s="40"/>
      <c r="AT277" s="18" t="s">
        <v>210</v>
      </c>
      <c r="AU277" s="18" t="s">
        <v>84</v>
      </c>
    </row>
    <row r="278" spans="1:51" s="13" customFormat="1" ht="12">
      <c r="A278" s="13"/>
      <c r="B278" s="238"/>
      <c r="C278" s="239"/>
      <c r="D278" s="234" t="s">
        <v>213</v>
      </c>
      <c r="E278" s="240" t="s">
        <v>32</v>
      </c>
      <c r="F278" s="241" t="s">
        <v>1296</v>
      </c>
      <c r="G278" s="239"/>
      <c r="H278" s="242">
        <v>200</v>
      </c>
      <c r="I278" s="243"/>
      <c r="J278" s="239"/>
      <c r="K278" s="239"/>
      <c r="L278" s="244"/>
      <c r="M278" s="245"/>
      <c r="N278" s="246"/>
      <c r="O278" s="246"/>
      <c r="P278" s="246"/>
      <c r="Q278" s="246"/>
      <c r="R278" s="246"/>
      <c r="S278" s="246"/>
      <c r="T278" s="247"/>
      <c r="U278" s="13"/>
      <c r="V278" s="13"/>
      <c r="W278" s="13"/>
      <c r="X278" s="13"/>
      <c r="Y278" s="13"/>
      <c r="Z278" s="13"/>
      <c r="AA278" s="13"/>
      <c r="AB278" s="13"/>
      <c r="AC278" s="13"/>
      <c r="AD278" s="13"/>
      <c r="AE278" s="13"/>
      <c r="AT278" s="248" t="s">
        <v>213</v>
      </c>
      <c r="AU278" s="248" t="s">
        <v>84</v>
      </c>
      <c r="AV278" s="13" t="s">
        <v>86</v>
      </c>
      <c r="AW278" s="13" t="s">
        <v>39</v>
      </c>
      <c r="AX278" s="13" t="s">
        <v>6</v>
      </c>
      <c r="AY278" s="248" t="s">
        <v>199</v>
      </c>
    </row>
    <row r="279" spans="1:51" s="14" customFormat="1" ht="12">
      <c r="A279" s="14"/>
      <c r="B279" s="249"/>
      <c r="C279" s="250"/>
      <c r="D279" s="234" t="s">
        <v>213</v>
      </c>
      <c r="E279" s="251" t="s">
        <v>32</v>
      </c>
      <c r="F279" s="252" t="s">
        <v>215</v>
      </c>
      <c r="G279" s="250"/>
      <c r="H279" s="253">
        <v>200</v>
      </c>
      <c r="I279" s="254"/>
      <c r="J279" s="250"/>
      <c r="K279" s="250"/>
      <c r="L279" s="255"/>
      <c r="M279" s="269"/>
      <c r="N279" s="270"/>
      <c r="O279" s="270"/>
      <c r="P279" s="270"/>
      <c r="Q279" s="270"/>
      <c r="R279" s="270"/>
      <c r="S279" s="270"/>
      <c r="T279" s="271"/>
      <c r="U279" s="14"/>
      <c r="V279" s="14"/>
      <c r="W279" s="14"/>
      <c r="X279" s="14"/>
      <c r="Y279" s="14"/>
      <c r="Z279" s="14"/>
      <c r="AA279" s="14"/>
      <c r="AB279" s="14"/>
      <c r="AC279" s="14"/>
      <c r="AD279" s="14"/>
      <c r="AE279" s="14"/>
      <c r="AT279" s="259" t="s">
        <v>213</v>
      </c>
      <c r="AU279" s="259" t="s">
        <v>84</v>
      </c>
      <c r="AV279" s="14" t="s">
        <v>209</v>
      </c>
      <c r="AW279" s="14" t="s">
        <v>39</v>
      </c>
      <c r="AX279" s="14" t="s">
        <v>84</v>
      </c>
      <c r="AY279" s="259" t="s">
        <v>199</v>
      </c>
    </row>
    <row r="280" spans="1:65" s="2" customFormat="1" ht="14.4" customHeight="1">
      <c r="A280" s="40"/>
      <c r="B280" s="41"/>
      <c r="C280" s="220" t="s">
        <v>371</v>
      </c>
      <c r="D280" s="220" t="s">
        <v>203</v>
      </c>
      <c r="E280" s="221" t="s">
        <v>1010</v>
      </c>
      <c r="F280" s="222" t="s">
        <v>1011</v>
      </c>
      <c r="G280" s="223" t="s">
        <v>296</v>
      </c>
      <c r="H280" s="224">
        <v>0.07</v>
      </c>
      <c r="I280" s="225"/>
      <c r="J280" s="226">
        <f>ROUND(I280*H280,2)</f>
        <v>0</v>
      </c>
      <c r="K280" s="222" t="s">
        <v>32</v>
      </c>
      <c r="L280" s="227"/>
      <c r="M280" s="228" t="s">
        <v>32</v>
      </c>
      <c r="N280" s="229" t="s">
        <v>48</v>
      </c>
      <c r="O280" s="86"/>
      <c r="P280" s="230">
        <f>O280*H280</f>
        <v>0</v>
      </c>
      <c r="Q280" s="230">
        <v>0</v>
      </c>
      <c r="R280" s="230">
        <f>Q280*H280</f>
        <v>0</v>
      </c>
      <c r="S280" s="230">
        <v>0</v>
      </c>
      <c r="T280" s="231">
        <f>S280*H280</f>
        <v>0</v>
      </c>
      <c r="U280" s="40"/>
      <c r="V280" s="40"/>
      <c r="W280" s="40"/>
      <c r="X280" s="40"/>
      <c r="Y280" s="40"/>
      <c r="Z280" s="40"/>
      <c r="AA280" s="40"/>
      <c r="AB280" s="40"/>
      <c r="AC280" s="40"/>
      <c r="AD280" s="40"/>
      <c r="AE280" s="40"/>
      <c r="AR280" s="232" t="s">
        <v>278</v>
      </c>
      <c r="AT280" s="232" t="s">
        <v>203</v>
      </c>
      <c r="AU280" s="232" t="s">
        <v>84</v>
      </c>
      <c r="AY280" s="18" t="s">
        <v>199</v>
      </c>
      <c r="BE280" s="233">
        <f>IF(N280="základní",J280,0)</f>
        <v>0</v>
      </c>
      <c r="BF280" s="233">
        <f>IF(N280="snížená",J280,0)</f>
        <v>0</v>
      </c>
      <c r="BG280" s="233">
        <f>IF(N280="zákl. přenesená",J280,0)</f>
        <v>0</v>
      </c>
      <c r="BH280" s="233">
        <f>IF(N280="sníž. přenesená",J280,0)</f>
        <v>0</v>
      </c>
      <c r="BI280" s="233">
        <f>IF(N280="nulová",J280,0)</f>
        <v>0</v>
      </c>
      <c r="BJ280" s="18" t="s">
        <v>84</v>
      </c>
      <c r="BK280" s="233">
        <f>ROUND(I280*H280,2)</f>
        <v>0</v>
      </c>
      <c r="BL280" s="18" t="s">
        <v>245</v>
      </c>
      <c r="BM280" s="232" t="s">
        <v>478</v>
      </c>
    </row>
    <row r="281" spans="1:47" s="2" customFormat="1" ht="12">
      <c r="A281" s="40"/>
      <c r="B281" s="41"/>
      <c r="C281" s="42"/>
      <c r="D281" s="234" t="s">
        <v>210</v>
      </c>
      <c r="E281" s="42"/>
      <c r="F281" s="235" t="s">
        <v>1011</v>
      </c>
      <c r="G281" s="42"/>
      <c r="H281" s="42"/>
      <c r="I281" s="138"/>
      <c r="J281" s="42"/>
      <c r="K281" s="42"/>
      <c r="L281" s="46"/>
      <c r="M281" s="236"/>
      <c r="N281" s="237"/>
      <c r="O281" s="86"/>
      <c r="P281" s="86"/>
      <c r="Q281" s="86"/>
      <c r="R281" s="86"/>
      <c r="S281" s="86"/>
      <c r="T281" s="87"/>
      <c r="U281" s="40"/>
      <c r="V281" s="40"/>
      <c r="W281" s="40"/>
      <c r="X281" s="40"/>
      <c r="Y281" s="40"/>
      <c r="Z281" s="40"/>
      <c r="AA281" s="40"/>
      <c r="AB281" s="40"/>
      <c r="AC281" s="40"/>
      <c r="AD281" s="40"/>
      <c r="AE281" s="40"/>
      <c r="AT281" s="18" t="s">
        <v>210</v>
      </c>
      <c r="AU281" s="18" t="s">
        <v>84</v>
      </c>
    </row>
    <row r="282" spans="1:51" s="13" customFormat="1" ht="12">
      <c r="A282" s="13"/>
      <c r="B282" s="238"/>
      <c r="C282" s="239"/>
      <c r="D282" s="234" t="s">
        <v>213</v>
      </c>
      <c r="E282" s="240" t="s">
        <v>32</v>
      </c>
      <c r="F282" s="241" t="s">
        <v>1297</v>
      </c>
      <c r="G282" s="239"/>
      <c r="H282" s="242">
        <v>0.07</v>
      </c>
      <c r="I282" s="243"/>
      <c r="J282" s="239"/>
      <c r="K282" s="239"/>
      <c r="L282" s="244"/>
      <c r="M282" s="245"/>
      <c r="N282" s="246"/>
      <c r="O282" s="246"/>
      <c r="P282" s="246"/>
      <c r="Q282" s="246"/>
      <c r="R282" s="246"/>
      <c r="S282" s="246"/>
      <c r="T282" s="247"/>
      <c r="U282" s="13"/>
      <c r="V282" s="13"/>
      <c r="W282" s="13"/>
      <c r="X282" s="13"/>
      <c r="Y282" s="13"/>
      <c r="Z282" s="13"/>
      <c r="AA282" s="13"/>
      <c r="AB282" s="13"/>
      <c r="AC282" s="13"/>
      <c r="AD282" s="13"/>
      <c r="AE282" s="13"/>
      <c r="AT282" s="248" t="s">
        <v>213</v>
      </c>
      <c r="AU282" s="248" t="s">
        <v>84</v>
      </c>
      <c r="AV282" s="13" t="s">
        <v>86</v>
      </c>
      <c r="AW282" s="13" t="s">
        <v>39</v>
      </c>
      <c r="AX282" s="13" t="s">
        <v>6</v>
      </c>
      <c r="AY282" s="248" t="s">
        <v>199</v>
      </c>
    </row>
    <row r="283" spans="1:51" s="14" customFormat="1" ht="12">
      <c r="A283" s="14"/>
      <c r="B283" s="249"/>
      <c r="C283" s="250"/>
      <c r="D283" s="234" t="s">
        <v>213</v>
      </c>
      <c r="E283" s="251" t="s">
        <v>32</v>
      </c>
      <c r="F283" s="252" t="s">
        <v>215</v>
      </c>
      <c r="G283" s="250"/>
      <c r="H283" s="253">
        <v>0.07</v>
      </c>
      <c r="I283" s="254"/>
      <c r="J283" s="250"/>
      <c r="K283" s="250"/>
      <c r="L283" s="255"/>
      <c r="M283" s="269"/>
      <c r="N283" s="270"/>
      <c r="O283" s="270"/>
      <c r="P283" s="270"/>
      <c r="Q283" s="270"/>
      <c r="R283" s="270"/>
      <c r="S283" s="270"/>
      <c r="T283" s="271"/>
      <c r="U283" s="14"/>
      <c r="V283" s="14"/>
      <c r="W283" s="14"/>
      <c r="X283" s="14"/>
      <c r="Y283" s="14"/>
      <c r="Z283" s="14"/>
      <c r="AA283" s="14"/>
      <c r="AB283" s="14"/>
      <c r="AC283" s="14"/>
      <c r="AD283" s="14"/>
      <c r="AE283" s="14"/>
      <c r="AT283" s="259" t="s">
        <v>213</v>
      </c>
      <c r="AU283" s="259" t="s">
        <v>84</v>
      </c>
      <c r="AV283" s="14" t="s">
        <v>209</v>
      </c>
      <c r="AW283" s="14" t="s">
        <v>39</v>
      </c>
      <c r="AX283" s="14" t="s">
        <v>84</v>
      </c>
      <c r="AY283" s="259" t="s">
        <v>199</v>
      </c>
    </row>
    <row r="284" spans="1:65" s="2" customFormat="1" ht="19.8" customHeight="1">
      <c r="A284" s="40"/>
      <c r="B284" s="41"/>
      <c r="C284" s="260" t="s">
        <v>480</v>
      </c>
      <c r="D284" s="260" t="s">
        <v>222</v>
      </c>
      <c r="E284" s="261" t="s">
        <v>1012</v>
      </c>
      <c r="F284" s="262" t="s">
        <v>1013</v>
      </c>
      <c r="G284" s="263" t="s">
        <v>288</v>
      </c>
      <c r="H284" s="264">
        <v>400</v>
      </c>
      <c r="I284" s="265"/>
      <c r="J284" s="266">
        <f>ROUND(I284*H284,2)</f>
        <v>0</v>
      </c>
      <c r="K284" s="262" t="s">
        <v>32</v>
      </c>
      <c r="L284" s="46"/>
      <c r="M284" s="267" t="s">
        <v>32</v>
      </c>
      <c r="N284" s="268" t="s">
        <v>48</v>
      </c>
      <c r="O284" s="86"/>
      <c r="P284" s="230">
        <f>O284*H284</f>
        <v>0</v>
      </c>
      <c r="Q284" s="230">
        <v>0</v>
      </c>
      <c r="R284" s="230">
        <f>Q284*H284</f>
        <v>0</v>
      </c>
      <c r="S284" s="230">
        <v>0</v>
      </c>
      <c r="T284" s="231">
        <f>S284*H284</f>
        <v>0</v>
      </c>
      <c r="U284" s="40"/>
      <c r="V284" s="40"/>
      <c r="W284" s="40"/>
      <c r="X284" s="40"/>
      <c r="Y284" s="40"/>
      <c r="Z284" s="40"/>
      <c r="AA284" s="40"/>
      <c r="AB284" s="40"/>
      <c r="AC284" s="40"/>
      <c r="AD284" s="40"/>
      <c r="AE284" s="40"/>
      <c r="AR284" s="232" t="s">
        <v>245</v>
      </c>
      <c r="AT284" s="232" t="s">
        <v>222</v>
      </c>
      <c r="AU284" s="232" t="s">
        <v>84</v>
      </c>
      <c r="AY284" s="18" t="s">
        <v>199</v>
      </c>
      <c r="BE284" s="233">
        <f>IF(N284="základní",J284,0)</f>
        <v>0</v>
      </c>
      <c r="BF284" s="233">
        <f>IF(N284="snížená",J284,0)</f>
        <v>0</v>
      </c>
      <c r="BG284" s="233">
        <f>IF(N284="zákl. přenesená",J284,0)</f>
        <v>0</v>
      </c>
      <c r="BH284" s="233">
        <f>IF(N284="sníž. přenesená",J284,0)</f>
        <v>0</v>
      </c>
      <c r="BI284" s="233">
        <f>IF(N284="nulová",J284,0)</f>
        <v>0</v>
      </c>
      <c r="BJ284" s="18" t="s">
        <v>84</v>
      </c>
      <c r="BK284" s="233">
        <f>ROUND(I284*H284,2)</f>
        <v>0</v>
      </c>
      <c r="BL284" s="18" t="s">
        <v>245</v>
      </c>
      <c r="BM284" s="232" t="s">
        <v>483</v>
      </c>
    </row>
    <row r="285" spans="1:47" s="2" customFormat="1" ht="12">
      <c r="A285" s="40"/>
      <c r="B285" s="41"/>
      <c r="C285" s="42"/>
      <c r="D285" s="234" t="s">
        <v>210</v>
      </c>
      <c r="E285" s="42"/>
      <c r="F285" s="235" t="s">
        <v>1013</v>
      </c>
      <c r="G285" s="42"/>
      <c r="H285" s="42"/>
      <c r="I285" s="138"/>
      <c r="J285" s="42"/>
      <c r="K285" s="42"/>
      <c r="L285" s="46"/>
      <c r="M285" s="236"/>
      <c r="N285" s="237"/>
      <c r="O285" s="86"/>
      <c r="P285" s="86"/>
      <c r="Q285" s="86"/>
      <c r="R285" s="86"/>
      <c r="S285" s="86"/>
      <c r="T285" s="87"/>
      <c r="U285" s="40"/>
      <c r="V285" s="40"/>
      <c r="W285" s="40"/>
      <c r="X285" s="40"/>
      <c r="Y285" s="40"/>
      <c r="Z285" s="40"/>
      <c r="AA285" s="40"/>
      <c r="AB285" s="40"/>
      <c r="AC285" s="40"/>
      <c r="AD285" s="40"/>
      <c r="AE285" s="40"/>
      <c r="AT285" s="18" t="s">
        <v>210</v>
      </c>
      <c r="AU285" s="18" t="s">
        <v>84</v>
      </c>
    </row>
    <row r="286" spans="1:51" s="13" customFormat="1" ht="12">
      <c r="A286" s="13"/>
      <c r="B286" s="238"/>
      <c r="C286" s="239"/>
      <c r="D286" s="234" t="s">
        <v>213</v>
      </c>
      <c r="E286" s="240" t="s">
        <v>32</v>
      </c>
      <c r="F286" s="241" t="s">
        <v>1298</v>
      </c>
      <c r="G286" s="239"/>
      <c r="H286" s="242">
        <v>400</v>
      </c>
      <c r="I286" s="243"/>
      <c r="J286" s="239"/>
      <c r="K286" s="239"/>
      <c r="L286" s="244"/>
      <c r="M286" s="245"/>
      <c r="N286" s="246"/>
      <c r="O286" s="246"/>
      <c r="P286" s="246"/>
      <c r="Q286" s="246"/>
      <c r="R286" s="246"/>
      <c r="S286" s="246"/>
      <c r="T286" s="247"/>
      <c r="U286" s="13"/>
      <c r="V286" s="13"/>
      <c r="W286" s="13"/>
      <c r="X286" s="13"/>
      <c r="Y286" s="13"/>
      <c r="Z286" s="13"/>
      <c r="AA286" s="13"/>
      <c r="AB286" s="13"/>
      <c r="AC286" s="13"/>
      <c r="AD286" s="13"/>
      <c r="AE286" s="13"/>
      <c r="AT286" s="248" t="s">
        <v>213</v>
      </c>
      <c r="AU286" s="248" t="s">
        <v>84</v>
      </c>
      <c r="AV286" s="13" t="s">
        <v>86</v>
      </c>
      <c r="AW286" s="13" t="s">
        <v>39</v>
      </c>
      <c r="AX286" s="13" t="s">
        <v>6</v>
      </c>
      <c r="AY286" s="248" t="s">
        <v>199</v>
      </c>
    </row>
    <row r="287" spans="1:51" s="14" customFormat="1" ht="12">
      <c r="A287" s="14"/>
      <c r="B287" s="249"/>
      <c r="C287" s="250"/>
      <c r="D287" s="234" t="s">
        <v>213</v>
      </c>
      <c r="E287" s="251" t="s">
        <v>32</v>
      </c>
      <c r="F287" s="252" t="s">
        <v>215</v>
      </c>
      <c r="G287" s="250"/>
      <c r="H287" s="253">
        <v>400</v>
      </c>
      <c r="I287" s="254"/>
      <c r="J287" s="250"/>
      <c r="K287" s="250"/>
      <c r="L287" s="255"/>
      <c r="M287" s="269"/>
      <c r="N287" s="270"/>
      <c r="O287" s="270"/>
      <c r="P287" s="270"/>
      <c r="Q287" s="270"/>
      <c r="R287" s="270"/>
      <c r="S287" s="270"/>
      <c r="T287" s="271"/>
      <c r="U287" s="14"/>
      <c r="V287" s="14"/>
      <c r="W287" s="14"/>
      <c r="X287" s="14"/>
      <c r="Y287" s="14"/>
      <c r="Z287" s="14"/>
      <c r="AA287" s="14"/>
      <c r="AB287" s="14"/>
      <c r="AC287" s="14"/>
      <c r="AD287" s="14"/>
      <c r="AE287" s="14"/>
      <c r="AT287" s="259" t="s">
        <v>213</v>
      </c>
      <c r="AU287" s="259" t="s">
        <v>84</v>
      </c>
      <c r="AV287" s="14" t="s">
        <v>209</v>
      </c>
      <c r="AW287" s="14" t="s">
        <v>39</v>
      </c>
      <c r="AX287" s="14" t="s">
        <v>84</v>
      </c>
      <c r="AY287" s="259" t="s">
        <v>199</v>
      </c>
    </row>
    <row r="288" spans="1:65" s="2" customFormat="1" ht="14.4" customHeight="1">
      <c r="A288" s="40"/>
      <c r="B288" s="41"/>
      <c r="C288" s="220" t="s">
        <v>375</v>
      </c>
      <c r="D288" s="220" t="s">
        <v>203</v>
      </c>
      <c r="E288" s="221" t="s">
        <v>1015</v>
      </c>
      <c r="F288" s="222" t="s">
        <v>1016</v>
      </c>
      <c r="G288" s="223" t="s">
        <v>296</v>
      </c>
      <c r="H288" s="224">
        <v>0.18</v>
      </c>
      <c r="I288" s="225"/>
      <c r="J288" s="226">
        <f>ROUND(I288*H288,2)</f>
        <v>0</v>
      </c>
      <c r="K288" s="222" t="s">
        <v>32</v>
      </c>
      <c r="L288" s="227"/>
      <c r="M288" s="228" t="s">
        <v>32</v>
      </c>
      <c r="N288" s="229" t="s">
        <v>48</v>
      </c>
      <c r="O288" s="86"/>
      <c r="P288" s="230">
        <f>O288*H288</f>
        <v>0</v>
      </c>
      <c r="Q288" s="230">
        <v>0</v>
      </c>
      <c r="R288" s="230">
        <f>Q288*H288</f>
        <v>0</v>
      </c>
      <c r="S288" s="230">
        <v>0</v>
      </c>
      <c r="T288" s="231">
        <f>S288*H288</f>
        <v>0</v>
      </c>
      <c r="U288" s="40"/>
      <c r="V288" s="40"/>
      <c r="W288" s="40"/>
      <c r="X288" s="40"/>
      <c r="Y288" s="40"/>
      <c r="Z288" s="40"/>
      <c r="AA288" s="40"/>
      <c r="AB288" s="40"/>
      <c r="AC288" s="40"/>
      <c r="AD288" s="40"/>
      <c r="AE288" s="40"/>
      <c r="AR288" s="232" t="s">
        <v>278</v>
      </c>
      <c r="AT288" s="232" t="s">
        <v>203</v>
      </c>
      <c r="AU288" s="232" t="s">
        <v>84</v>
      </c>
      <c r="AY288" s="18" t="s">
        <v>199</v>
      </c>
      <c r="BE288" s="233">
        <f>IF(N288="základní",J288,0)</f>
        <v>0</v>
      </c>
      <c r="BF288" s="233">
        <f>IF(N288="snížená",J288,0)</f>
        <v>0</v>
      </c>
      <c r="BG288" s="233">
        <f>IF(N288="zákl. přenesená",J288,0)</f>
        <v>0</v>
      </c>
      <c r="BH288" s="233">
        <f>IF(N288="sníž. přenesená",J288,0)</f>
        <v>0</v>
      </c>
      <c r="BI288" s="233">
        <f>IF(N288="nulová",J288,0)</f>
        <v>0</v>
      </c>
      <c r="BJ288" s="18" t="s">
        <v>84</v>
      </c>
      <c r="BK288" s="233">
        <f>ROUND(I288*H288,2)</f>
        <v>0</v>
      </c>
      <c r="BL288" s="18" t="s">
        <v>245</v>
      </c>
      <c r="BM288" s="232" t="s">
        <v>486</v>
      </c>
    </row>
    <row r="289" spans="1:47" s="2" customFormat="1" ht="12">
      <c r="A289" s="40"/>
      <c r="B289" s="41"/>
      <c r="C289" s="42"/>
      <c r="D289" s="234" t="s">
        <v>210</v>
      </c>
      <c r="E289" s="42"/>
      <c r="F289" s="235" t="s">
        <v>1016</v>
      </c>
      <c r="G289" s="42"/>
      <c r="H289" s="42"/>
      <c r="I289" s="138"/>
      <c r="J289" s="42"/>
      <c r="K289" s="42"/>
      <c r="L289" s="46"/>
      <c r="M289" s="236"/>
      <c r="N289" s="237"/>
      <c r="O289" s="86"/>
      <c r="P289" s="86"/>
      <c r="Q289" s="86"/>
      <c r="R289" s="86"/>
      <c r="S289" s="86"/>
      <c r="T289" s="87"/>
      <c r="U289" s="40"/>
      <c r="V289" s="40"/>
      <c r="W289" s="40"/>
      <c r="X289" s="40"/>
      <c r="Y289" s="40"/>
      <c r="Z289" s="40"/>
      <c r="AA289" s="40"/>
      <c r="AB289" s="40"/>
      <c r="AC289" s="40"/>
      <c r="AD289" s="40"/>
      <c r="AE289" s="40"/>
      <c r="AT289" s="18" t="s">
        <v>210</v>
      </c>
      <c r="AU289" s="18" t="s">
        <v>84</v>
      </c>
    </row>
    <row r="290" spans="1:51" s="13" customFormat="1" ht="12">
      <c r="A290" s="13"/>
      <c r="B290" s="238"/>
      <c r="C290" s="239"/>
      <c r="D290" s="234" t="s">
        <v>213</v>
      </c>
      <c r="E290" s="240" t="s">
        <v>32</v>
      </c>
      <c r="F290" s="241" t="s">
        <v>1299</v>
      </c>
      <c r="G290" s="239"/>
      <c r="H290" s="242">
        <v>0.18</v>
      </c>
      <c r="I290" s="243"/>
      <c r="J290" s="239"/>
      <c r="K290" s="239"/>
      <c r="L290" s="244"/>
      <c r="M290" s="245"/>
      <c r="N290" s="246"/>
      <c r="O290" s="246"/>
      <c r="P290" s="246"/>
      <c r="Q290" s="246"/>
      <c r="R290" s="246"/>
      <c r="S290" s="246"/>
      <c r="T290" s="247"/>
      <c r="U290" s="13"/>
      <c r="V290" s="13"/>
      <c r="W290" s="13"/>
      <c r="X290" s="13"/>
      <c r="Y290" s="13"/>
      <c r="Z290" s="13"/>
      <c r="AA290" s="13"/>
      <c r="AB290" s="13"/>
      <c r="AC290" s="13"/>
      <c r="AD290" s="13"/>
      <c r="AE290" s="13"/>
      <c r="AT290" s="248" t="s">
        <v>213</v>
      </c>
      <c r="AU290" s="248" t="s">
        <v>84</v>
      </c>
      <c r="AV290" s="13" t="s">
        <v>86</v>
      </c>
      <c r="AW290" s="13" t="s">
        <v>39</v>
      </c>
      <c r="AX290" s="13" t="s">
        <v>6</v>
      </c>
      <c r="AY290" s="248" t="s">
        <v>199</v>
      </c>
    </row>
    <row r="291" spans="1:51" s="14" customFormat="1" ht="12">
      <c r="A291" s="14"/>
      <c r="B291" s="249"/>
      <c r="C291" s="250"/>
      <c r="D291" s="234" t="s">
        <v>213</v>
      </c>
      <c r="E291" s="251" t="s">
        <v>32</v>
      </c>
      <c r="F291" s="252" t="s">
        <v>215</v>
      </c>
      <c r="G291" s="250"/>
      <c r="H291" s="253">
        <v>0.18</v>
      </c>
      <c r="I291" s="254"/>
      <c r="J291" s="250"/>
      <c r="K291" s="250"/>
      <c r="L291" s="255"/>
      <c r="M291" s="269"/>
      <c r="N291" s="270"/>
      <c r="O291" s="270"/>
      <c r="P291" s="270"/>
      <c r="Q291" s="270"/>
      <c r="R291" s="270"/>
      <c r="S291" s="270"/>
      <c r="T291" s="271"/>
      <c r="U291" s="14"/>
      <c r="V291" s="14"/>
      <c r="W291" s="14"/>
      <c r="X291" s="14"/>
      <c r="Y291" s="14"/>
      <c r="Z291" s="14"/>
      <c r="AA291" s="14"/>
      <c r="AB291" s="14"/>
      <c r="AC291" s="14"/>
      <c r="AD291" s="14"/>
      <c r="AE291" s="14"/>
      <c r="AT291" s="259" t="s">
        <v>213</v>
      </c>
      <c r="AU291" s="259" t="s">
        <v>84</v>
      </c>
      <c r="AV291" s="14" t="s">
        <v>209</v>
      </c>
      <c r="AW291" s="14" t="s">
        <v>39</v>
      </c>
      <c r="AX291" s="14" t="s">
        <v>84</v>
      </c>
      <c r="AY291" s="259" t="s">
        <v>199</v>
      </c>
    </row>
    <row r="292" spans="1:65" s="2" customFormat="1" ht="19.8" customHeight="1">
      <c r="A292" s="40"/>
      <c r="B292" s="41"/>
      <c r="C292" s="260" t="s">
        <v>488</v>
      </c>
      <c r="D292" s="260" t="s">
        <v>222</v>
      </c>
      <c r="E292" s="261" t="s">
        <v>1017</v>
      </c>
      <c r="F292" s="262" t="s">
        <v>1018</v>
      </c>
      <c r="G292" s="263" t="s">
        <v>288</v>
      </c>
      <c r="H292" s="264">
        <v>77.9</v>
      </c>
      <c r="I292" s="265"/>
      <c r="J292" s="266">
        <f>ROUND(I292*H292,2)</f>
        <v>0</v>
      </c>
      <c r="K292" s="262" t="s">
        <v>32</v>
      </c>
      <c r="L292" s="46"/>
      <c r="M292" s="267" t="s">
        <v>32</v>
      </c>
      <c r="N292" s="268" t="s">
        <v>48</v>
      </c>
      <c r="O292" s="86"/>
      <c r="P292" s="230">
        <f>O292*H292</f>
        <v>0</v>
      </c>
      <c r="Q292" s="230">
        <v>0</v>
      </c>
      <c r="R292" s="230">
        <f>Q292*H292</f>
        <v>0</v>
      </c>
      <c r="S292" s="230">
        <v>0</v>
      </c>
      <c r="T292" s="231">
        <f>S292*H292</f>
        <v>0</v>
      </c>
      <c r="U292" s="40"/>
      <c r="V292" s="40"/>
      <c r="W292" s="40"/>
      <c r="X292" s="40"/>
      <c r="Y292" s="40"/>
      <c r="Z292" s="40"/>
      <c r="AA292" s="40"/>
      <c r="AB292" s="40"/>
      <c r="AC292" s="40"/>
      <c r="AD292" s="40"/>
      <c r="AE292" s="40"/>
      <c r="AR292" s="232" t="s">
        <v>245</v>
      </c>
      <c r="AT292" s="232" t="s">
        <v>222</v>
      </c>
      <c r="AU292" s="232" t="s">
        <v>84</v>
      </c>
      <c r="AY292" s="18" t="s">
        <v>199</v>
      </c>
      <c r="BE292" s="233">
        <f>IF(N292="základní",J292,0)</f>
        <v>0</v>
      </c>
      <c r="BF292" s="233">
        <f>IF(N292="snížená",J292,0)</f>
        <v>0</v>
      </c>
      <c r="BG292" s="233">
        <f>IF(N292="zákl. přenesená",J292,0)</f>
        <v>0</v>
      </c>
      <c r="BH292" s="233">
        <f>IF(N292="sníž. přenesená",J292,0)</f>
        <v>0</v>
      </c>
      <c r="BI292" s="233">
        <f>IF(N292="nulová",J292,0)</f>
        <v>0</v>
      </c>
      <c r="BJ292" s="18" t="s">
        <v>84</v>
      </c>
      <c r="BK292" s="233">
        <f>ROUND(I292*H292,2)</f>
        <v>0</v>
      </c>
      <c r="BL292" s="18" t="s">
        <v>245</v>
      </c>
      <c r="BM292" s="232" t="s">
        <v>489</v>
      </c>
    </row>
    <row r="293" spans="1:47" s="2" customFormat="1" ht="12">
      <c r="A293" s="40"/>
      <c r="B293" s="41"/>
      <c r="C293" s="42"/>
      <c r="D293" s="234" t="s">
        <v>210</v>
      </c>
      <c r="E293" s="42"/>
      <c r="F293" s="235" t="s">
        <v>1018</v>
      </c>
      <c r="G293" s="42"/>
      <c r="H293" s="42"/>
      <c r="I293" s="138"/>
      <c r="J293" s="42"/>
      <c r="K293" s="42"/>
      <c r="L293" s="46"/>
      <c r="M293" s="236"/>
      <c r="N293" s="237"/>
      <c r="O293" s="86"/>
      <c r="P293" s="86"/>
      <c r="Q293" s="86"/>
      <c r="R293" s="86"/>
      <c r="S293" s="86"/>
      <c r="T293" s="87"/>
      <c r="U293" s="40"/>
      <c r="V293" s="40"/>
      <c r="W293" s="40"/>
      <c r="X293" s="40"/>
      <c r="Y293" s="40"/>
      <c r="Z293" s="40"/>
      <c r="AA293" s="40"/>
      <c r="AB293" s="40"/>
      <c r="AC293" s="40"/>
      <c r="AD293" s="40"/>
      <c r="AE293" s="40"/>
      <c r="AT293" s="18" t="s">
        <v>210</v>
      </c>
      <c r="AU293" s="18" t="s">
        <v>84</v>
      </c>
    </row>
    <row r="294" spans="1:51" s="13" customFormat="1" ht="12">
      <c r="A294" s="13"/>
      <c r="B294" s="238"/>
      <c r="C294" s="239"/>
      <c r="D294" s="234" t="s">
        <v>213</v>
      </c>
      <c r="E294" s="240" t="s">
        <v>32</v>
      </c>
      <c r="F294" s="241" t="s">
        <v>1300</v>
      </c>
      <c r="G294" s="239"/>
      <c r="H294" s="242">
        <v>77.9</v>
      </c>
      <c r="I294" s="243"/>
      <c r="J294" s="239"/>
      <c r="K294" s="239"/>
      <c r="L294" s="244"/>
      <c r="M294" s="245"/>
      <c r="N294" s="246"/>
      <c r="O294" s="246"/>
      <c r="P294" s="246"/>
      <c r="Q294" s="246"/>
      <c r="R294" s="246"/>
      <c r="S294" s="246"/>
      <c r="T294" s="247"/>
      <c r="U294" s="13"/>
      <c r="V294" s="13"/>
      <c r="W294" s="13"/>
      <c r="X294" s="13"/>
      <c r="Y294" s="13"/>
      <c r="Z294" s="13"/>
      <c r="AA294" s="13"/>
      <c r="AB294" s="13"/>
      <c r="AC294" s="13"/>
      <c r="AD294" s="13"/>
      <c r="AE294" s="13"/>
      <c r="AT294" s="248" t="s">
        <v>213</v>
      </c>
      <c r="AU294" s="248" t="s">
        <v>84</v>
      </c>
      <c r="AV294" s="13" t="s">
        <v>86</v>
      </c>
      <c r="AW294" s="13" t="s">
        <v>39</v>
      </c>
      <c r="AX294" s="13" t="s">
        <v>6</v>
      </c>
      <c r="AY294" s="248" t="s">
        <v>199</v>
      </c>
    </row>
    <row r="295" spans="1:51" s="14" customFormat="1" ht="12">
      <c r="A295" s="14"/>
      <c r="B295" s="249"/>
      <c r="C295" s="250"/>
      <c r="D295" s="234" t="s">
        <v>213</v>
      </c>
      <c r="E295" s="251" t="s">
        <v>32</v>
      </c>
      <c r="F295" s="252" t="s">
        <v>215</v>
      </c>
      <c r="G295" s="250"/>
      <c r="H295" s="253">
        <v>77.9</v>
      </c>
      <c r="I295" s="254"/>
      <c r="J295" s="250"/>
      <c r="K295" s="250"/>
      <c r="L295" s="255"/>
      <c r="M295" s="269"/>
      <c r="N295" s="270"/>
      <c r="O295" s="270"/>
      <c r="P295" s="270"/>
      <c r="Q295" s="270"/>
      <c r="R295" s="270"/>
      <c r="S295" s="270"/>
      <c r="T295" s="271"/>
      <c r="U295" s="14"/>
      <c r="V295" s="14"/>
      <c r="W295" s="14"/>
      <c r="X295" s="14"/>
      <c r="Y295" s="14"/>
      <c r="Z295" s="14"/>
      <c r="AA295" s="14"/>
      <c r="AB295" s="14"/>
      <c r="AC295" s="14"/>
      <c r="AD295" s="14"/>
      <c r="AE295" s="14"/>
      <c r="AT295" s="259" t="s">
        <v>213</v>
      </c>
      <c r="AU295" s="259" t="s">
        <v>84</v>
      </c>
      <c r="AV295" s="14" t="s">
        <v>209</v>
      </c>
      <c r="AW295" s="14" t="s">
        <v>39</v>
      </c>
      <c r="AX295" s="14" t="s">
        <v>84</v>
      </c>
      <c r="AY295" s="259" t="s">
        <v>199</v>
      </c>
    </row>
    <row r="296" spans="1:65" s="2" customFormat="1" ht="14.4" customHeight="1">
      <c r="A296" s="40"/>
      <c r="B296" s="41"/>
      <c r="C296" s="260" t="s">
        <v>379</v>
      </c>
      <c r="D296" s="260" t="s">
        <v>222</v>
      </c>
      <c r="E296" s="261" t="s">
        <v>1020</v>
      </c>
      <c r="F296" s="262" t="s">
        <v>1021</v>
      </c>
      <c r="G296" s="263" t="s">
        <v>288</v>
      </c>
      <c r="H296" s="264">
        <v>60</v>
      </c>
      <c r="I296" s="265"/>
      <c r="J296" s="266">
        <f>ROUND(I296*H296,2)</f>
        <v>0</v>
      </c>
      <c r="K296" s="262" t="s">
        <v>32</v>
      </c>
      <c r="L296" s="46"/>
      <c r="M296" s="267" t="s">
        <v>32</v>
      </c>
      <c r="N296" s="268" t="s">
        <v>48</v>
      </c>
      <c r="O296" s="86"/>
      <c r="P296" s="230">
        <f>O296*H296</f>
        <v>0</v>
      </c>
      <c r="Q296" s="230">
        <v>0</v>
      </c>
      <c r="R296" s="230">
        <f>Q296*H296</f>
        <v>0</v>
      </c>
      <c r="S296" s="230">
        <v>0</v>
      </c>
      <c r="T296" s="231">
        <f>S296*H296</f>
        <v>0</v>
      </c>
      <c r="U296" s="40"/>
      <c r="V296" s="40"/>
      <c r="W296" s="40"/>
      <c r="X296" s="40"/>
      <c r="Y296" s="40"/>
      <c r="Z296" s="40"/>
      <c r="AA296" s="40"/>
      <c r="AB296" s="40"/>
      <c r="AC296" s="40"/>
      <c r="AD296" s="40"/>
      <c r="AE296" s="40"/>
      <c r="AR296" s="232" t="s">
        <v>245</v>
      </c>
      <c r="AT296" s="232" t="s">
        <v>222</v>
      </c>
      <c r="AU296" s="232" t="s">
        <v>84</v>
      </c>
      <c r="AY296" s="18" t="s">
        <v>199</v>
      </c>
      <c r="BE296" s="233">
        <f>IF(N296="základní",J296,0)</f>
        <v>0</v>
      </c>
      <c r="BF296" s="233">
        <f>IF(N296="snížená",J296,0)</f>
        <v>0</v>
      </c>
      <c r="BG296" s="233">
        <f>IF(N296="zákl. přenesená",J296,0)</f>
        <v>0</v>
      </c>
      <c r="BH296" s="233">
        <f>IF(N296="sníž. přenesená",J296,0)</f>
        <v>0</v>
      </c>
      <c r="BI296" s="233">
        <f>IF(N296="nulová",J296,0)</f>
        <v>0</v>
      </c>
      <c r="BJ296" s="18" t="s">
        <v>84</v>
      </c>
      <c r="BK296" s="233">
        <f>ROUND(I296*H296,2)</f>
        <v>0</v>
      </c>
      <c r="BL296" s="18" t="s">
        <v>245</v>
      </c>
      <c r="BM296" s="232" t="s">
        <v>1022</v>
      </c>
    </row>
    <row r="297" spans="1:47" s="2" customFormat="1" ht="12">
      <c r="A297" s="40"/>
      <c r="B297" s="41"/>
      <c r="C297" s="42"/>
      <c r="D297" s="234" t="s">
        <v>210</v>
      </c>
      <c r="E297" s="42"/>
      <c r="F297" s="235" t="s">
        <v>1021</v>
      </c>
      <c r="G297" s="42"/>
      <c r="H297" s="42"/>
      <c r="I297" s="138"/>
      <c r="J297" s="42"/>
      <c r="K297" s="42"/>
      <c r="L297" s="46"/>
      <c r="M297" s="236"/>
      <c r="N297" s="237"/>
      <c r="O297" s="86"/>
      <c r="P297" s="86"/>
      <c r="Q297" s="86"/>
      <c r="R297" s="86"/>
      <c r="S297" s="86"/>
      <c r="T297" s="87"/>
      <c r="U297" s="40"/>
      <c r="V297" s="40"/>
      <c r="W297" s="40"/>
      <c r="X297" s="40"/>
      <c r="Y297" s="40"/>
      <c r="Z297" s="40"/>
      <c r="AA297" s="40"/>
      <c r="AB297" s="40"/>
      <c r="AC297" s="40"/>
      <c r="AD297" s="40"/>
      <c r="AE297" s="40"/>
      <c r="AT297" s="18" t="s">
        <v>210</v>
      </c>
      <c r="AU297" s="18" t="s">
        <v>84</v>
      </c>
    </row>
    <row r="298" spans="1:51" s="13" customFormat="1" ht="12">
      <c r="A298" s="13"/>
      <c r="B298" s="238"/>
      <c r="C298" s="239"/>
      <c r="D298" s="234" t="s">
        <v>213</v>
      </c>
      <c r="E298" s="240" t="s">
        <v>32</v>
      </c>
      <c r="F298" s="241" t="s">
        <v>1301</v>
      </c>
      <c r="G298" s="239"/>
      <c r="H298" s="242">
        <v>60</v>
      </c>
      <c r="I298" s="243"/>
      <c r="J298" s="239"/>
      <c r="K298" s="239"/>
      <c r="L298" s="244"/>
      <c r="M298" s="245"/>
      <c r="N298" s="246"/>
      <c r="O298" s="246"/>
      <c r="P298" s="246"/>
      <c r="Q298" s="246"/>
      <c r="R298" s="246"/>
      <c r="S298" s="246"/>
      <c r="T298" s="247"/>
      <c r="U298" s="13"/>
      <c r="V298" s="13"/>
      <c r="W298" s="13"/>
      <c r="X298" s="13"/>
      <c r="Y298" s="13"/>
      <c r="Z298" s="13"/>
      <c r="AA298" s="13"/>
      <c r="AB298" s="13"/>
      <c r="AC298" s="13"/>
      <c r="AD298" s="13"/>
      <c r="AE298" s="13"/>
      <c r="AT298" s="248" t="s">
        <v>213</v>
      </c>
      <c r="AU298" s="248" t="s">
        <v>84</v>
      </c>
      <c r="AV298" s="13" t="s">
        <v>86</v>
      </c>
      <c r="AW298" s="13" t="s">
        <v>39</v>
      </c>
      <c r="AX298" s="13" t="s">
        <v>6</v>
      </c>
      <c r="AY298" s="248" t="s">
        <v>199</v>
      </c>
    </row>
    <row r="299" spans="1:51" s="14" customFormat="1" ht="12">
      <c r="A299" s="14"/>
      <c r="B299" s="249"/>
      <c r="C299" s="250"/>
      <c r="D299" s="234" t="s">
        <v>213</v>
      </c>
      <c r="E299" s="251" t="s">
        <v>32</v>
      </c>
      <c r="F299" s="252" t="s">
        <v>215</v>
      </c>
      <c r="G299" s="250"/>
      <c r="H299" s="253">
        <v>60</v>
      </c>
      <c r="I299" s="254"/>
      <c r="J299" s="250"/>
      <c r="K299" s="250"/>
      <c r="L299" s="255"/>
      <c r="M299" s="269"/>
      <c r="N299" s="270"/>
      <c r="O299" s="270"/>
      <c r="P299" s="270"/>
      <c r="Q299" s="270"/>
      <c r="R299" s="270"/>
      <c r="S299" s="270"/>
      <c r="T299" s="271"/>
      <c r="U299" s="14"/>
      <c r="V299" s="14"/>
      <c r="W299" s="14"/>
      <c r="X299" s="14"/>
      <c r="Y299" s="14"/>
      <c r="Z299" s="14"/>
      <c r="AA299" s="14"/>
      <c r="AB299" s="14"/>
      <c r="AC299" s="14"/>
      <c r="AD299" s="14"/>
      <c r="AE299" s="14"/>
      <c r="AT299" s="259" t="s">
        <v>213</v>
      </c>
      <c r="AU299" s="259" t="s">
        <v>84</v>
      </c>
      <c r="AV299" s="14" t="s">
        <v>209</v>
      </c>
      <c r="AW299" s="14" t="s">
        <v>39</v>
      </c>
      <c r="AX299" s="14" t="s">
        <v>84</v>
      </c>
      <c r="AY299" s="259" t="s">
        <v>199</v>
      </c>
    </row>
    <row r="300" spans="1:65" s="2" customFormat="1" ht="19.8" customHeight="1">
      <c r="A300" s="40"/>
      <c r="B300" s="41"/>
      <c r="C300" s="260" t="s">
        <v>1024</v>
      </c>
      <c r="D300" s="260" t="s">
        <v>222</v>
      </c>
      <c r="E300" s="261" t="s">
        <v>1025</v>
      </c>
      <c r="F300" s="262" t="s">
        <v>1026</v>
      </c>
      <c r="G300" s="263" t="s">
        <v>288</v>
      </c>
      <c r="H300" s="264">
        <v>148.8</v>
      </c>
      <c r="I300" s="265"/>
      <c r="J300" s="266">
        <f>ROUND(I300*H300,2)</f>
        <v>0</v>
      </c>
      <c r="K300" s="262" t="s">
        <v>32</v>
      </c>
      <c r="L300" s="46"/>
      <c r="M300" s="267" t="s">
        <v>32</v>
      </c>
      <c r="N300" s="268" t="s">
        <v>48</v>
      </c>
      <c r="O300" s="86"/>
      <c r="P300" s="230">
        <f>O300*H300</f>
        <v>0</v>
      </c>
      <c r="Q300" s="230">
        <v>0</v>
      </c>
      <c r="R300" s="230">
        <f>Q300*H300</f>
        <v>0</v>
      </c>
      <c r="S300" s="230">
        <v>0</v>
      </c>
      <c r="T300" s="231">
        <f>S300*H300</f>
        <v>0</v>
      </c>
      <c r="U300" s="40"/>
      <c r="V300" s="40"/>
      <c r="W300" s="40"/>
      <c r="X300" s="40"/>
      <c r="Y300" s="40"/>
      <c r="Z300" s="40"/>
      <c r="AA300" s="40"/>
      <c r="AB300" s="40"/>
      <c r="AC300" s="40"/>
      <c r="AD300" s="40"/>
      <c r="AE300" s="40"/>
      <c r="AR300" s="232" t="s">
        <v>245</v>
      </c>
      <c r="AT300" s="232" t="s">
        <v>222</v>
      </c>
      <c r="AU300" s="232" t="s">
        <v>84</v>
      </c>
      <c r="AY300" s="18" t="s">
        <v>199</v>
      </c>
      <c r="BE300" s="233">
        <f>IF(N300="základní",J300,0)</f>
        <v>0</v>
      </c>
      <c r="BF300" s="233">
        <f>IF(N300="snížená",J300,0)</f>
        <v>0</v>
      </c>
      <c r="BG300" s="233">
        <f>IF(N300="zákl. přenesená",J300,0)</f>
        <v>0</v>
      </c>
      <c r="BH300" s="233">
        <f>IF(N300="sníž. přenesená",J300,0)</f>
        <v>0</v>
      </c>
      <c r="BI300" s="233">
        <f>IF(N300="nulová",J300,0)</f>
        <v>0</v>
      </c>
      <c r="BJ300" s="18" t="s">
        <v>84</v>
      </c>
      <c r="BK300" s="233">
        <f>ROUND(I300*H300,2)</f>
        <v>0</v>
      </c>
      <c r="BL300" s="18" t="s">
        <v>245</v>
      </c>
      <c r="BM300" s="232" t="s">
        <v>1027</v>
      </c>
    </row>
    <row r="301" spans="1:47" s="2" customFormat="1" ht="12">
      <c r="A301" s="40"/>
      <c r="B301" s="41"/>
      <c r="C301" s="42"/>
      <c r="D301" s="234" t="s">
        <v>210</v>
      </c>
      <c r="E301" s="42"/>
      <c r="F301" s="235" t="s">
        <v>1026</v>
      </c>
      <c r="G301" s="42"/>
      <c r="H301" s="42"/>
      <c r="I301" s="138"/>
      <c r="J301" s="42"/>
      <c r="K301" s="42"/>
      <c r="L301" s="46"/>
      <c r="M301" s="236"/>
      <c r="N301" s="237"/>
      <c r="O301" s="86"/>
      <c r="P301" s="86"/>
      <c r="Q301" s="86"/>
      <c r="R301" s="86"/>
      <c r="S301" s="86"/>
      <c r="T301" s="87"/>
      <c r="U301" s="40"/>
      <c r="V301" s="40"/>
      <c r="W301" s="40"/>
      <c r="X301" s="40"/>
      <c r="Y301" s="40"/>
      <c r="Z301" s="40"/>
      <c r="AA301" s="40"/>
      <c r="AB301" s="40"/>
      <c r="AC301" s="40"/>
      <c r="AD301" s="40"/>
      <c r="AE301" s="40"/>
      <c r="AT301" s="18" t="s">
        <v>210</v>
      </c>
      <c r="AU301" s="18" t="s">
        <v>84</v>
      </c>
    </row>
    <row r="302" spans="1:51" s="13" customFormat="1" ht="12">
      <c r="A302" s="13"/>
      <c r="B302" s="238"/>
      <c r="C302" s="239"/>
      <c r="D302" s="234" t="s">
        <v>213</v>
      </c>
      <c r="E302" s="240" t="s">
        <v>32</v>
      </c>
      <c r="F302" s="241" t="s">
        <v>1302</v>
      </c>
      <c r="G302" s="239"/>
      <c r="H302" s="242">
        <v>148.8</v>
      </c>
      <c r="I302" s="243"/>
      <c r="J302" s="239"/>
      <c r="K302" s="239"/>
      <c r="L302" s="244"/>
      <c r="M302" s="245"/>
      <c r="N302" s="246"/>
      <c r="O302" s="246"/>
      <c r="P302" s="246"/>
      <c r="Q302" s="246"/>
      <c r="R302" s="246"/>
      <c r="S302" s="246"/>
      <c r="T302" s="247"/>
      <c r="U302" s="13"/>
      <c r="V302" s="13"/>
      <c r="W302" s="13"/>
      <c r="X302" s="13"/>
      <c r="Y302" s="13"/>
      <c r="Z302" s="13"/>
      <c r="AA302" s="13"/>
      <c r="AB302" s="13"/>
      <c r="AC302" s="13"/>
      <c r="AD302" s="13"/>
      <c r="AE302" s="13"/>
      <c r="AT302" s="248" t="s">
        <v>213</v>
      </c>
      <c r="AU302" s="248" t="s">
        <v>84</v>
      </c>
      <c r="AV302" s="13" t="s">
        <v>86</v>
      </c>
      <c r="AW302" s="13" t="s">
        <v>39</v>
      </c>
      <c r="AX302" s="13" t="s">
        <v>6</v>
      </c>
      <c r="AY302" s="248" t="s">
        <v>199</v>
      </c>
    </row>
    <row r="303" spans="1:51" s="14" customFormat="1" ht="12">
      <c r="A303" s="14"/>
      <c r="B303" s="249"/>
      <c r="C303" s="250"/>
      <c r="D303" s="234" t="s">
        <v>213</v>
      </c>
      <c r="E303" s="251" t="s">
        <v>32</v>
      </c>
      <c r="F303" s="252" t="s">
        <v>215</v>
      </c>
      <c r="G303" s="250"/>
      <c r="H303" s="253">
        <v>148.8</v>
      </c>
      <c r="I303" s="254"/>
      <c r="J303" s="250"/>
      <c r="K303" s="250"/>
      <c r="L303" s="255"/>
      <c r="M303" s="269"/>
      <c r="N303" s="270"/>
      <c r="O303" s="270"/>
      <c r="P303" s="270"/>
      <c r="Q303" s="270"/>
      <c r="R303" s="270"/>
      <c r="S303" s="270"/>
      <c r="T303" s="271"/>
      <c r="U303" s="14"/>
      <c r="V303" s="14"/>
      <c r="W303" s="14"/>
      <c r="X303" s="14"/>
      <c r="Y303" s="14"/>
      <c r="Z303" s="14"/>
      <c r="AA303" s="14"/>
      <c r="AB303" s="14"/>
      <c r="AC303" s="14"/>
      <c r="AD303" s="14"/>
      <c r="AE303" s="14"/>
      <c r="AT303" s="259" t="s">
        <v>213</v>
      </c>
      <c r="AU303" s="259" t="s">
        <v>84</v>
      </c>
      <c r="AV303" s="14" t="s">
        <v>209</v>
      </c>
      <c r="AW303" s="14" t="s">
        <v>39</v>
      </c>
      <c r="AX303" s="14" t="s">
        <v>84</v>
      </c>
      <c r="AY303" s="259" t="s">
        <v>199</v>
      </c>
    </row>
    <row r="304" spans="1:65" s="2" customFormat="1" ht="19.8" customHeight="1">
      <c r="A304" s="40"/>
      <c r="B304" s="41"/>
      <c r="C304" s="260" t="s">
        <v>383</v>
      </c>
      <c r="D304" s="260" t="s">
        <v>222</v>
      </c>
      <c r="E304" s="261" t="s">
        <v>1029</v>
      </c>
      <c r="F304" s="262" t="s">
        <v>1030</v>
      </c>
      <c r="G304" s="263" t="s">
        <v>288</v>
      </c>
      <c r="H304" s="264">
        <v>99.2</v>
      </c>
      <c r="I304" s="265"/>
      <c r="J304" s="266">
        <f>ROUND(I304*H304,2)</f>
        <v>0</v>
      </c>
      <c r="K304" s="262" t="s">
        <v>32</v>
      </c>
      <c r="L304" s="46"/>
      <c r="M304" s="267" t="s">
        <v>32</v>
      </c>
      <c r="N304" s="268" t="s">
        <v>48</v>
      </c>
      <c r="O304" s="86"/>
      <c r="P304" s="230">
        <f>O304*H304</f>
        <v>0</v>
      </c>
      <c r="Q304" s="230">
        <v>0</v>
      </c>
      <c r="R304" s="230">
        <f>Q304*H304</f>
        <v>0</v>
      </c>
      <c r="S304" s="230">
        <v>0</v>
      </c>
      <c r="T304" s="231">
        <f>S304*H304</f>
        <v>0</v>
      </c>
      <c r="U304" s="40"/>
      <c r="V304" s="40"/>
      <c r="W304" s="40"/>
      <c r="X304" s="40"/>
      <c r="Y304" s="40"/>
      <c r="Z304" s="40"/>
      <c r="AA304" s="40"/>
      <c r="AB304" s="40"/>
      <c r="AC304" s="40"/>
      <c r="AD304" s="40"/>
      <c r="AE304" s="40"/>
      <c r="AR304" s="232" t="s">
        <v>245</v>
      </c>
      <c r="AT304" s="232" t="s">
        <v>222</v>
      </c>
      <c r="AU304" s="232" t="s">
        <v>84</v>
      </c>
      <c r="AY304" s="18" t="s">
        <v>199</v>
      </c>
      <c r="BE304" s="233">
        <f>IF(N304="základní",J304,0)</f>
        <v>0</v>
      </c>
      <c r="BF304" s="233">
        <f>IF(N304="snížená",J304,0)</f>
        <v>0</v>
      </c>
      <c r="BG304" s="233">
        <f>IF(N304="zákl. přenesená",J304,0)</f>
        <v>0</v>
      </c>
      <c r="BH304" s="233">
        <f>IF(N304="sníž. přenesená",J304,0)</f>
        <v>0</v>
      </c>
      <c r="BI304" s="233">
        <f>IF(N304="nulová",J304,0)</f>
        <v>0</v>
      </c>
      <c r="BJ304" s="18" t="s">
        <v>84</v>
      </c>
      <c r="BK304" s="233">
        <f>ROUND(I304*H304,2)</f>
        <v>0</v>
      </c>
      <c r="BL304" s="18" t="s">
        <v>245</v>
      </c>
      <c r="BM304" s="232" t="s">
        <v>1031</v>
      </c>
    </row>
    <row r="305" spans="1:47" s="2" customFormat="1" ht="12">
      <c r="A305" s="40"/>
      <c r="B305" s="41"/>
      <c r="C305" s="42"/>
      <c r="D305" s="234" t="s">
        <v>210</v>
      </c>
      <c r="E305" s="42"/>
      <c r="F305" s="235" t="s">
        <v>1030</v>
      </c>
      <c r="G305" s="42"/>
      <c r="H305" s="42"/>
      <c r="I305" s="138"/>
      <c r="J305" s="42"/>
      <c r="K305" s="42"/>
      <c r="L305" s="46"/>
      <c r="M305" s="236"/>
      <c r="N305" s="237"/>
      <c r="O305" s="86"/>
      <c r="P305" s="86"/>
      <c r="Q305" s="86"/>
      <c r="R305" s="86"/>
      <c r="S305" s="86"/>
      <c r="T305" s="87"/>
      <c r="U305" s="40"/>
      <c r="V305" s="40"/>
      <c r="W305" s="40"/>
      <c r="X305" s="40"/>
      <c r="Y305" s="40"/>
      <c r="Z305" s="40"/>
      <c r="AA305" s="40"/>
      <c r="AB305" s="40"/>
      <c r="AC305" s="40"/>
      <c r="AD305" s="40"/>
      <c r="AE305" s="40"/>
      <c r="AT305" s="18" t="s">
        <v>210</v>
      </c>
      <c r="AU305" s="18" t="s">
        <v>84</v>
      </c>
    </row>
    <row r="306" spans="1:51" s="13" customFormat="1" ht="12">
      <c r="A306" s="13"/>
      <c r="B306" s="238"/>
      <c r="C306" s="239"/>
      <c r="D306" s="234" t="s">
        <v>213</v>
      </c>
      <c r="E306" s="240" t="s">
        <v>32</v>
      </c>
      <c r="F306" s="241" t="s">
        <v>1303</v>
      </c>
      <c r="G306" s="239"/>
      <c r="H306" s="242">
        <v>99.2</v>
      </c>
      <c r="I306" s="243"/>
      <c r="J306" s="239"/>
      <c r="K306" s="239"/>
      <c r="L306" s="244"/>
      <c r="M306" s="245"/>
      <c r="N306" s="246"/>
      <c r="O306" s="246"/>
      <c r="P306" s="246"/>
      <c r="Q306" s="246"/>
      <c r="R306" s="246"/>
      <c r="S306" s="246"/>
      <c r="T306" s="247"/>
      <c r="U306" s="13"/>
      <c r="V306" s="13"/>
      <c r="W306" s="13"/>
      <c r="X306" s="13"/>
      <c r="Y306" s="13"/>
      <c r="Z306" s="13"/>
      <c r="AA306" s="13"/>
      <c r="AB306" s="13"/>
      <c r="AC306" s="13"/>
      <c r="AD306" s="13"/>
      <c r="AE306" s="13"/>
      <c r="AT306" s="248" t="s">
        <v>213</v>
      </c>
      <c r="AU306" s="248" t="s">
        <v>84</v>
      </c>
      <c r="AV306" s="13" t="s">
        <v>86</v>
      </c>
      <c r="AW306" s="13" t="s">
        <v>39</v>
      </c>
      <c r="AX306" s="13" t="s">
        <v>6</v>
      </c>
      <c r="AY306" s="248" t="s">
        <v>199</v>
      </c>
    </row>
    <row r="307" spans="1:51" s="14" customFormat="1" ht="12">
      <c r="A307" s="14"/>
      <c r="B307" s="249"/>
      <c r="C307" s="250"/>
      <c r="D307" s="234" t="s">
        <v>213</v>
      </c>
      <c r="E307" s="251" t="s">
        <v>32</v>
      </c>
      <c r="F307" s="252" t="s">
        <v>215</v>
      </c>
      <c r="G307" s="250"/>
      <c r="H307" s="253">
        <v>99.2</v>
      </c>
      <c r="I307" s="254"/>
      <c r="J307" s="250"/>
      <c r="K307" s="250"/>
      <c r="L307" s="255"/>
      <c r="M307" s="269"/>
      <c r="N307" s="270"/>
      <c r="O307" s="270"/>
      <c r="P307" s="270"/>
      <c r="Q307" s="270"/>
      <c r="R307" s="270"/>
      <c r="S307" s="270"/>
      <c r="T307" s="271"/>
      <c r="U307" s="14"/>
      <c r="V307" s="14"/>
      <c r="W307" s="14"/>
      <c r="X307" s="14"/>
      <c r="Y307" s="14"/>
      <c r="Z307" s="14"/>
      <c r="AA307" s="14"/>
      <c r="AB307" s="14"/>
      <c r="AC307" s="14"/>
      <c r="AD307" s="14"/>
      <c r="AE307" s="14"/>
      <c r="AT307" s="259" t="s">
        <v>213</v>
      </c>
      <c r="AU307" s="259" t="s">
        <v>84</v>
      </c>
      <c r="AV307" s="14" t="s">
        <v>209</v>
      </c>
      <c r="AW307" s="14" t="s">
        <v>39</v>
      </c>
      <c r="AX307" s="14" t="s">
        <v>84</v>
      </c>
      <c r="AY307" s="259" t="s">
        <v>199</v>
      </c>
    </row>
    <row r="308" spans="1:65" s="2" customFormat="1" ht="14.4" customHeight="1">
      <c r="A308" s="40"/>
      <c r="B308" s="41"/>
      <c r="C308" s="220" t="s">
        <v>1033</v>
      </c>
      <c r="D308" s="220" t="s">
        <v>203</v>
      </c>
      <c r="E308" s="221" t="s">
        <v>1034</v>
      </c>
      <c r="F308" s="222" t="s">
        <v>1035</v>
      </c>
      <c r="G308" s="223" t="s">
        <v>288</v>
      </c>
      <c r="H308" s="224">
        <v>214.68</v>
      </c>
      <c r="I308" s="225"/>
      <c r="J308" s="226">
        <f>ROUND(I308*H308,2)</f>
        <v>0</v>
      </c>
      <c r="K308" s="222" t="s">
        <v>32</v>
      </c>
      <c r="L308" s="227"/>
      <c r="M308" s="228" t="s">
        <v>32</v>
      </c>
      <c r="N308" s="229" t="s">
        <v>48</v>
      </c>
      <c r="O308" s="86"/>
      <c r="P308" s="230">
        <f>O308*H308</f>
        <v>0</v>
      </c>
      <c r="Q308" s="230">
        <v>0</v>
      </c>
      <c r="R308" s="230">
        <f>Q308*H308</f>
        <v>0</v>
      </c>
      <c r="S308" s="230">
        <v>0</v>
      </c>
      <c r="T308" s="231">
        <f>S308*H308</f>
        <v>0</v>
      </c>
      <c r="U308" s="40"/>
      <c r="V308" s="40"/>
      <c r="W308" s="40"/>
      <c r="X308" s="40"/>
      <c r="Y308" s="40"/>
      <c r="Z308" s="40"/>
      <c r="AA308" s="40"/>
      <c r="AB308" s="40"/>
      <c r="AC308" s="40"/>
      <c r="AD308" s="40"/>
      <c r="AE308" s="40"/>
      <c r="AR308" s="232" t="s">
        <v>278</v>
      </c>
      <c r="AT308" s="232" t="s">
        <v>203</v>
      </c>
      <c r="AU308" s="232" t="s">
        <v>84</v>
      </c>
      <c r="AY308" s="18" t="s">
        <v>199</v>
      </c>
      <c r="BE308" s="233">
        <f>IF(N308="základní",J308,0)</f>
        <v>0</v>
      </c>
      <c r="BF308" s="233">
        <f>IF(N308="snížená",J308,0)</f>
        <v>0</v>
      </c>
      <c r="BG308" s="233">
        <f>IF(N308="zákl. přenesená",J308,0)</f>
        <v>0</v>
      </c>
      <c r="BH308" s="233">
        <f>IF(N308="sníž. přenesená",J308,0)</f>
        <v>0</v>
      </c>
      <c r="BI308" s="233">
        <f>IF(N308="nulová",J308,0)</f>
        <v>0</v>
      </c>
      <c r="BJ308" s="18" t="s">
        <v>84</v>
      </c>
      <c r="BK308" s="233">
        <f>ROUND(I308*H308,2)</f>
        <v>0</v>
      </c>
      <c r="BL308" s="18" t="s">
        <v>245</v>
      </c>
      <c r="BM308" s="232" t="s">
        <v>1036</v>
      </c>
    </row>
    <row r="309" spans="1:47" s="2" customFormat="1" ht="12">
      <c r="A309" s="40"/>
      <c r="B309" s="41"/>
      <c r="C309" s="42"/>
      <c r="D309" s="234" t="s">
        <v>210</v>
      </c>
      <c r="E309" s="42"/>
      <c r="F309" s="235" t="s">
        <v>1035</v>
      </c>
      <c r="G309" s="42"/>
      <c r="H309" s="42"/>
      <c r="I309" s="138"/>
      <c r="J309" s="42"/>
      <c r="K309" s="42"/>
      <c r="L309" s="46"/>
      <c r="M309" s="236"/>
      <c r="N309" s="237"/>
      <c r="O309" s="86"/>
      <c r="P309" s="86"/>
      <c r="Q309" s="86"/>
      <c r="R309" s="86"/>
      <c r="S309" s="86"/>
      <c r="T309" s="87"/>
      <c r="U309" s="40"/>
      <c r="V309" s="40"/>
      <c r="W309" s="40"/>
      <c r="X309" s="40"/>
      <c r="Y309" s="40"/>
      <c r="Z309" s="40"/>
      <c r="AA309" s="40"/>
      <c r="AB309" s="40"/>
      <c r="AC309" s="40"/>
      <c r="AD309" s="40"/>
      <c r="AE309" s="40"/>
      <c r="AT309" s="18" t="s">
        <v>210</v>
      </c>
      <c r="AU309" s="18" t="s">
        <v>84</v>
      </c>
    </row>
    <row r="310" spans="1:51" s="13" customFormat="1" ht="12">
      <c r="A310" s="13"/>
      <c r="B310" s="238"/>
      <c r="C310" s="239"/>
      <c r="D310" s="234" t="s">
        <v>213</v>
      </c>
      <c r="E310" s="240" t="s">
        <v>32</v>
      </c>
      <c r="F310" s="241" t="s">
        <v>1304</v>
      </c>
      <c r="G310" s="239"/>
      <c r="H310" s="242">
        <v>214.68</v>
      </c>
      <c r="I310" s="243"/>
      <c r="J310" s="239"/>
      <c r="K310" s="239"/>
      <c r="L310" s="244"/>
      <c r="M310" s="245"/>
      <c r="N310" s="246"/>
      <c r="O310" s="246"/>
      <c r="P310" s="246"/>
      <c r="Q310" s="246"/>
      <c r="R310" s="246"/>
      <c r="S310" s="246"/>
      <c r="T310" s="247"/>
      <c r="U310" s="13"/>
      <c r="V310" s="13"/>
      <c r="W310" s="13"/>
      <c r="X310" s="13"/>
      <c r="Y310" s="13"/>
      <c r="Z310" s="13"/>
      <c r="AA310" s="13"/>
      <c r="AB310" s="13"/>
      <c r="AC310" s="13"/>
      <c r="AD310" s="13"/>
      <c r="AE310" s="13"/>
      <c r="AT310" s="248" t="s">
        <v>213</v>
      </c>
      <c r="AU310" s="248" t="s">
        <v>84</v>
      </c>
      <c r="AV310" s="13" t="s">
        <v>86</v>
      </c>
      <c r="AW310" s="13" t="s">
        <v>39</v>
      </c>
      <c r="AX310" s="13" t="s">
        <v>6</v>
      </c>
      <c r="AY310" s="248" t="s">
        <v>199</v>
      </c>
    </row>
    <row r="311" spans="1:51" s="14" customFormat="1" ht="12">
      <c r="A311" s="14"/>
      <c r="B311" s="249"/>
      <c r="C311" s="250"/>
      <c r="D311" s="234" t="s">
        <v>213</v>
      </c>
      <c r="E311" s="251" t="s">
        <v>32</v>
      </c>
      <c r="F311" s="252" t="s">
        <v>215</v>
      </c>
      <c r="G311" s="250"/>
      <c r="H311" s="253">
        <v>214.68</v>
      </c>
      <c r="I311" s="254"/>
      <c r="J311" s="250"/>
      <c r="K311" s="250"/>
      <c r="L311" s="255"/>
      <c r="M311" s="269"/>
      <c r="N311" s="270"/>
      <c r="O311" s="270"/>
      <c r="P311" s="270"/>
      <c r="Q311" s="270"/>
      <c r="R311" s="270"/>
      <c r="S311" s="270"/>
      <c r="T311" s="271"/>
      <c r="U311" s="14"/>
      <c r="V311" s="14"/>
      <c r="W311" s="14"/>
      <c r="X311" s="14"/>
      <c r="Y311" s="14"/>
      <c r="Z311" s="14"/>
      <c r="AA311" s="14"/>
      <c r="AB311" s="14"/>
      <c r="AC311" s="14"/>
      <c r="AD311" s="14"/>
      <c r="AE311" s="14"/>
      <c r="AT311" s="259" t="s">
        <v>213</v>
      </c>
      <c r="AU311" s="259" t="s">
        <v>84</v>
      </c>
      <c r="AV311" s="14" t="s">
        <v>209</v>
      </c>
      <c r="AW311" s="14" t="s">
        <v>39</v>
      </c>
      <c r="AX311" s="14" t="s">
        <v>84</v>
      </c>
      <c r="AY311" s="259" t="s">
        <v>199</v>
      </c>
    </row>
    <row r="312" spans="1:65" s="2" customFormat="1" ht="30" customHeight="1">
      <c r="A312" s="40"/>
      <c r="B312" s="41"/>
      <c r="C312" s="260" t="s">
        <v>386</v>
      </c>
      <c r="D312" s="260" t="s">
        <v>222</v>
      </c>
      <c r="E312" s="261" t="s">
        <v>1038</v>
      </c>
      <c r="F312" s="262" t="s">
        <v>1039</v>
      </c>
      <c r="G312" s="263" t="s">
        <v>324</v>
      </c>
      <c r="H312" s="264">
        <v>39</v>
      </c>
      <c r="I312" s="265"/>
      <c r="J312" s="266">
        <f>ROUND(I312*H312,2)</f>
        <v>0</v>
      </c>
      <c r="K312" s="262" t="s">
        <v>32</v>
      </c>
      <c r="L312" s="46"/>
      <c r="M312" s="267" t="s">
        <v>32</v>
      </c>
      <c r="N312" s="268" t="s">
        <v>48</v>
      </c>
      <c r="O312" s="86"/>
      <c r="P312" s="230">
        <f>O312*H312</f>
        <v>0</v>
      </c>
      <c r="Q312" s="230">
        <v>0</v>
      </c>
      <c r="R312" s="230">
        <f>Q312*H312</f>
        <v>0</v>
      </c>
      <c r="S312" s="230">
        <v>0</v>
      </c>
      <c r="T312" s="231">
        <f>S312*H312</f>
        <v>0</v>
      </c>
      <c r="U312" s="40"/>
      <c r="V312" s="40"/>
      <c r="W312" s="40"/>
      <c r="X312" s="40"/>
      <c r="Y312" s="40"/>
      <c r="Z312" s="40"/>
      <c r="AA312" s="40"/>
      <c r="AB312" s="40"/>
      <c r="AC312" s="40"/>
      <c r="AD312" s="40"/>
      <c r="AE312" s="40"/>
      <c r="AR312" s="232" t="s">
        <v>245</v>
      </c>
      <c r="AT312" s="232" t="s">
        <v>222</v>
      </c>
      <c r="AU312" s="232" t="s">
        <v>84</v>
      </c>
      <c r="AY312" s="18" t="s">
        <v>199</v>
      </c>
      <c r="BE312" s="233">
        <f>IF(N312="základní",J312,0)</f>
        <v>0</v>
      </c>
      <c r="BF312" s="233">
        <f>IF(N312="snížená",J312,0)</f>
        <v>0</v>
      </c>
      <c r="BG312" s="233">
        <f>IF(N312="zákl. přenesená",J312,0)</f>
        <v>0</v>
      </c>
      <c r="BH312" s="233">
        <f>IF(N312="sníž. přenesená",J312,0)</f>
        <v>0</v>
      </c>
      <c r="BI312" s="233">
        <f>IF(N312="nulová",J312,0)</f>
        <v>0</v>
      </c>
      <c r="BJ312" s="18" t="s">
        <v>84</v>
      </c>
      <c r="BK312" s="233">
        <f>ROUND(I312*H312,2)</f>
        <v>0</v>
      </c>
      <c r="BL312" s="18" t="s">
        <v>245</v>
      </c>
      <c r="BM312" s="232" t="s">
        <v>1040</v>
      </c>
    </row>
    <row r="313" spans="1:47" s="2" customFormat="1" ht="12">
      <c r="A313" s="40"/>
      <c r="B313" s="41"/>
      <c r="C313" s="42"/>
      <c r="D313" s="234" t="s">
        <v>210</v>
      </c>
      <c r="E313" s="42"/>
      <c r="F313" s="235" t="s">
        <v>1039</v>
      </c>
      <c r="G313" s="42"/>
      <c r="H313" s="42"/>
      <c r="I313" s="138"/>
      <c r="J313" s="42"/>
      <c r="K313" s="42"/>
      <c r="L313" s="46"/>
      <c r="M313" s="236"/>
      <c r="N313" s="237"/>
      <c r="O313" s="86"/>
      <c r="P313" s="86"/>
      <c r="Q313" s="86"/>
      <c r="R313" s="86"/>
      <c r="S313" s="86"/>
      <c r="T313" s="87"/>
      <c r="U313" s="40"/>
      <c r="V313" s="40"/>
      <c r="W313" s="40"/>
      <c r="X313" s="40"/>
      <c r="Y313" s="40"/>
      <c r="Z313" s="40"/>
      <c r="AA313" s="40"/>
      <c r="AB313" s="40"/>
      <c r="AC313" s="40"/>
      <c r="AD313" s="40"/>
      <c r="AE313" s="40"/>
      <c r="AT313" s="18" t="s">
        <v>210</v>
      </c>
      <c r="AU313" s="18" t="s">
        <v>84</v>
      </c>
    </row>
    <row r="314" spans="1:51" s="13" customFormat="1" ht="12">
      <c r="A314" s="13"/>
      <c r="B314" s="238"/>
      <c r="C314" s="239"/>
      <c r="D314" s="234" t="s">
        <v>213</v>
      </c>
      <c r="E314" s="240" t="s">
        <v>32</v>
      </c>
      <c r="F314" s="241" t="s">
        <v>1305</v>
      </c>
      <c r="G314" s="239"/>
      <c r="H314" s="242">
        <v>39</v>
      </c>
      <c r="I314" s="243"/>
      <c r="J314" s="239"/>
      <c r="K314" s="239"/>
      <c r="L314" s="244"/>
      <c r="M314" s="245"/>
      <c r="N314" s="246"/>
      <c r="O314" s="246"/>
      <c r="P314" s="246"/>
      <c r="Q314" s="246"/>
      <c r="R314" s="246"/>
      <c r="S314" s="246"/>
      <c r="T314" s="247"/>
      <c r="U314" s="13"/>
      <c r="V314" s="13"/>
      <c r="W314" s="13"/>
      <c r="X314" s="13"/>
      <c r="Y314" s="13"/>
      <c r="Z314" s="13"/>
      <c r="AA314" s="13"/>
      <c r="AB314" s="13"/>
      <c r="AC314" s="13"/>
      <c r="AD314" s="13"/>
      <c r="AE314" s="13"/>
      <c r="AT314" s="248" t="s">
        <v>213</v>
      </c>
      <c r="AU314" s="248" t="s">
        <v>84</v>
      </c>
      <c r="AV314" s="13" t="s">
        <v>86</v>
      </c>
      <c r="AW314" s="13" t="s">
        <v>39</v>
      </c>
      <c r="AX314" s="13" t="s">
        <v>6</v>
      </c>
      <c r="AY314" s="248" t="s">
        <v>199</v>
      </c>
    </row>
    <row r="315" spans="1:51" s="14" customFormat="1" ht="12">
      <c r="A315" s="14"/>
      <c r="B315" s="249"/>
      <c r="C315" s="250"/>
      <c r="D315" s="234" t="s">
        <v>213</v>
      </c>
      <c r="E315" s="251" t="s">
        <v>32</v>
      </c>
      <c r="F315" s="252" t="s">
        <v>215</v>
      </c>
      <c r="G315" s="250"/>
      <c r="H315" s="253">
        <v>39</v>
      </c>
      <c r="I315" s="254"/>
      <c r="J315" s="250"/>
      <c r="K315" s="250"/>
      <c r="L315" s="255"/>
      <c r="M315" s="269"/>
      <c r="N315" s="270"/>
      <c r="O315" s="270"/>
      <c r="P315" s="270"/>
      <c r="Q315" s="270"/>
      <c r="R315" s="270"/>
      <c r="S315" s="270"/>
      <c r="T315" s="271"/>
      <c r="U315" s="14"/>
      <c r="V315" s="14"/>
      <c r="W315" s="14"/>
      <c r="X315" s="14"/>
      <c r="Y315" s="14"/>
      <c r="Z315" s="14"/>
      <c r="AA315" s="14"/>
      <c r="AB315" s="14"/>
      <c r="AC315" s="14"/>
      <c r="AD315" s="14"/>
      <c r="AE315" s="14"/>
      <c r="AT315" s="259" t="s">
        <v>213</v>
      </c>
      <c r="AU315" s="259" t="s">
        <v>84</v>
      </c>
      <c r="AV315" s="14" t="s">
        <v>209</v>
      </c>
      <c r="AW315" s="14" t="s">
        <v>39</v>
      </c>
      <c r="AX315" s="14" t="s">
        <v>84</v>
      </c>
      <c r="AY315" s="259" t="s">
        <v>199</v>
      </c>
    </row>
    <row r="316" spans="1:65" s="2" customFormat="1" ht="14.4" customHeight="1">
      <c r="A316" s="40"/>
      <c r="B316" s="41"/>
      <c r="C316" s="220" t="s">
        <v>1042</v>
      </c>
      <c r="D316" s="220" t="s">
        <v>203</v>
      </c>
      <c r="E316" s="221" t="s">
        <v>1043</v>
      </c>
      <c r="F316" s="222" t="s">
        <v>1044</v>
      </c>
      <c r="G316" s="223" t="s">
        <v>324</v>
      </c>
      <c r="H316" s="224">
        <v>39</v>
      </c>
      <c r="I316" s="225"/>
      <c r="J316" s="226">
        <f>ROUND(I316*H316,2)</f>
        <v>0</v>
      </c>
      <c r="K316" s="222" t="s">
        <v>32</v>
      </c>
      <c r="L316" s="227"/>
      <c r="M316" s="228" t="s">
        <v>32</v>
      </c>
      <c r="N316" s="229" t="s">
        <v>48</v>
      </c>
      <c r="O316" s="86"/>
      <c r="P316" s="230">
        <f>O316*H316</f>
        <v>0</v>
      </c>
      <c r="Q316" s="230">
        <v>0</v>
      </c>
      <c r="R316" s="230">
        <f>Q316*H316</f>
        <v>0</v>
      </c>
      <c r="S316" s="230">
        <v>0</v>
      </c>
      <c r="T316" s="231">
        <f>S316*H316</f>
        <v>0</v>
      </c>
      <c r="U316" s="40"/>
      <c r="V316" s="40"/>
      <c r="W316" s="40"/>
      <c r="X316" s="40"/>
      <c r="Y316" s="40"/>
      <c r="Z316" s="40"/>
      <c r="AA316" s="40"/>
      <c r="AB316" s="40"/>
      <c r="AC316" s="40"/>
      <c r="AD316" s="40"/>
      <c r="AE316" s="40"/>
      <c r="AR316" s="232" t="s">
        <v>278</v>
      </c>
      <c r="AT316" s="232" t="s">
        <v>203</v>
      </c>
      <c r="AU316" s="232" t="s">
        <v>84</v>
      </c>
      <c r="AY316" s="18" t="s">
        <v>199</v>
      </c>
      <c r="BE316" s="233">
        <f>IF(N316="základní",J316,0)</f>
        <v>0</v>
      </c>
      <c r="BF316" s="233">
        <f>IF(N316="snížená",J316,0)</f>
        <v>0</v>
      </c>
      <c r="BG316" s="233">
        <f>IF(N316="zákl. přenesená",J316,0)</f>
        <v>0</v>
      </c>
      <c r="BH316" s="233">
        <f>IF(N316="sníž. přenesená",J316,0)</f>
        <v>0</v>
      </c>
      <c r="BI316" s="233">
        <f>IF(N316="nulová",J316,0)</f>
        <v>0</v>
      </c>
      <c r="BJ316" s="18" t="s">
        <v>84</v>
      </c>
      <c r="BK316" s="233">
        <f>ROUND(I316*H316,2)</f>
        <v>0</v>
      </c>
      <c r="BL316" s="18" t="s">
        <v>245</v>
      </c>
      <c r="BM316" s="232" t="s">
        <v>1045</v>
      </c>
    </row>
    <row r="317" spans="1:47" s="2" customFormat="1" ht="12">
      <c r="A317" s="40"/>
      <c r="B317" s="41"/>
      <c r="C317" s="42"/>
      <c r="D317" s="234" t="s">
        <v>210</v>
      </c>
      <c r="E317" s="42"/>
      <c r="F317" s="235" t="s">
        <v>1044</v>
      </c>
      <c r="G317" s="42"/>
      <c r="H317" s="42"/>
      <c r="I317" s="138"/>
      <c r="J317" s="42"/>
      <c r="K317" s="42"/>
      <c r="L317" s="46"/>
      <c r="M317" s="236"/>
      <c r="N317" s="237"/>
      <c r="O317" s="86"/>
      <c r="P317" s="86"/>
      <c r="Q317" s="86"/>
      <c r="R317" s="86"/>
      <c r="S317" s="86"/>
      <c r="T317" s="87"/>
      <c r="U317" s="40"/>
      <c r="V317" s="40"/>
      <c r="W317" s="40"/>
      <c r="X317" s="40"/>
      <c r="Y317" s="40"/>
      <c r="Z317" s="40"/>
      <c r="AA317" s="40"/>
      <c r="AB317" s="40"/>
      <c r="AC317" s="40"/>
      <c r="AD317" s="40"/>
      <c r="AE317" s="40"/>
      <c r="AT317" s="18" t="s">
        <v>210</v>
      </c>
      <c r="AU317" s="18" t="s">
        <v>84</v>
      </c>
    </row>
    <row r="318" spans="1:65" s="2" customFormat="1" ht="19.8" customHeight="1">
      <c r="A318" s="40"/>
      <c r="B318" s="41"/>
      <c r="C318" s="220" t="s">
        <v>390</v>
      </c>
      <c r="D318" s="220" t="s">
        <v>203</v>
      </c>
      <c r="E318" s="221" t="s">
        <v>1046</v>
      </c>
      <c r="F318" s="222" t="s">
        <v>1047</v>
      </c>
      <c r="G318" s="223" t="s">
        <v>206</v>
      </c>
      <c r="H318" s="224">
        <v>100</v>
      </c>
      <c r="I318" s="225"/>
      <c r="J318" s="226">
        <f>ROUND(I318*H318,2)</f>
        <v>0</v>
      </c>
      <c r="K318" s="222" t="s">
        <v>32</v>
      </c>
      <c r="L318" s="227"/>
      <c r="M318" s="228" t="s">
        <v>32</v>
      </c>
      <c r="N318" s="229" t="s">
        <v>48</v>
      </c>
      <c r="O318" s="86"/>
      <c r="P318" s="230">
        <f>O318*H318</f>
        <v>0</v>
      </c>
      <c r="Q318" s="230">
        <v>0</v>
      </c>
      <c r="R318" s="230">
        <f>Q318*H318</f>
        <v>0</v>
      </c>
      <c r="S318" s="230">
        <v>0</v>
      </c>
      <c r="T318" s="231">
        <f>S318*H318</f>
        <v>0</v>
      </c>
      <c r="U318" s="40"/>
      <c r="V318" s="40"/>
      <c r="W318" s="40"/>
      <c r="X318" s="40"/>
      <c r="Y318" s="40"/>
      <c r="Z318" s="40"/>
      <c r="AA318" s="40"/>
      <c r="AB318" s="40"/>
      <c r="AC318" s="40"/>
      <c r="AD318" s="40"/>
      <c r="AE318" s="40"/>
      <c r="AR318" s="232" t="s">
        <v>278</v>
      </c>
      <c r="AT318" s="232" t="s">
        <v>203</v>
      </c>
      <c r="AU318" s="232" t="s">
        <v>84</v>
      </c>
      <c r="AY318" s="18" t="s">
        <v>199</v>
      </c>
      <c r="BE318" s="233">
        <f>IF(N318="základní",J318,0)</f>
        <v>0</v>
      </c>
      <c r="BF318" s="233">
        <f>IF(N318="snížená",J318,0)</f>
        <v>0</v>
      </c>
      <c r="BG318" s="233">
        <f>IF(N318="zákl. přenesená",J318,0)</f>
        <v>0</v>
      </c>
      <c r="BH318" s="233">
        <f>IF(N318="sníž. přenesená",J318,0)</f>
        <v>0</v>
      </c>
      <c r="BI318" s="233">
        <f>IF(N318="nulová",J318,0)</f>
        <v>0</v>
      </c>
      <c r="BJ318" s="18" t="s">
        <v>84</v>
      </c>
      <c r="BK318" s="233">
        <f>ROUND(I318*H318,2)</f>
        <v>0</v>
      </c>
      <c r="BL318" s="18" t="s">
        <v>245</v>
      </c>
      <c r="BM318" s="232" t="s">
        <v>1048</v>
      </c>
    </row>
    <row r="319" spans="1:47" s="2" customFormat="1" ht="12">
      <c r="A319" s="40"/>
      <c r="B319" s="41"/>
      <c r="C319" s="42"/>
      <c r="D319" s="234" t="s">
        <v>210</v>
      </c>
      <c r="E319" s="42"/>
      <c r="F319" s="235" t="s">
        <v>1047</v>
      </c>
      <c r="G319" s="42"/>
      <c r="H319" s="42"/>
      <c r="I319" s="138"/>
      <c r="J319" s="42"/>
      <c r="K319" s="42"/>
      <c r="L319" s="46"/>
      <c r="M319" s="236"/>
      <c r="N319" s="237"/>
      <c r="O319" s="86"/>
      <c r="P319" s="86"/>
      <c r="Q319" s="86"/>
      <c r="R319" s="86"/>
      <c r="S319" s="86"/>
      <c r="T319" s="87"/>
      <c r="U319" s="40"/>
      <c r="V319" s="40"/>
      <c r="W319" s="40"/>
      <c r="X319" s="40"/>
      <c r="Y319" s="40"/>
      <c r="Z319" s="40"/>
      <c r="AA319" s="40"/>
      <c r="AB319" s="40"/>
      <c r="AC319" s="40"/>
      <c r="AD319" s="40"/>
      <c r="AE319" s="40"/>
      <c r="AT319" s="18" t="s">
        <v>210</v>
      </c>
      <c r="AU319" s="18" t="s">
        <v>84</v>
      </c>
    </row>
    <row r="320" spans="1:65" s="2" customFormat="1" ht="19.8" customHeight="1">
      <c r="A320" s="40"/>
      <c r="B320" s="41"/>
      <c r="C320" s="260" t="s">
        <v>1049</v>
      </c>
      <c r="D320" s="260" t="s">
        <v>222</v>
      </c>
      <c r="E320" s="261" t="s">
        <v>1050</v>
      </c>
      <c r="F320" s="262" t="s">
        <v>1051</v>
      </c>
      <c r="G320" s="263" t="s">
        <v>288</v>
      </c>
      <c r="H320" s="264">
        <v>178.9</v>
      </c>
      <c r="I320" s="265"/>
      <c r="J320" s="266">
        <f>ROUND(I320*H320,2)</f>
        <v>0</v>
      </c>
      <c r="K320" s="262" t="s">
        <v>32</v>
      </c>
      <c r="L320" s="46"/>
      <c r="M320" s="267" t="s">
        <v>32</v>
      </c>
      <c r="N320" s="268" t="s">
        <v>48</v>
      </c>
      <c r="O320" s="86"/>
      <c r="P320" s="230">
        <f>O320*H320</f>
        <v>0</v>
      </c>
      <c r="Q320" s="230">
        <v>0</v>
      </c>
      <c r="R320" s="230">
        <f>Q320*H320</f>
        <v>0</v>
      </c>
      <c r="S320" s="230">
        <v>0</v>
      </c>
      <c r="T320" s="231">
        <f>S320*H320</f>
        <v>0</v>
      </c>
      <c r="U320" s="40"/>
      <c r="V320" s="40"/>
      <c r="W320" s="40"/>
      <c r="X320" s="40"/>
      <c r="Y320" s="40"/>
      <c r="Z320" s="40"/>
      <c r="AA320" s="40"/>
      <c r="AB320" s="40"/>
      <c r="AC320" s="40"/>
      <c r="AD320" s="40"/>
      <c r="AE320" s="40"/>
      <c r="AR320" s="232" t="s">
        <v>245</v>
      </c>
      <c r="AT320" s="232" t="s">
        <v>222</v>
      </c>
      <c r="AU320" s="232" t="s">
        <v>84</v>
      </c>
      <c r="AY320" s="18" t="s">
        <v>199</v>
      </c>
      <c r="BE320" s="233">
        <f>IF(N320="základní",J320,0)</f>
        <v>0</v>
      </c>
      <c r="BF320" s="233">
        <f>IF(N320="snížená",J320,0)</f>
        <v>0</v>
      </c>
      <c r="BG320" s="233">
        <f>IF(N320="zákl. přenesená",J320,0)</f>
        <v>0</v>
      </c>
      <c r="BH320" s="233">
        <f>IF(N320="sníž. přenesená",J320,0)</f>
        <v>0</v>
      </c>
      <c r="BI320" s="233">
        <f>IF(N320="nulová",J320,0)</f>
        <v>0</v>
      </c>
      <c r="BJ320" s="18" t="s">
        <v>84</v>
      </c>
      <c r="BK320" s="233">
        <f>ROUND(I320*H320,2)</f>
        <v>0</v>
      </c>
      <c r="BL320" s="18" t="s">
        <v>245</v>
      </c>
      <c r="BM320" s="232" t="s">
        <v>1052</v>
      </c>
    </row>
    <row r="321" spans="1:47" s="2" customFormat="1" ht="12">
      <c r="A321" s="40"/>
      <c r="B321" s="41"/>
      <c r="C321" s="42"/>
      <c r="D321" s="234" t="s">
        <v>210</v>
      </c>
      <c r="E321" s="42"/>
      <c r="F321" s="235" t="s">
        <v>1051</v>
      </c>
      <c r="G321" s="42"/>
      <c r="H321" s="42"/>
      <c r="I321" s="138"/>
      <c r="J321" s="42"/>
      <c r="K321" s="42"/>
      <c r="L321" s="46"/>
      <c r="M321" s="236"/>
      <c r="N321" s="237"/>
      <c r="O321" s="86"/>
      <c r="P321" s="86"/>
      <c r="Q321" s="86"/>
      <c r="R321" s="86"/>
      <c r="S321" s="86"/>
      <c r="T321" s="87"/>
      <c r="U321" s="40"/>
      <c r="V321" s="40"/>
      <c r="W321" s="40"/>
      <c r="X321" s="40"/>
      <c r="Y321" s="40"/>
      <c r="Z321" s="40"/>
      <c r="AA321" s="40"/>
      <c r="AB321" s="40"/>
      <c r="AC321" s="40"/>
      <c r="AD321" s="40"/>
      <c r="AE321" s="40"/>
      <c r="AT321" s="18" t="s">
        <v>210</v>
      </c>
      <c r="AU321" s="18" t="s">
        <v>84</v>
      </c>
    </row>
    <row r="322" spans="1:65" s="2" customFormat="1" ht="19.8" customHeight="1">
      <c r="A322" s="40"/>
      <c r="B322" s="41"/>
      <c r="C322" s="220" t="s">
        <v>225</v>
      </c>
      <c r="D322" s="220" t="s">
        <v>203</v>
      </c>
      <c r="E322" s="221" t="s">
        <v>1053</v>
      </c>
      <c r="F322" s="222" t="s">
        <v>1054</v>
      </c>
      <c r="G322" s="223" t="s">
        <v>288</v>
      </c>
      <c r="H322" s="224">
        <v>187.845</v>
      </c>
      <c r="I322" s="225"/>
      <c r="J322" s="226">
        <f>ROUND(I322*H322,2)</f>
        <v>0</v>
      </c>
      <c r="K322" s="222" t="s">
        <v>32</v>
      </c>
      <c r="L322" s="227"/>
      <c r="M322" s="228" t="s">
        <v>32</v>
      </c>
      <c r="N322" s="229" t="s">
        <v>48</v>
      </c>
      <c r="O322" s="86"/>
      <c r="P322" s="230">
        <f>O322*H322</f>
        <v>0</v>
      </c>
      <c r="Q322" s="230">
        <v>0</v>
      </c>
      <c r="R322" s="230">
        <f>Q322*H322</f>
        <v>0</v>
      </c>
      <c r="S322" s="230">
        <v>0</v>
      </c>
      <c r="T322" s="231">
        <f>S322*H322</f>
        <v>0</v>
      </c>
      <c r="U322" s="40"/>
      <c r="V322" s="40"/>
      <c r="W322" s="40"/>
      <c r="X322" s="40"/>
      <c r="Y322" s="40"/>
      <c r="Z322" s="40"/>
      <c r="AA322" s="40"/>
      <c r="AB322" s="40"/>
      <c r="AC322" s="40"/>
      <c r="AD322" s="40"/>
      <c r="AE322" s="40"/>
      <c r="AR322" s="232" t="s">
        <v>278</v>
      </c>
      <c r="AT322" s="232" t="s">
        <v>203</v>
      </c>
      <c r="AU322" s="232" t="s">
        <v>84</v>
      </c>
      <c r="AY322" s="18" t="s">
        <v>199</v>
      </c>
      <c r="BE322" s="233">
        <f>IF(N322="základní",J322,0)</f>
        <v>0</v>
      </c>
      <c r="BF322" s="233">
        <f>IF(N322="snížená",J322,0)</f>
        <v>0</v>
      </c>
      <c r="BG322" s="233">
        <f>IF(N322="zákl. přenesená",J322,0)</f>
        <v>0</v>
      </c>
      <c r="BH322" s="233">
        <f>IF(N322="sníž. přenesená",J322,0)</f>
        <v>0</v>
      </c>
      <c r="BI322" s="233">
        <f>IF(N322="nulová",J322,0)</f>
        <v>0</v>
      </c>
      <c r="BJ322" s="18" t="s">
        <v>84</v>
      </c>
      <c r="BK322" s="233">
        <f>ROUND(I322*H322,2)</f>
        <v>0</v>
      </c>
      <c r="BL322" s="18" t="s">
        <v>245</v>
      </c>
      <c r="BM322" s="232" t="s">
        <v>1055</v>
      </c>
    </row>
    <row r="323" spans="1:47" s="2" customFormat="1" ht="12">
      <c r="A323" s="40"/>
      <c r="B323" s="41"/>
      <c r="C323" s="42"/>
      <c r="D323" s="234" t="s">
        <v>210</v>
      </c>
      <c r="E323" s="42"/>
      <c r="F323" s="235" t="s">
        <v>1054</v>
      </c>
      <c r="G323" s="42"/>
      <c r="H323" s="42"/>
      <c r="I323" s="138"/>
      <c r="J323" s="42"/>
      <c r="K323" s="42"/>
      <c r="L323" s="46"/>
      <c r="M323" s="236"/>
      <c r="N323" s="237"/>
      <c r="O323" s="86"/>
      <c r="P323" s="86"/>
      <c r="Q323" s="86"/>
      <c r="R323" s="86"/>
      <c r="S323" s="86"/>
      <c r="T323" s="87"/>
      <c r="U323" s="40"/>
      <c r="V323" s="40"/>
      <c r="W323" s="40"/>
      <c r="X323" s="40"/>
      <c r="Y323" s="40"/>
      <c r="Z323" s="40"/>
      <c r="AA323" s="40"/>
      <c r="AB323" s="40"/>
      <c r="AC323" s="40"/>
      <c r="AD323" s="40"/>
      <c r="AE323" s="40"/>
      <c r="AT323" s="18" t="s">
        <v>210</v>
      </c>
      <c r="AU323" s="18" t="s">
        <v>84</v>
      </c>
    </row>
    <row r="324" spans="1:51" s="13" customFormat="1" ht="12">
      <c r="A324" s="13"/>
      <c r="B324" s="238"/>
      <c r="C324" s="239"/>
      <c r="D324" s="234" t="s">
        <v>213</v>
      </c>
      <c r="E324" s="240" t="s">
        <v>32</v>
      </c>
      <c r="F324" s="241" t="s">
        <v>1306</v>
      </c>
      <c r="G324" s="239"/>
      <c r="H324" s="242">
        <v>187.845</v>
      </c>
      <c r="I324" s="243"/>
      <c r="J324" s="239"/>
      <c r="K324" s="239"/>
      <c r="L324" s="244"/>
      <c r="M324" s="245"/>
      <c r="N324" s="246"/>
      <c r="O324" s="246"/>
      <c r="P324" s="246"/>
      <c r="Q324" s="246"/>
      <c r="R324" s="246"/>
      <c r="S324" s="246"/>
      <c r="T324" s="247"/>
      <c r="U324" s="13"/>
      <c r="V324" s="13"/>
      <c r="W324" s="13"/>
      <c r="X324" s="13"/>
      <c r="Y324" s="13"/>
      <c r="Z324" s="13"/>
      <c r="AA324" s="13"/>
      <c r="AB324" s="13"/>
      <c r="AC324" s="13"/>
      <c r="AD324" s="13"/>
      <c r="AE324" s="13"/>
      <c r="AT324" s="248" t="s">
        <v>213</v>
      </c>
      <c r="AU324" s="248" t="s">
        <v>84</v>
      </c>
      <c r="AV324" s="13" t="s">
        <v>86</v>
      </c>
      <c r="AW324" s="13" t="s">
        <v>39</v>
      </c>
      <c r="AX324" s="13" t="s">
        <v>6</v>
      </c>
      <c r="AY324" s="248" t="s">
        <v>199</v>
      </c>
    </row>
    <row r="325" spans="1:51" s="14" customFormat="1" ht="12">
      <c r="A325" s="14"/>
      <c r="B325" s="249"/>
      <c r="C325" s="250"/>
      <c r="D325" s="234" t="s">
        <v>213</v>
      </c>
      <c r="E325" s="251" t="s">
        <v>32</v>
      </c>
      <c r="F325" s="252" t="s">
        <v>215</v>
      </c>
      <c r="G325" s="250"/>
      <c r="H325" s="253">
        <v>187.845</v>
      </c>
      <c r="I325" s="254"/>
      <c r="J325" s="250"/>
      <c r="K325" s="250"/>
      <c r="L325" s="255"/>
      <c r="M325" s="269"/>
      <c r="N325" s="270"/>
      <c r="O325" s="270"/>
      <c r="P325" s="270"/>
      <c r="Q325" s="270"/>
      <c r="R325" s="270"/>
      <c r="S325" s="270"/>
      <c r="T325" s="271"/>
      <c r="U325" s="14"/>
      <c r="V325" s="14"/>
      <c r="W325" s="14"/>
      <c r="X325" s="14"/>
      <c r="Y325" s="14"/>
      <c r="Z325" s="14"/>
      <c r="AA325" s="14"/>
      <c r="AB325" s="14"/>
      <c r="AC325" s="14"/>
      <c r="AD325" s="14"/>
      <c r="AE325" s="14"/>
      <c r="AT325" s="259" t="s">
        <v>213</v>
      </c>
      <c r="AU325" s="259" t="s">
        <v>84</v>
      </c>
      <c r="AV325" s="14" t="s">
        <v>209</v>
      </c>
      <c r="AW325" s="14" t="s">
        <v>39</v>
      </c>
      <c r="AX325" s="14" t="s">
        <v>84</v>
      </c>
      <c r="AY325" s="259" t="s">
        <v>199</v>
      </c>
    </row>
    <row r="326" spans="1:63" s="12" customFormat="1" ht="25.9" customHeight="1">
      <c r="A326" s="12"/>
      <c r="B326" s="204"/>
      <c r="C326" s="205"/>
      <c r="D326" s="206" t="s">
        <v>76</v>
      </c>
      <c r="E326" s="207" t="s">
        <v>203</v>
      </c>
      <c r="F326" s="207" t="s">
        <v>220</v>
      </c>
      <c r="G326" s="205"/>
      <c r="H326" s="205"/>
      <c r="I326" s="208"/>
      <c r="J326" s="209">
        <f>BK326</f>
        <v>0</v>
      </c>
      <c r="K326" s="205"/>
      <c r="L326" s="210"/>
      <c r="M326" s="211"/>
      <c r="N326" s="212"/>
      <c r="O326" s="212"/>
      <c r="P326" s="213">
        <f>P327</f>
        <v>0</v>
      </c>
      <c r="Q326" s="212"/>
      <c r="R326" s="213">
        <f>R327</f>
        <v>0</v>
      </c>
      <c r="S326" s="212"/>
      <c r="T326" s="214">
        <f>T327</f>
        <v>0</v>
      </c>
      <c r="U326" s="12"/>
      <c r="V326" s="12"/>
      <c r="W326" s="12"/>
      <c r="X326" s="12"/>
      <c r="Y326" s="12"/>
      <c r="Z326" s="12"/>
      <c r="AA326" s="12"/>
      <c r="AB326" s="12"/>
      <c r="AC326" s="12"/>
      <c r="AD326" s="12"/>
      <c r="AE326" s="12"/>
      <c r="AR326" s="215" t="s">
        <v>221</v>
      </c>
      <c r="AT326" s="216" t="s">
        <v>76</v>
      </c>
      <c r="AU326" s="216" t="s">
        <v>6</v>
      </c>
      <c r="AY326" s="215" t="s">
        <v>199</v>
      </c>
      <c r="BK326" s="217">
        <f>BK327</f>
        <v>0</v>
      </c>
    </row>
    <row r="327" spans="1:63" s="12" customFormat="1" ht="22.8" customHeight="1">
      <c r="A327" s="12"/>
      <c r="B327" s="204"/>
      <c r="C327" s="205"/>
      <c r="D327" s="206" t="s">
        <v>76</v>
      </c>
      <c r="E327" s="218" t="s">
        <v>1057</v>
      </c>
      <c r="F327" s="218" t="s">
        <v>1058</v>
      </c>
      <c r="G327" s="205"/>
      <c r="H327" s="205"/>
      <c r="I327" s="208"/>
      <c r="J327" s="219">
        <f>BK327</f>
        <v>0</v>
      </c>
      <c r="K327" s="205"/>
      <c r="L327" s="210"/>
      <c r="M327" s="211"/>
      <c r="N327" s="212"/>
      <c r="O327" s="212"/>
      <c r="P327" s="213">
        <f>SUM(P328:P329)</f>
        <v>0</v>
      </c>
      <c r="Q327" s="212"/>
      <c r="R327" s="213">
        <f>SUM(R328:R329)</f>
        <v>0</v>
      </c>
      <c r="S327" s="212"/>
      <c r="T327" s="214">
        <f>SUM(T328:T329)</f>
        <v>0</v>
      </c>
      <c r="U327" s="12"/>
      <c r="V327" s="12"/>
      <c r="W327" s="12"/>
      <c r="X327" s="12"/>
      <c r="Y327" s="12"/>
      <c r="Z327" s="12"/>
      <c r="AA327" s="12"/>
      <c r="AB327" s="12"/>
      <c r="AC327" s="12"/>
      <c r="AD327" s="12"/>
      <c r="AE327" s="12"/>
      <c r="AR327" s="215" t="s">
        <v>221</v>
      </c>
      <c r="AT327" s="216" t="s">
        <v>76</v>
      </c>
      <c r="AU327" s="216" t="s">
        <v>84</v>
      </c>
      <c r="AY327" s="215" t="s">
        <v>199</v>
      </c>
      <c r="BK327" s="217">
        <f>SUM(BK328:BK329)</f>
        <v>0</v>
      </c>
    </row>
    <row r="328" spans="1:65" s="2" customFormat="1" ht="19.8" customHeight="1">
      <c r="A328" s="40"/>
      <c r="B328" s="41"/>
      <c r="C328" s="260" t="s">
        <v>1059</v>
      </c>
      <c r="D328" s="260" t="s">
        <v>222</v>
      </c>
      <c r="E328" s="261" t="s">
        <v>1060</v>
      </c>
      <c r="F328" s="262" t="s">
        <v>1061</v>
      </c>
      <c r="G328" s="263" t="s">
        <v>1062</v>
      </c>
      <c r="H328" s="264">
        <v>1</v>
      </c>
      <c r="I328" s="265"/>
      <c r="J328" s="266">
        <f>ROUND(I328*H328,2)</f>
        <v>0</v>
      </c>
      <c r="K328" s="262" t="s">
        <v>32</v>
      </c>
      <c r="L328" s="46"/>
      <c r="M328" s="267" t="s">
        <v>32</v>
      </c>
      <c r="N328" s="268" t="s">
        <v>48</v>
      </c>
      <c r="O328" s="86"/>
      <c r="P328" s="230">
        <f>O328*H328</f>
        <v>0</v>
      </c>
      <c r="Q328" s="230">
        <v>0</v>
      </c>
      <c r="R328" s="230">
        <f>Q328*H328</f>
        <v>0</v>
      </c>
      <c r="S328" s="230">
        <v>0</v>
      </c>
      <c r="T328" s="231">
        <f>S328*H328</f>
        <v>0</v>
      </c>
      <c r="U328" s="40"/>
      <c r="V328" s="40"/>
      <c r="W328" s="40"/>
      <c r="X328" s="40"/>
      <c r="Y328" s="40"/>
      <c r="Z328" s="40"/>
      <c r="AA328" s="40"/>
      <c r="AB328" s="40"/>
      <c r="AC328" s="40"/>
      <c r="AD328" s="40"/>
      <c r="AE328" s="40"/>
      <c r="AR328" s="232" t="s">
        <v>225</v>
      </c>
      <c r="AT328" s="232" t="s">
        <v>222</v>
      </c>
      <c r="AU328" s="232" t="s">
        <v>86</v>
      </c>
      <c r="AY328" s="18" t="s">
        <v>199</v>
      </c>
      <c r="BE328" s="233">
        <f>IF(N328="základní",J328,0)</f>
        <v>0</v>
      </c>
      <c r="BF328" s="233">
        <f>IF(N328="snížená",J328,0)</f>
        <v>0</v>
      </c>
      <c r="BG328" s="233">
        <f>IF(N328="zákl. přenesená",J328,0)</f>
        <v>0</v>
      </c>
      <c r="BH328" s="233">
        <f>IF(N328="sníž. přenesená",J328,0)</f>
        <v>0</v>
      </c>
      <c r="BI328" s="233">
        <f>IF(N328="nulová",J328,0)</f>
        <v>0</v>
      </c>
      <c r="BJ328" s="18" t="s">
        <v>84</v>
      </c>
      <c r="BK328" s="233">
        <f>ROUND(I328*H328,2)</f>
        <v>0</v>
      </c>
      <c r="BL328" s="18" t="s">
        <v>225</v>
      </c>
      <c r="BM328" s="232" t="s">
        <v>1063</v>
      </c>
    </row>
    <row r="329" spans="1:47" s="2" customFormat="1" ht="12">
      <c r="A329" s="40"/>
      <c r="B329" s="41"/>
      <c r="C329" s="42"/>
      <c r="D329" s="234" t="s">
        <v>210</v>
      </c>
      <c r="E329" s="42"/>
      <c r="F329" s="235" t="s">
        <v>1061</v>
      </c>
      <c r="G329" s="42"/>
      <c r="H329" s="42"/>
      <c r="I329" s="138"/>
      <c r="J329" s="42"/>
      <c r="K329" s="42"/>
      <c r="L329" s="46"/>
      <c r="M329" s="236"/>
      <c r="N329" s="237"/>
      <c r="O329" s="86"/>
      <c r="P329" s="86"/>
      <c r="Q329" s="86"/>
      <c r="R329" s="86"/>
      <c r="S329" s="86"/>
      <c r="T329" s="87"/>
      <c r="U329" s="40"/>
      <c r="V329" s="40"/>
      <c r="W329" s="40"/>
      <c r="X329" s="40"/>
      <c r="Y329" s="40"/>
      <c r="Z329" s="40"/>
      <c r="AA329" s="40"/>
      <c r="AB329" s="40"/>
      <c r="AC329" s="40"/>
      <c r="AD329" s="40"/>
      <c r="AE329" s="40"/>
      <c r="AT329" s="18" t="s">
        <v>210</v>
      </c>
      <c r="AU329" s="18" t="s">
        <v>86</v>
      </c>
    </row>
    <row r="330" spans="1:63" s="12" customFormat="1" ht="25.9" customHeight="1">
      <c r="A330" s="12"/>
      <c r="B330" s="204"/>
      <c r="C330" s="205"/>
      <c r="D330" s="206" t="s">
        <v>76</v>
      </c>
      <c r="E330" s="207" t="s">
        <v>1064</v>
      </c>
      <c r="F330" s="207" t="s">
        <v>1065</v>
      </c>
      <c r="G330" s="205"/>
      <c r="H330" s="205"/>
      <c r="I330" s="208"/>
      <c r="J330" s="209">
        <f>BK330</f>
        <v>0</v>
      </c>
      <c r="K330" s="205"/>
      <c r="L330" s="210"/>
      <c r="M330" s="211"/>
      <c r="N330" s="212"/>
      <c r="O330" s="212"/>
      <c r="P330" s="213">
        <f>SUM(P331:P342)</f>
        <v>0</v>
      </c>
      <c r="Q330" s="212"/>
      <c r="R330" s="213">
        <f>SUM(R331:R342)</f>
        <v>0</v>
      </c>
      <c r="S330" s="212"/>
      <c r="T330" s="214">
        <f>SUM(T331:T342)</f>
        <v>0</v>
      </c>
      <c r="U330" s="12"/>
      <c r="V330" s="12"/>
      <c r="W330" s="12"/>
      <c r="X330" s="12"/>
      <c r="Y330" s="12"/>
      <c r="Z330" s="12"/>
      <c r="AA330" s="12"/>
      <c r="AB330" s="12"/>
      <c r="AC330" s="12"/>
      <c r="AD330" s="12"/>
      <c r="AE330" s="12"/>
      <c r="AR330" s="215" t="s">
        <v>200</v>
      </c>
      <c r="AT330" s="216" t="s">
        <v>76</v>
      </c>
      <c r="AU330" s="216" t="s">
        <v>6</v>
      </c>
      <c r="AY330" s="215" t="s">
        <v>199</v>
      </c>
      <c r="BK330" s="217">
        <f>SUM(BK331:BK342)</f>
        <v>0</v>
      </c>
    </row>
    <row r="331" spans="1:65" s="2" customFormat="1" ht="19.8" customHeight="1">
      <c r="A331" s="40"/>
      <c r="B331" s="41"/>
      <c r="C331" s="260" t="s">
        <v>396</v>
      </c>
      <c r="D331" s="260" t="s">
        <v>222</v>
      </c>
      <c r="E331" s="261" t="s">
        <v>1066</v>
      </c>
      <c r="F331" s="262" t="s">
        <v>467</v>
      </c>
      <c r="G331" s="263" t="s">
        <v>296</v>
      </c>
      <c r="H331" s="264">
        <v>517.2</v>
      </c>
      <c r="I331" s="265"/>
      <c r="J331" s="266">
        <f>ROUND(I331*H331,2)</f>
        <v>0</v>
      </c>
      <c r="K331" s="262" t="s">
        <v>32</v>
      </c>
      <c r="L331" s="46"/>
      <c r="M331" s="267" t="s">
        <v>32</v>
      </c>
      <c r="N331" s="268" t="s">
        <v>48</v>
      </c>
      <c r="O331" s="86"/>
      <c r="P331" s="230">
        <f>O331*H331</f>
        <v>0</v>
      </c>
      <c r="Q331" s="230">
        <v>0</v>
      </c>
      <c r="R331" s="230">
        <f>Q331*H331</f>
        <v>0</v>
      </c>
      <c r="S331" s="230">
        <v>0</v>
      </c>
      <c r="T331" s="231">
        <f>S331*H331</f>
        <v>0</v>
      </c>
      <c r="U331" s="40"/>
      <c r="V331" s="40"/>
      <c r="W331" s="40"/>
      <c r="X331" s="40"/>
      <c r="Y331" s="40"/>
      <c r="Z331" s="40"/>
      <c r="AA331" s="40"/>
      <c r="AB331" s="40"/>
      <c r="AC331" s="40"/>
      <c r="AD331" s="40"/>
      <c r="AE331" s="40"/>
      <c r="AR331" s="232" t="s">
        <v>209</v>
      </c>
      <c r="AT331" s="232" t="s">
        <v>222</v>
      </c>
      <c r="AU331" s="232" t="s">
        <v>84</v>
      </c>
      <c r="AY331" s="18" t="s">
        <v>199</v>
      </c>
      <c r="BE331" s="233">
        <f>IF(N331="základní",J331,0)</f>
        <v>0</v>
      </c>
      <c r="BF331" s="233">
        <f>IF(N331="snížená",J331,0)</f>
        <v>0</v>
      </c>
      <c r="BG331" s="233">
        <f>IF(N331="zákl. přenesená",J331,0)</f>
        <v>0</v>
      </c>
      <c r="BH331" s="233">
        <f>IF(N331="sníž. přenesená",J331,0)</f>
        <v>0</v>
      </c>
      <c r="BI331" s="233">
        <f>IF(N331="nulová",J331,0)</f>
        <v>0</v>
      </c>
      <c r="BJ331" s="18" t="s">
        <v>84</v>
      </c>
      <c r="BK331" s="233">
        <f>ROUND(I331*H331,2)</f>
        <v>0</v>
      </c>
      <c r="BL331" s="18" t="s">
        <v>209</v>
      </c>
      <c r="BM331" s="232" t="s">
        <v>1067</v>
      </c>
    </row>
    <row r="332" spans="1:47" s="2" customFormat="1" ht="12">
      <c r="A332" s="40"/>
      <c r="B332" s="41"/>
      <c r="C332" s="42"/>
      <c r="D332" s="234" t="s">
        <v>210</v>
      </c>
      <c r="E332" s="42"/>
      <c r="F332" s="235" t="s">
        <v>467</v>
      </c>
      <c r="G332" s="42"/>
      <c r="H332" s="42"/>
      <c r="I332" s="138"/>
      <c r="J332" s="42"/>
      <c r="K332" s="42"/>
      <c r="L332" s="46"/>
      <c r="M332" s="236"/>
      <c r="N332" s="237"/>
      <c r="O332" s="86"/>
      <c r="P332" s="86"/>
      <c r="Q332" s="86"/>
      <c r="R332" s="86"/>
      <c r="S332" s="86"/>
      <c r="T332" s="87"/>
      <c r="U332" s="40"/>
      <c r="V332" s="40"/>
      <c r="W332" s="40"/>
      <c r="X332" s="40"/>
      <c r="Y332" s="40"/>
      <c r="Z332" s="40"/>
      <c r="AA332" s="40"/>
      <c r="AB332" s="40"/>
      <c r="AC332" s="40"/>
      <c r="AD332" s="40"/>
      <c r="AE332" s="40"/>
      <c r="AT332" s="18" t="s">
        <v>210</v>
      </c>
      <c r="AU332" s="18" t="s">
        <v>84</v>
      </c>
    </row>
    <row r="333" spans="1:51" s="13" customFormat="1" ht="12">
      <c r="A333" s="13"/>
      <c r="B333" s="238"/>
      <c r="C333" s="239"/>
      <c r="D333" s="234" t="s">
        <v>213</v>
      </c>
      <c r="E333" s="240" t="s">
        <v>32</v>
      </c>
      <c r="F333" s="241" t="s">
        <v>1307</v>
      </c>
      <c r="G333" s="239"/>
      <c r="H333" s="242">
        <v>517.2</v>
      </c>
      <c r="I333" s="243"/>
      <c r="J333" s="239"/>
      <c r="K333" s="239"/>
      <c r="L333" s="244"/>
      <c r="M333" s="245"/>
      <c r="N333" s="246"/>
      <c r="O333" s="246"/>
      <c r="P333" s="246"/>
      <c r="Q333" s="246"/>
      <c r="R333" s="246"/>
      <c r="S333" s="246"/>
      <c r="T333" s="247"/>
      <c r="U333" s="13"/>
      <c r="V333" s="13"/>
      <c r="W333" s="13"/>
      <c r="X333" s="13"/>
      <c r="Y333" s="13"/>
      <c r="Z333" s="13"/>
      <c r="AA333" s="13"/>
      <c r="AB333" s="13"/>
      <c r="AC333" s="13"/>
      <c r="AD333" s="13"/>
      <c r="AE333" s="13"/>
      <c r="AT333" s="248" t="s">
        <v>213</v>
      </c>
      <c r="AU333" s="248" t="s">
        <v>84</v>
      </c>
      <c r="AV333" s="13" t="s">
        <v>86</v>
      </c>
      <c r="AW333" s="13" t="s">
        <v>39</v>
      </c>
      <c r="AX333" s="13" t="s">
        <v>6</v>
      </c>
      <c r="AY333" s="248" t="s">
        <v>199</v>
      </c>
    </row>
    <row r="334" spans="1:51" s="14" customFormat="1" ht="12">
      <c r="A334" s="14"/>
      <c r="B334" s="249"/>
      <c r="C334" s="250"/>
      <c r="D334" s="234" t="s">
        <v>213</v>
      </c>
      <c r="E334" s="251" t="s">
        <v>32</v>
      </c>
      <c r="F334" s="252" t="s">
        <v>215</v>
      </c>
      <c r="G334" s="250"/>
      <c r="H334" s="253">
        <v>517.2</v>
      </c>
      <c r="I334" s="254"/>
      <c r="J334" s="250"/>
      <c r="K334" s="250"/>
      <c r="L334" s="255"/>
      <c r="M334" s="269"/>
      <c r="N334" s="270"/>
      <c r="O334" s="270"/>
      <c r="P334" s="270"/>
      <c r="Q334" s="270"/>
      <c r="R334" s="270"/>
      <c r="S334" s="270"/>
      <c r="T334" s="271"/>
      <c r="U334" s="14"/>
      <c r="V334" s="14"/>
      <c r="W334" s="14"/>
      <c r="X334" s="14"/>
      <c r="Y334" s="14"/>
      <c r="Z334" s="14"/>
      <c r="AA334" s="14"/>
      <c r="AB334" s="14"/>
      <c r="AC334" s="14"/>
      <c r="AD334" s="14"/>
      <c r="AE334" s="14"/>
      <c r="AT334" s="259" t="s">
        <v>213</v>
      </c>
      <c r="AU334" s="259" t="s">
        <v>84</v>
      </c>
      <c r="AV334" s="14" t="s">
        <v>209</v>
      </c>
      <c r="AW334" s="14" t="s">
        <v>39</v>
      </c>
      <c r="AX334" s="14" t="s">
        <v>84</v>
      </c>
      <c r="AY334" s="259" t="s">
        <v>199</v>
      </c>
    </row>
    <row r="335" spans="1:65" s="2" customFormat="1" ht="19.8" customHeight="1">
      <c r="A335" s="40"/>
      <c r="B335" s="41"/>
      <c r="C335" s="260" t="s">
        <v>1069</v>
      </c>
      <c r="D335" s="260" t="s">
        <v>222</v>
      </c>
      <c r="E335" s="261" t="s">
        <v>1070</v>
      </c>
      <c r="F335" s="262" t="s">
        <v>738</v>
      </c>
      <c r="G335" s="263" t="s">
        <v>296</v>
      </c>
      <c r="H335" s="264">
        <v>37.868</v>
      </c>
      <c r="I335" s="265"/>
      <c r="J335" s="266">
        <f>ROUND(I335*H335,2)</f>
        <v>0</v>
      </c>
      <c r="K335" s="262" t="s">
        <v>32</v>
      </c>
      <c r="L335" s="46"/>
      <c r="M335" s="267" t="s">
        <v>32</v>
      </c>
      <c r="N335" s="268" t="s">
        <v>48</v>
      </c>
      <c r="O335" s="86"/>
      <c r="P335" s="230">
        <f>O335*H335</f>
        <v>0</v>
      </c>
      <c r="Q335" s="230">
        <v>0</v>
      </c>
      <c r="R335" s="230">
        <f>Q335*H335</f>
        <v>0</v>
      </c>
      <c r="S335" s="230">
        <v>0</v>
      </c>
      <c r="T335" s="231">
        <f>S335*H335</f>
        <v>0</v>
      </c>
      <c r="U335" s="40"/>
      <c r="V335" s="40"/>
      <c r="W335" s="40"/>
      <c r="X335" s="40"/>
      <c r="Y335" s="40"/>
      <c r="Z335" s="40"/>
      <c r="AA335" s="40"/>
      <c r="AB335" s="40"/>
      <c r="AC335" s="40"/>
      <c r="AD335" s="40"/>
      <c r="AE335" s="40"/>
      <c r="AR335" s="232" t="s">
        <v>209</v>
      </c>
      <c r="AT335" s="232" t="s">
        <v>222</v>
      </c>
      <c r="AU335" s="232" t="s">
        <v>84</v>
      </c>
      <c r="AY335" s="18" t="s">
        <v>199</v>
      </c>
      <c r="BE335" s="233">
        <f>IF(N335="základní",J335,0)</f>
        <v>0</v>
      </c>
      <c r="BF335" s="233">
        <f>IF(N335="snížená",J335,0)</f>
        <v>0</v>
      </c>
      <c r="BG335" s="233">
        <f>IF(N335="zákl. přenesená",J335,0)</f>
        <v>0</v>
      </c>
      <c r="BH335" s="233">
        <f>IF(N335="sníž. přenesená",J335,0)</f>
        <v>0</v>
      </c>
      <c r="BI335" s="233">
        <f>IF(N335="nulová",J335,0)</f>
        <v>0</v>
      </c>
      <c r="BJ335" s="18" t="s">
        <v>84</v>
      </c>
      <c r="BK335" s="233">
        <f>ROUND(I335*H335,2)</f>
        <v>0</v>
      </c>
      <c r="BL335" s="18" t="s">
        <v>209</v>
      </c>
      <c r="BM335" s="232" t="s">
        <v>1071</v>
      </c>
    </row>
    <row r="336" spans="1:47" s="2" customFormat="1" ht="12">
      <c r="A336" s="40"/>
      <c r="B336" s="41"/>
      <c r="C336" s="42"/>
      <c r="D336" s="234" t="s">
        <v>210</v>
      </c>
      <c r="E336" s="42"/>
      <c r="F336" s="235" t="s">
        <v>738</v>
      </c>
      <c r="G336" s="42"/>
      <c r="H336" s="42"/>
      <c r="I336" s="138"/>
      <c r="J336" s="42"/>
      <c r="K336" s="42"/>
      <c r="L336" s="46"/>
      <c r="M336" s="236"/>
      <c r="N336" s="237"/>
      <c r="O336" s="86"/>
      <c r="P336" s="86"/>
      <c r="Q336" s="86"/>
      <c r="R336" s="86"/>
      <c r="S336" s="86"/>
      <c r="T336" s="87"/>
      <c r="U336" s="40"/>
      <c r="V336" s="40"/>
      <c r="W336" s="40"/>
      <c r="X336" s="40"/>
      <c r="Y336" s="40"/>
      <c r="Z336" s="40"/>
      <c r="AA336" s="40"/>
      <c r="AB336" s="40"/>
      <c r="AC336" s="40"/>
      <c r="AD336" s="40"/>
      <c r="AE336" s="40"/>
      <c r="AT336" s="18" t="s">
        <v>210</v>
      </c>
      <c r="AU336" s="18" t="s">
        <v>84</v>
      </c>
    </row>
    <row r="337" spans="1:51" s="13" customFormat="1" ht="12">
      <c r="A337" s="13"/>
      <c r="B337" s="238"/>
      <c r="C337" s="239"/>
      <c r="D337" s="234" t="s">
        <v>213</v>
      </c>
      <c r="E337" s="240" t="s">
        <v>32</v>
      </c>
      <c r="F337" s="241" t="s">
        <v>1295</v>
      </c>
      <c r="G337" s="239"/>
      <c r="H337" s="242">
        <v>37.868</v>
      </c>
      <c r="I337" s="243"/>
      <c r="J337" s="239"/>
      <c r="K337" s="239"/>
      <c r="L337" s="244"/>
      <c r="M337" s="245"/>
      <c r="N337" s="246"/>
      <c r="O337" s="246"/>
      <c r="P337" s="246"/>
      <c r="Q337" s="246"/>
      <c r="R337" s="246"/>
      <c r="S337" s="246"/>
      <c r="T337" s="247"/>
      <c r="U337" s="13"/>
      <c r="V337" s="13"/>
      <c r="W337" s="13"/>
      <c r="X337" s="13"/>
      <c r="Y337" s="13"/>
      <c r="Z337" s="13"/>
      <c r="AA337" s="13"/>
      <c r="AB337" s="13"/>
      <c r="AC337" s="13"/>
      <c r="AD337" s="13"/>
      <c r="AE337" s="13"/>
      <c r="AT337" s="248" t="s">
        <v>213</v>
      </c>
      <c r="AU337" s="248" t="s">
        <v>84</v>
      </c>
      <c r="AV337" s="13" t="s">
        <v>86</v>
      </c>
      <c r="AW337" s="13" t="s">
        <v>39</v>
      </c>
      <c r="AX337" s="13" t="s">
        <v>6</v>
      </c>
      <c r="AY337" s="248" t="s">
        <v>199</v>
      </c>
    </row>
    <row r="338" spans="1:51" s="14" customFormat="1" ht="12">
      <c r="A338" s="14"/>
      <c r="B338" s="249"/>
      <c r="C338" s="250"/>
      <c r="D338" s="234" t="s">
        <v>213</v>
      </c>
      <c r="E338" s="251" t="s">
        <v>32</v>
      </c>
      <c r="F338" s="252" t="s">
        <v>215</v>
      </c>
      <c r="G338" s="250"/>
      <c r="H338" s="253">
        <v>37.868</v>
      </c>
      <c r="I338" s="254"/>
      <c r="J338" s="250"/>
      <c r="K338" s="250"/>
      <c r="L338" s="255"/>
      <c r="M338" s="269"/>
      <c r="N338" s="270"/>
      <c r="O338" s="270"/>
      <c r="P338" s="270"/>
      <c r="Q338" s="270"/>
      <c r="R338" s="270"/>
      <c r="S338" s="270"/>
      <c r="T338" s="271"/>
      <c r="U338" s="14"/>
      <c r="V338" s="14"/>
      <c r="W338" s="14"/>
      <c r="X338" s="14"/>
      <c r="Y338" s="14"/>
      <c r="Z338" s="14"/>
      <c r="AA338" s="14"/>
      <c r="AB338" s="14"/>
      <c r="AC338" s="14"/>
      <c r="AD338" s="14"/>
      <c r="AE338" s="14"/>
      <c r="AT338" s="259" t="s">
        <v>213</v>
      </c>
      <c r="AU338" s="259" t="s">
        <v>84</v>
      </c>
      <c r="AV338" s="14" t="s">
        <v>209</v>
      </c>
      <c r="AW338" s="14" t="s">
        <v>39</v>
      </c>
      <c r="AX338" s="14" t="s">
        <v>84</v>
      </c>
      <c r="AY338" s="259" t="s">
        <v>199</v>
      </c>
    </row>
    <row r="339" spans="1:65" s="2" customFormat="1" ht="14.4" customHeight="1">
      <c r="A339" s="40"/>
      <c r="B339" s="41"/>
      <c r="C339" s="260" t="s">
        <v>399</v>
      </c>
      <c r="D339" s="260" t="s">
        <v>222</v>
      </c>
      <c r="E339" s="261" t="s">
        <v>1072</v>
      </c>
      <c r="F339" s="262" t="s">
        <v>1073</v>
      </c>
      <c r="G339" s="263" t="s">
        <v>296</v>
      </c>
      <c r="H339" s="264">
        <v>36</v>
      </c>
      <c r="I339" s="265"/>
      <c r="J339" s="266">
        <f>ROUND(I339*H339,2)</f>
        <v>0</v>
      </c>
      <c r="K339" s="262" t="s">
        <v>32</v>
      </c>
      <c r="L339" s="46"/>
      <c r="M339" s="267" t="s">
        <v>32</v>
      </c>
      <c r="N339" s="268" t="s">
        <v>48</v>
      </c>
      <c r="O339" s="86"/>
      <c r="P339" s="230">
        <f>O339*H339</f>
        <v>0</v>
      </c>
      <c r="Q339" s="230">
        <v>0</v>
      </c>
      <c r="R339" s="230">
        <f>Q339*H339</f>
        <v>0</v>
      </c>
      <c r="S339" s="230">
        <v>0</v>
      </c>
      <c r="T339" s="231">
        <f>S339*H339</f>
        <v>0</v>
      </c>
      <c r="U339" s="40"/>
      <c r="V339" s="40"/>
      <c r="W339" s="40"/>
      <c r="X339" s="40"/>
      <c r="Y339" s="40"/>
      <c r="Z339" s="40"/>
      <c r="AA339" s="40"/>
      <c r="AB339" s="40"/>
      <c r="AC339" s="40"/>
      <c r="AD339" s="40"/>
      <c r="AE339" s="40"/>
      <c r="AR339" s="232" t="s">
        <v>209</v>
      </c>
      <c r="AT339" s="232" t="s">
        <v>222</v>
      </c>
      <c r="AU339" s="232" t="s">
        <v>84</v>
      </c>
      <c r="AY339" s="18" t="s">
        <v>199</v>
      </c>
      <c r="BE339" s="233">
        <f>IF(N339="základní",J339,0)</f>
        <v>0</v>
      </c>
      <c r="BF339" s="233">
        <f>IF(N339="snížená",J339,0)</f>
        <v>0</v>
      </c>
      <c r="BG339" s="233">
        <f>IF(N339="zákl. přenesená",J339,0)</f>
        <v>0</v>
      </c>
      <c r="BH339" s="233">
        <f>IF(N339="sníž. přenesená",J339,0)</f>
        <v>0</v>
      </c>
      <c r="BI339" s="233">
        <f>IF(N339="nulová",J339,0)</f>
        <v>0</v>
      </c>
      <c r="BJ339" s="18" t="s">
        <v>84</v>
      </c>
      <c r="BK339" s="233">
        <f>ROUND(I339*H339,2)</f>
        <v>0</v>
      </c>
      <c r="BL339" s="18" t="s">
        <v>209</v>
      </c>
      <c r="BM339" s="232" t="s">
        <v>1074</v>
      </c>
    </row>
    <row r="340" spans="1:47" s="2" customFormat="1" ht="12">
      <c r="A340" s="40"/>
      <c r="B340" s="41"/>
      <c r="C340" s="42"/>
      <c r="D340" s="234" t="s">
        <v>210</v>
      </c>
      <c r="E340" s="42"/>
      <c r="F340" s="235" t="s">
        <v>1073</v>
      </c>
      <c r="G340" s="42"/>
      <c r="H340" s="42"/>
      <c r="I340" s="138"/>
      <c r="J340" s="42"/>
      <c r="K340" s="42"/>
      <c r="L340" s="46"/>
      <c r="M340" s="236"/>
      <c r="N340" s="237"/>
      <c r="O340" s="86"/>
      <c r="P340" s="86"/>
      <c r="Q340" s="86"/>
      <c r="R340" s="86"/>
      <c r="S340" s="86"/>
      <c r="T340" s="87"/>
      <c r="U340" s="40"/>
      <c r="V340" s="40"/>
      <c r="W340" s="40"/>
      <c r="X340" s="40"/>
      <c r="Y340" s="40"/>
      <c r="Z340" s="40"/>
      <c r="AA340" s="40"/>
      <c r="AB340" s="40"/>
      <c r="AC340" s="40"/>
      <c r="AD340" s="40"/>
      <c r="AE340" s="40"/>
      <c r="AT340" s="18" t="s">
        <v>210</v>
      </c>
      <c r="AU340" s="18" t="s">
        <v>84</v>
      </c>
    </row>
    <row r="341" spans="1:51" s="13" customFormat="1" ht="12">
      <c r="A341" s="13"/>
      <c r="B341" s="238"/>
      <c r="C341" s="239"/>
      <c r="D341" s="234" t="s">
        <v>213</v>
      </c>
      <c r="E341" s="240" t="s">
        <v>32</v>
      </c>
      <c r="F341" s="241" t="s">
        <v>1269</v>
      </c>
      <c r="G341" s="239"/>
      <c r="H341" s="242">
        <v>36</v>
      </c>
      <c r="I341" s="243"/>
      <c r="J341" s="239"/>
      <c r="K341" s="239"/>
      <c r="L341" s="244"/>
      <c r="M341" s="245"/>
      <c r="N341" s="246"/>
      <c r="O341" s="246"/>
      <c r="P341" s="246"/>
      <c r="Q341" s="246"/>
      <c r="R341" s="246"/>
      <c r="S341" s="246"/>
      <c r="T341" s="247"/>
      <c r="U341" s="13"/>
      <c r="V341" s="13"/>
      <c r="W341" s="13"/>
      <c r="X341" s="13"/>
      <c r="Y341" s="13"/>
      <c r="Z341" s="13"/>
      <c r="AA341" s="13"/>
      <c r="AB341" s="13"/>
      <c r="AC341" s="13"/>
      <c r="AD341" s="13"/>
      <c r="AE341" s="13"/>
      <c r="AT341" s="248" t="s">
        <v>213</v>
      </c>
      <c r="AU341" s="248" t="s">
        <v>84</v>
      </c>
      <c r="AV341" s="13" t="s">
        <v>86</v>
      </c>
      <c r="AW341" s="13" t="s">
        <v>39</v>
      </c>
      <c r="AX341" s="13" t="s">
        <v>6</v>
      </c>
      <c r="AY341" s="248" t="s">
        <v>199</v>
      </c>
    </row>
    <row r="342" spans="1:51" s="14" customFormat="1" ht="12">
      <c r="A342" s="14"/>
      <c r="B342" s="249"/>
      <c r="C342" s="250"/>
      <c r="D342" s="234" t="s">
        <v>213</v>
      </c>
      <c r="E342" s="251" t="s">
        <v>32</v>
      </c>
      <c r="F342" s="252" t="s">
        <v>215</v>
      </c>
      <c r="G342" s="250"/>
      <c r="H342" s="253">
        <v>36</v>
      </c>
      <c r="I342" s="254"/>
      <c r="J342" s="250"/>
      <c r="K342" s="250"/>
      <c r="L342" s="255"/>
      <c r="M342" s="256"/>
      <c r="N342" s="257"/>
      <c r="O342" s="257"/>
      <c r="P342" s="257"/>
      <c r="Q342" s="257"/>
      <c r="R342" s="257"/>
      <c r="S342" s="257"/>
      <c r="T342" s="258"/>
      <c r="U342" s="14"/>
      <c r="V342" s="14"/>
      <c r="W342" s="14"/>
      <c r="X342" s="14"/>
      <c r="Y342" s="14"/>
      <c r="Z342" s="14"/>
      <c r="AA342" s="14"/>
      <c r="AB342" s="14"/>
      <c r="AC342" s="14"/>
      <c r="AD342" s="14"/>
      <c r="AE342" s="14"/>
      <c r="AT342" s="259" t="s">
        <v>213</v>
      </c>
      <c r="AU342" s="259" t="s">
        <v>84</v>
      </c>
      <c r="AV342" s="14" t="s">
        <v>209</v>
      </c>
      <c r="AW342" s="14" t="s">
        <v>39</v>
      </c>
      <c r="AX342" s="14" t="s">
        <v>84</v>
      </c>
      <c r="AY342" s="259" t="s">
        <v>199</v>
      </c>
    </row>
    <row r="343" spans="1:31" s="2" customFormat="1" ht="6.95" customHeight="1">
      <c r="A343" s="40"/>
      <c r="B343" s="61"/>
      <c r="C343" s="62"/>
      <c r="D343" s="62"/>
      <c r="E343" s="62"/>
      <c r="F343" s="62"/>
      <c r="G343" s="62"/>
      <c r="H343" s="62"/>
      <c r="I343" s="168"/>
      <c r="J343" s="62"/>
      <c r="K343" s="62"/>
      <c r="L343" s="46"/>
      <c r="M343" s="40"/>
      <c r="O343" s="40"/>
      <c r="P343" s="40"/>
      <c r="Q343" s="40"/>
      <c r="R343" s="40"/>
      <c r="S343" s="40"/>
      <c r="T343" s="40"/>
      <c r="U343" s="40"/>
      <c r="V343" s="40"/>
      <c r="W343" s="40"/>
      <c r="X343" s="40"/>
      <c r="Y343" s="40"/>
      <c r="Z343" s="40"/>
      <c r="AA343" s="40"/>
      <c r="AB343" s="40"/>
      <c r="AC343" s="40"/>
      <c r="AD343" s="40"/>
      <c r="AE343" s="40"/>
    </row>
  </sheetData>
  <sheetProtection password="CC35" sheet="1" objects="1" scenarios="1" formatColumns="0" formatRows="0" autoFilter="0"/>
  <autoFilter ref="C92:K342"/>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92"/>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85</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176</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ROUND(J82,15)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ROUND((SUM(BE82:BE91)),15)</f>
        <v>0</v>
      </c>
      <c r="G33" s="40"/>
      <c r="H33" s="40"/>
      <c r="I33" s="157">
        <v>0.21</v>
      </c>
      <c r="J33" s="156">
        <f>ROUND(((SUM(BE82:BE91))*I33),15)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ROUND((SUM(BF82:BF91)),15)</f>
        <v>0</v>
      </c>
      <c r="G34" s="40"/>
      <c r="H34" s="40"/>
      <c r="I34" s="157">
        <v>0.15</v>
      </c>
      <c r="J34" s="156">
        <f>ROUND(((SUM(BF82:BF91))*I34),15)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ROUND((SUM(BG82:BG91)),15)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ROUND((SUM(BH82:BH91)),15)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ROUND((SUM(BI82:BI91)),15)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OBJ - Materiál objednatele</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J82</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J83</f>
        <v>0</v>
      </c>
      <c r="K60" s="179"/>
      <c r="L60" s="184"/>
      <c r="S60" s="9"/>
      <c r="T60" s="9"/>
      <c r="U60" s="9"/>
      <c r="V60" s="9"/>
      <c r="W60" s="9"/>
      <c r="X60" s="9"/>
      <c r="Y60" s="9"/>
      <c r="Z60" s="9"/>
      <c r="AA60" s="9"/>
      <c r="AB60" s="9"/>
      <c r="AC60" s="9"/>
      <c r="AD60" s="9"/>
      <c r="AE60" s="9"/>
    </row>
    <row r="61" spans="1:31" s="10" customFormat="1" ht="19.9" customHeight="1">
      <c r="A61" s="10"/>
      <c r="B61" s="185"/>
      <c r="C61" s="186"/>
      <c r="D61" s="187" t="s">
        <v>182</v>
      </c>
      <c r="E61" s="188"/>
      <c r="F61" s="188"/>
      <c r="G61" s="188"/>
      <c r="H61" s="188"/>
      <c r="I61" s="189"/>
      <c r="J61" s="190">
        <f>J84</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183</v>
      </c>
      <c r="E62" s="188"/>
      <c r="F62" s="188"/>
      <c r="G62" s="188"/>
      <c r="H62" s="188"/>
      <c r="I62" s="189"/>
      <c r="J62" s="190">
        <f>J85</f>
        <v>0</v>
      </c>
      <c r="K62" s="186"/>
      <c r="L62" s="191"/>
      <c r="S62" s="10"/>
      <c r="T62" s="10"/>
      <c r="U62" s="10"/>
      <c r="V62" s="10"/>
      <c r="W62" s="10"/>
      <c r="X62" s="10"/>
      <c r="Y62" s="10"/>
      <c r="Z62" s="10"/>
      <c r="AA62" s="10"/>
      <c r="AB62" s="10"/>
      <c r="AC62" s="10"/>
      <c r="AD62" s="10"/>
      <c r="AE62" s="10"/>
    </row>
    <row r="63" spans="1:31" s="2" customFormat="1" ht="21.8" customHeight="1">
      <c r="A63" s="40"/>
      <c r="B63" s="41"/>
      <c r="C63" s="42"/>
      <c r="D63" s="42"/>
      <c r="E63" s="42"/>
      <c r="F63" s="42"/>
      <c r="G63" s="42"/>
      <c r="H63" s="42"/>
      <c r="I63" s="138"/>
      <c r="J63" s="42"/>
      <c r="K63" s="42"/>
      <c r="L63" s="139"/>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168"/>
      <c r="J64" s="62"/>
      <c r="K64" s="62"/>
      <c r="L64" s="139"/>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171"/>
      <c r="J68" s="64"/>
      <c r="K68" s="64"/>
      <c r="L68" s="139"/>
      <c r="S68" s="40"/>
      <c r="T68" s="40"/>
      <c r="U68" s="40"/>
      <c r="V68" s="40"/>
      <c r="W68" s="40"/>
      <c r="X68" s="40"/>
      <c r="Y68" s="40"/>
      <c r="Z68" s="40"/>
      <c r="AA68" s="40"/>
      <c r="AB68" s="40"/>
      <c r="AC68" s="40"/>
      <c r="AD68" s="40"/>
      <c r="AE68" s="40"/>
    </row>
    <row r="69" spans="1:31" s="2" customFormat="1" ht="24.95" customHeight="1">
      <c r="A69" s="40"/>
      <c r="B69" s="41"/>
      <c r="C69" s="24" t="s">
        <v>184</v>
      </c>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12" customHeight="1">
      <c r="A71" s="40"/>
      <c r="B71" s="41"/>
      <c r="C71" s="33" t="s">
        <v>16</v>
      </c>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4.4" customHeight="1">
      <c r="A72" s="40"/>
      <c r="B72" s="41"/>
      <c r="C72" s="42"/>
      <c r="D72" s="42"/>
      <c r="E72" s="172" t="str">
        <f>E7</f>
        <v>Oprava trati v úseku Mostek – Horka u Staré Paky</v>
      </c>
      <c r="F72" s="33"/>
      <c r="G72" s="33"/>
      <c r="H72" s="33"/>
      <c r="I72" s="138"/>
      <c r="J72" s="42"/>
      <c r="K72" s="42"/>
      <c r="L72" s="139"/>
      <c r="S72" s="40"/>
      <c r="T72" s="40"/>
      <c r="U72" s="40"/>
      <c r="V72" s="40"/>
      <c r="W72" s="40"/>
      <c r="X72" s="40"/>
      <c r="Y72" s="40"/>
      <c r="Z72" s="40"/>
      <c r="AA72" s="40"/>
      <c r="AB72" s="40"/>
      <c r="AC72" s="40"/>
      <c r="AD72" s="40"/>
      <c r="AE72" s="40"/>
    </row>
    <row r="73" spans="1:31" s="2" customFormat="1" ht="12" customHeight="1">
      <c r="A73" s="40"/>
      <c r="B73" s="41"/>
      <c r="C73" s="33" t="s">
        <v>175</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14.4" customHeight="1">
      <c r="A74" s="40"/>
      <c r="B74" s="41"/>
      <c r="C74" s="42"/>
      <c r="D74" s="42"/>
      <c r="E74" s="71" t="str">
        <f>E9</f>
        <v>OBJ - Materiál objednatele</v>
      </c>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2" customHeight="1">
      <c r="A76" s="40"/>
      <c r="B76" s="41"/>
      <c r="C76" s="33" t="s">
        <v>22</v>
      </c>
      <c r="D76" s="42"/>
      <c r="E76" s="42"/>
      <c r="F76" s="28" t="str">
        <f>F12</f>
        <v>Mostek - Horka u St. Paky</v>
      </c>
      <c r="G76" s="42"/>
      <c r="H76" s="42"/>
      <c r="I76" s="142" t="s">
        <v>24</v>
      </c>
      <c r="J76" s="74" t="str">
        <f>IF(J12="","",J12)</f>
        <v>12. 3. 2020</v>
      </c>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5.6" customHeight="1">
      <c r="A78" s="40"/>
      <c r="B78" s="41"/>
      <c r="C78" s="33" t="s">
        <v>30</v>
      </c>
      <c r="D78" s="42"/>
      <c r="E78" s="42"/>
      <c r="F78" s="28" t="str">
        <f>E15</f>
        <v>Správa železnic, státní organizace</v>
      </c>
      <c r="G78" s="42"/>
      <c r="H78" s="42"/>
      <c r="I78" s="142" t="s">
        <v>37</v>
      </c>
      <c r="J78" s="38" t="str">
        <f>E21</f>
        <v>Prodin, a.s.</v>
      </c>
      <c r="K78" s="42"/>
      <c r="L78" s="139"/>
      <c r="S78" s="40"/>
      <c r="T78" s="40"/>
      <c r="U78" s="40"/>
      <c r="V78" s="40"/>
      <c r="W78" s="40"/>
      <c r="X78" s="40"/>
      <c r="Y78" s="40"/>
      <c r="Z78" s="40"/>
      <c r="AA78" s="40"/>
      <c r="AB78" s="40"/>
      <c r="AC78" s="40"/>
      <c r="AD78" s="40"/>
      <c r="AE78" s="40"/>
    </row>
    <row r="79" spans="1:31" s="2" customFormat="1" ht="15.6" customHeight="1">
      <c r="A79" s="40"/>
      <c r="B79" s="41"/>
      <c r="C79" s="33" t="s">
        <v>35</v>
      </c>
      <c r="D79" s="42"/>
      <c r="E79" s="42"/>
      <c r="F79" s="28" t="str">
        <f>IF(E18="","",E18)</f>
        <v>Vyplň údaj</v>
      </c>
      <c r="G79" s="42"/>
      <c r="H79" s="42"/>
      <c r="I79" s="142" t="s">
        <v>40</v>
      </c>
      <c r="J79" s="38" t="str">
        <f>E24</f>
        <v>Prodin, a.s.</v>
      </c>
      <c r="K79" s="42"/>
      <c r="L79" s="139"/>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pans="1:31" s="11" customFormat="1" ht="29.25" customHeight="1">
      <c r="A81" s="192"/>
      <c r="B81" s="193"/>
      <c r="C81" s="194" t="s">
        <v>185</v>
      </c>
      <c r="D81" s="195" t="s">
        <v>62</v>
      </c>
      <c r="E81" s="195" t="s">
        <v>58</v>
      </c>
      <c r="F81" s="195" t="s">
        <v>59</v>
      </c>
      <c r="G81" s="195" t="s">
        <v>186</v>
      </c>
      <c r="H81" s="195" t="s">
        <v>187</v>
      </c>
      <c r="I81" s="196" t="s">
        <v>188</v>
      </c>
      <c r="J81" s="195" t="s">
        <v>179</v>
      </c>
      <c r="K81" s="197" t="s">
        <v>189</v>
      </c>
      <c r="L81" s="198"/>
      <c r="M81" s="94" t="s">
        <v>32</v>
      </c>
      <c r="N81" s="95" t="s">
        <v>47</v>
      </c>
      <c r="O81" s="95" t="s">
        <v>190</v>
      </c>
      <c r="P81" s="95" t="s">
        <v>191</v>
      </c>
      <c r="Q81" s="95" t="s">
        <v>192</v>
      </c>
      <c r="R81" s="95" t="s">
        <v>193</v>
      </c>
      <c r="S81" s="95" t="s">
        <v>194</v>
      </c>
      <c r="T81" s="96" t="s">
        <v>195</v>
      </c>
      <c r="U81" s="192"/>
      <c r="V81" s="192"/>
      <c r="W81" s="192"/>
      <c r="X81" s="192"/>
      <c r="Y81" s="192"/>
      <c r="Z81" s="192"/>
      <c r="AA81" s="192"/>
      <c r="AB81" s="192"/>
      <c r="AC81" s="192"/>
      <c r="AD81" s="192"/>
      <c r="AE81" s="192"/>
    </row>
    <row r="82" spans="1:63" s="2" customFormat="1" ht="22.8" customHeight="1">
      <c r="A82" s="40"/>
      <c r="B82" s="41"/>
      <c r="C82" s="101" t="s">
        <v>196</v>
      </c>
      <c r="D82" s="42"/>
      <c r="E82" s="42"/>
      <c r="F82" s="42"/>
      <c r="G82" s="42"/>
      <c r="H82" s="42"/>
      <c r="I82" s="138"/>
      <c r="J82" s="199">
        <f>BK82</f>
        <v>0</v>
      </c>
      <c r="K82" s="42"/>
      <c r="L82" s="46"/>
      <c r="M82" s="97"/>
      <c r="N82" s="200"/>
      <c r="O82" s="98"/>
      <c r="P82" s="201">
        <f>P83</f>
        <v>0</v>
      </c>
      <c r="Q82" s="98"/>
      <c r="R82" s="201">
        <f>R83</f>
        <v>0</v>
      </c>
      <c r="S82" s="98"/>
      <c r="T82" s="202">
        <f>T83</f>
        <v>0</v>
      </c>
      <c r="U82" s="40"/>
      <c r="V82" s="40"/>
      <c r="W82" s="40"/>
      <c r="X82" s="40"/>
      <c r="Y82" s="40"/>
      <c r="Z82" s="40"/>
      <c r="AA82" s="40"/>
      <c r="AB82" s="40"/>
      <c r="AC82" s="40"/>
      <c r="AD82" s="40"/>
      <c r="AE82" s="40"/>
      <c r="AT82" s="18" t="s">
        <v>76</v>
      </c>
      <c r="AU82" s="18" t="s">
        <v>180</v>
      </c>
      <c r="BK82" s="203">
        <f>BK83</f>
        <v>0</v>
      </c>
    </row>
    <row r="83" spans="1:63" s="12" customFormat="1" ht="25.9" customHeight="1">
      <c r="A83" s="12"/>
      <c r="B83" s="204"/>
      <c r="C83" s="205"/>
      <c r="D83" s="206" t="s">
        <v>76</v>
      </c>
      <c r="E83" s="207" t="s">
        <v>197</v>
      </c>
      <c r="F83" s="207" t="s">
        <v>198</v>
      </c>
      <c r="G83" s="205"/>
      <c r="H83" s="205"/>
      <c r="I83" s="208"/>
      <c r="J83" s="209">
        <f>BK83</f>
        <v>0</v>
      </c>
      <c r="K83" s="205"/>
      <c r="L83" s="210"/>
      <c r="M83" s="211"/>
      <c r="N83" s="212"/>
      <c r="O83" s="212"/>
      <c r="P83" s="213">
        <f>P84+P85</f>
        <v>0</v>
      </c>
      <c r="Q83" s="212"/>
      <c r="R83" s="213">
        <f>R84+R85</f>
        <v>0</v>
      </c>
      <c r="S83" s="212"/>
      <c r="T83" s="214">
        <f>T84+T85</f>
        <v>0</v>
      </c>
      <c r="U83" s="12"/>
      <c r="V83" s="12"/>
      <c r="W83" s="12"/>
      <c r="X83" s="12"/>
      <c r="Y83" s="12"/>
      <c r="Z83" s="12"/>
      <c r="AA83" s="12"/>
      <c r="AB83" s="12"/>
      <c r="AC83" s="12"/>
      <c r="AD83" s="12"/>
      <c r="AE83" s="12"/>
      <c r="AR83" s="215" t="s">
        <v>84</v>
      </c>
      <c r="AT83" s="216" t="s">
        <v>76</v>
      </c>
      <c r="AU83" s="216" t="s">
        <v>6</v>
      </c>
      <c r="AY83" s="215" t="s">
        <v>199</v>
      </c>
      <c r="BK83" s="217">
        <f>BK84+BK85</f>
        <v>0</v>
      </c>
    </row>
    <row r="84" spans="1:63" s="12" customFormat="1" ht="22.8" customHeight="1">
      <c r="A84" s="12"/>
      <c r="B84" s="204"/>
      <c r="C84" s="205"/>
      <c r="D84" s="206" t="s">
        <v>76</v>
      </c>
      <c r="E84" s="218" t="s">
        <v>200</v>
      </c>
      <c r="F84" s="218" t="s">
        <v>201</v>
      </c>
      <c r="G84" s="205"/>
      <c r="H84" s="205"/>
      <c r="I84" s="208"/>
      <c r="J84" s="219">
        <f>BK84</f>
        <v>0</v>
      </c>
      <c r="K84" s="205"/>
      <c r="L84" s="210"/>
      <c r="M84" s="211"/>
      <c r="N84" s="212"/>
      <c r="O84" s="212"/>
      <c r="P84" s="213">
        <v>0</v>
      </c>
      <c r="Q84" s="212"/>
      <c r="R84" s="213">
        <v>0</v>
      </c>
      <c r="S84" s="212"/>
      <c r="T84" s="214">
        <v>0</v>
      </c>
      <c r="U84" s="12"/>
      <c r="V84" s="12"/>
      <c r="W84" s="12"/>
      <c r="X84" s="12"/>
      <c r="Y84" s="12"/>
      <c r="Z84" s="12"/>
      <c r="AA84" s="12"/>
      <c r="AB84" s="12"/>
      <c r="AC84" s="12"/>
      <c r="AD84" s="12"/>
      <c r="AE84" s="12"/>
      <c r="AR84" s="215" t="s">
        <v>84</v>
      </c>
      <c r="AT84" s="216" t="s">
        <v>76</v>
      </c>
      <c r="AU84" s="216" t="s">
        <v>84</v>
      </c>
      <c r="AY84" s="215" t="s">
        <v>199</v>
      </c>
      <c r="BK84" s="217">
        <v>0</v>
      </c>
    </row>
    <row r="85" spans="1:63" s="12" customFormat="1" ht="22.8" customHeight="1">
      <c r="A85" s="12"/>
      <c r="B85" s="204"/>
      <c r="C85" s="205"/>
      <c r="D85" s="206" t="s">
        <v>76</v>
      </c>
      <c r="E85" s="218" t="s">
        <v>202</v>
      </c>
      <c r="F85" s="218" t="s">
        <v>202</v>
      </c>
      <c r="G85" s="205"/>
      <c r="H85" s="205"/>
      <c r="I85" s="208"/>
      <c r="J85" s="219">
        <f>BK85</f>
        <v>0</v>
      </c>
      <c r="K85" s="205"/>
      <c r="L85" s="210"/>
      <c r="M85" s="211"/>
      <c r="N85" s="212"/>
      <c r="O85" s="212"/>
      <c r="P85" s="213">
        <f>SUM(P86:P91)</f>
        <v>0</v>
      </c>
      <c r="Q85" s="212"/>
      <c r="R85" s="213">
        <f>SUM(R86:R91)</f>
        <v>0</v>
      </c>
      <c r="S85" s="212"/>
      <c r="T85" s="214">
        <f>SUM(T86:T91)</f>
        <v>0</v>
      </c>
      <c r="U85" s="12"/>
      <c r="V85" s="12"/>
      <c r="W85" s="12"/>
      <c r="X85" s="12"/>
      <c r="Y85" s="12"/>
      <c r="Z85" s="12"/>
      <c r="AA85" s="12"/>
      <c r="AB85" s="12"/>
      <c r="AC85" s="12"/>
      <c r="AD85" s="12"/>
      <c r="AE85" s="12"/>
      <c r="AR85" s="215" t="s">
        <v>84</v>
      </c>
      <c r="AT85" s="216" t="s">
        <v>76</v>
      </c>
      <c r="AU85" s="216" t="s">
        <v>84</v>
      </c>
      <c r="AY85" s="215" t="s">
        <v>199</v>
      </c>
      <c r="BK85" s="217">
        <f>SUM(BK86:BK91)</f>
        <v>0</v>
      </c>
    </row>
    <row r="86" spans="1:65" s="2" customFormat="1" ht="19.8" customHeight="1">
      <c r="A86" s="40"/>
      <c r="B86" s="41"/>
      <c r="C86" s="220" t="s">
        <v>84</v>
      </c>
      <c r="D86" s="220" t="s">
        <v>203</v>
      </c>
      <c r="E86" s="221" t="s">
        <v>204</v>
      </c>
      <c r="F86" s="222" t="s">
        <v>205</v>
      </c>
      <c r="G86" s="223" t="s">
        <v>206</v>
      </c>
      <c r="H86" s="224">
        <v>2489</v>
      </c>
      <c r="I86" s="225"/>
      <c r="J86" s="226">
        <f>ROUND(I86*H86,2)</f>
        <v>0</v>
      </c>
      <c r="K86" s="222" t="s">
        <v>207</v>
      </c>
      <c r="L86" s="227"/>
      <c r="M86" s="228" t="s">
        <v>32</v>
      </c>
      <c r="N86" s="229" t="s">
        <v>48</v>
      </c>
      <c r="O86" s="86"/>
      <c r="P86" s="230">
        <f>O86*H86</f>
        <v>0</v>
      </c>
      <c r="Q86" s="230">
        <v>0</v>
      </c>
      <c r="R86" s="230">
        <f>Q86*H86</f>
        <v>0</v>
      </c>
      <c r="S86" s="230">
        <v>0</v>
      </c>
      <c r="T86" s="231">
        <f>S86*H86</f>
        <v>0</v>
      </c>
      <c r="U86" s="40"/>
      <c r="V86" s="40"/>
      <c r="W86" s="40"/>
      <c r="X86" s="40"/>
      <c r="Y86" s="40"/>
      <c r="Z86" s="40"/>
      <c r="AA86" s="40"/>
      <c r="AB86" s="40"/>
      <c r="AC86" s="40"/>
      <c r="AD86" s="40"/>
      <c r="AE86" s="40"/>
      <c r="AR86" s="232" t="s">
        <v>208</v>
      </c>
      <c r="AT86" s="232" t="s">
        <v>203</v>
      </c>
      <c r="AU86" s="232" t="s">
        <v>86</v>
      </c>
      <c r="AY86" s="18" t="s">
        <v>199</v>
      </c>
      <c r="BE86" s="233">
        <f>IF(N86="základní",J86,0)</f>
        <v>0</v>
      </c>
      <c r="BF86" s="233">
        <f>IF(N86="snížená",J86,0)</f>
        <v>0</v>
      </c>
      <c r="BG86" s="233">
        <f>IF(N86="zákl. přenesená",J86,0)</f>
        <v>0</v>
      </c>
      <c r="BH86" s="233">
        <f>IF(N86="sníž. přenesená",J86,0)</f>
        <v>0</v>
      </c>
      <c r="BI86" s="233">
        <f>IF(N86="nulová",J86,0)</f>
        <v>0</v>
      </c>
      <c r="BJ86" s="18" t="s">
        <v>84</v>
      </c>
      <c r="BK86" s="233">
        <f>ROUND(I86*H86,2)</f>
        <v>0</v>
      </c>
      <c r="BL86" s="18" t="s">
        <v>209</v>
      </c>
      <c r="BM86" s="232" t="s">
        <v>86</v>
      </c>
    </row>
    <row r="87" spans="1:47" s="2" customFormat="1" ht="12">
      <c r="A87" s="40"/>
      <c r="B87" s="41"/>
      <c r="C87" s="42"/>
      <c r="D87" s="234" t="s">
        <v>210</v>
      </c>
      <c r="E87" s="42"/>
      <c r="F87" s="235" t="s">
        <v>205</v>
      </c>
      <c r="G87" s="42"/>
      <c r="H87" s="42"/>
      <c r="I87" s="138"/>
      <c r="J87" s="42"/>
      <c r="K87" s="42"/>
      <c r="L87" s="46"/>
      <c r="M87" s="236"/>
      <c r="N87" s="237"/>
      <c r="O87" s="86"/>
      <c r="P87" s="86"/>
      <c r="Q87" s="86"/>
      <c r="R87" s="86"/>
      <c r="S87" s="86"/>
      <c r="T87" s="87"/>
      <c r="U87" s="40"/>
      <c r="V87" s="40"/>
      <c r="W87" s="40"/>
      <c r="X87" s="40"/>
      <c r="Y87" s="40"/>
      <c r="Z87" s="40"/>
      <c r="AA87" s="40"/>
      <c r="AB87" s="40"/>
      <c r="AC87" s="40"/>
      <c r="AD87" s="40"/>
      <c r="AE87" s="40"/>
      <c r="AT87" s="18" t="s">
        <v>210</v>
      </c>
      <c r="AU87" s="18" t="s">
        <v>86</v>
      </c>
    </row>
    <row r="88" spans="1:65" s="2" customFormat="1" ht="19.8" customHeight="1">
      <c r="A88" s="40"/>
      <c r="B88" s="41"/>
      <c r="C88" s="220" t="s">
        <v>86</v>
      </c>
      <c r="D88" s="220" t="s">
        <v>203</v>
      </c>
      <c r="E88" s="221" t="s">
        <v>211</v>
      </c>
      <c r="F88" s="222" t="s">
        <v>212</v>
      </c>
      <c r="G88" s="223" t="s">
        <v>206</v>
      </c>
      <c r="H88" s="224">
        <v>206</v>
      </c>
      <c r="I88" s="225"/>
      <c r="J88" s="226">
        <f>ROUND(I88*H88,2)</f>
        <v>0</v>
      </c>
      <c r="K88" s="222" t="s">
        <v>207</v>
      </c>
      <c r="L88" s="227"/>
      <c r="M88" s="228" t="s">
        <v>32</v>
      </c>
      <c r="N88" s="229" t="s">
        <v>48</v>
      </c>
      <c r="O88" s="86"/>
      <c r="P88" s="230">
        <f>O88*H88</f>
        <v>0</v>
      </c>
      <c r="Q88" s="230">
        <v>0</v>
      </c>
      <c r="R88" s="230">
        <f>Q88*H88</f>
        <v>0</v>
      </c>
      <c r="S88" s="230">
        <v>0</v>
      </c>
      <c r="T88" s="231">
        <f>S88*H88</f>
        <v>0</v>
      </c>
      <c r="U88" s="40"/>
      <c r="V88" s="40"/>
      <c r="W88" s="40"/>
      <c r="X88" s="40"/>
      <c r="Y88" s="40"/>
      <c r="Z88" s="40"/>
      <c r="AA88" s="40"/>
      <c r="AB88" s="40"/>
      <c r="AC88" s="40"/>
      <c r="AD88" s="40"/>
      <c r="AE88" s="40"/>
      <c r="AR88" s="232" t="s">
        <v>208</v>
      </c>
      <c r="AT88" s="232" t="s">
        <v>203</v>
      </c>
      <c r="AU88" s="232" t="s">
        <v>86</v>
      </c>
      <c r="AY88" s="18" t="s">
        <v>199</v>
      </c>
      <c r="BE88" s="233">
        <f>IF(N88="základní",J88,0)</f>
        <v>0</v>
      </c>
      <c r="BF88" s="233">
        <f>IF(N88="snížená",J88,0)</f>
        <v>0</v>
      </c>
      <c r="BG88" s="233">
        <f>IF(N88="zákl. přenesená",J88,0)</f>
        <v>0</v>
      </c>
      <c r="BH88" s="233">
        <f>IF(N88="sníž. přenesená",J88,0)</f>
        <v>0</v>
      </c>
      <c r="BI88" s="233">
        <f>IF(N88="nulová",J88,0)</f>
        <v>0</v>
      </c>
      <c r="BJ88" s="18" t="s">
        <v>84</v>
      </c>
      <c r="BK88" s="233">
        <f>ROUND(I88*H88,2)</f>
        <v>0</v>
      </c>
      <c r="BL88" s="18" t="s">
        <v>209</v>
      </c>
      <c r="BM88" s="232" t="s">
        <v>209</v>
      </c>
    </row>
    <row r="89" spans="1:47" s="2" customFormat="1" ht="12">
      <c r="A89" s="40"/>
      <c r="B89" s="41"/>
      <c r="C89" s="42"/>
      <c r="D89" s="234" t="s">
        <v>210</v>
      </c>
      <c r="E89" s="42"/>
      <c r="F89" s="235" t="s">
        <v>212</v>
      </c>
      <c r="G89" s="42"/>
      <c r="H89" s="42"/>
      <c r="I89" s="138"/>
      <c r="J89" s="42"/>
      <c r="K89" s="42"/>
      <c r="L89" s="46"/>
      <c r="M89" s="236"/>
      <c r="N89" s="237"/>
      <c r="O89" s="86"/>
      <c r="P89" s="86"/>
      <c r="Q89" s="86"/>
      <c r="R89" s="86"/>
      <c r="S89" s="86"/>
      <c r="T89" s="87"/>
      <c r="U89" s="40"/>
      <c r="V89" s="40"/>
      <c r="W89" s="40"/>
      <c r="X89" s="40"/>
      <c r="Y89" s="40"/>
      <c r="Z89" s="40"/>
      <c r="AA89" s="40"/>
      <c r="AB89" s="40"/>
      <c r="AC89" s="40"/>
      <c r="AD89" s="40"/>
      <c r="AE89" s="40"/>
      <c r="AT89" s="18" t="s">
        <v>210</v>
      </c>
      <c r="AU89" s="18" t="s">
        <v>86</v>
      </c>
    </row>
    <row r="90" spans="1:51" s="13" customFormat="1" ht="12">
      <c r="A90" s="13"/>
      <c r="B90" s="238"/>
      <c r="C90" s="239"/>
      <c r="D90" s="234" t="s">
        <v>213</v>
      </c>
      <c r="E90" s="240" t="s">
        <v>32</v>
      </c>
      <c r="F90" s="241" t="s">
        <v>214</v>
      </c>
      <c r="G90" s="239"/>
      <c r="H90" s="242">
        <v>206</v>
      </c>
      <c r="I90" s="243"/>
      <c r="J90" s="239"/>
      <c r="K90" s="239"/>
      <c r="L90" s="244"/>
      <c r="M90" s="245"/>
      <c r="N90" s="246"/>
      <c r="O90" s="246"/>
      <c r="P90" s="246"/>
      <c r="Q90" s="246"/>
      <c r="R90" s="246"/>
      <c r="S90" s="246"/>
      <c r="T90" s="247"/>
      <c r="U90" s="13"/>
      <c r="V90" s="13"/>
      <c r="W90" s="13"/>
      <c r="X90" s="13"/>
      <c r="Y90" s="13"/>
      <c r="Z90" s="13"/>
      <c r="AA90" s="13"/>
      <c r="AB90" s="13"/>
      <c r="AC90" s="13"/>
      <c r="AD90" s="13"/>
      <c r="AE90" s="13"/>
      <c r="AT90" s="248" t="s">
        <v>213</v>
      </c>
      <c r="AU90" s="248" t="s">
        <v>86</v>
      </c>
      <c r="AV90" s="13" t="s">
        <v>86</v>
      </c>
      <c r="AW90" s="13" t="s">
        <v>39</v>
      </c>
      <c r="AX90" s="13" t="s">
        <v>6</v>
      </c>
      <c r="AY90" s="248" t="s">
        <v>199</v>
      </c>
    </row>
    <row r="91" spans="1:51" s="14" customFormat="1" ht="12">
      <c r="A91" s="14"/>
      <c r="B91" s="249"/>
      <c r="C91" s="250"/>
      <c r="D91" s="234" t="s">
        <v>213</v>
      </c>
      <c r="E91" s="251" t="s">
        <v>32</v>
      </c>
      <c r="F91" s="252" t="s">
        <v>215</v>
      </c>
      <c r="G91" s="250"/>
      <c r="H91" s="253">
        <v>206</v>
      </c>
      <c r="I91" s="254"/>
      <c r="J91" s="250"/>
      <c r="K91" s="250"/>
      <c r="L91" s="255"/>
      <c r="M91" s="256"/>
      <c r="N91" s="257"/>
      <c r="O91" s="257"/>
      <c r="P91" s="257"/>
      <c r="Q91" s="257"/>
      <c r="R91" s="257"/>
      <c r="S91" s="257"/>
      <c r="T91" s="258"/>
      <c r="U91" s="14"/>
      <c r="V91" s="14"/>
      <c r="W91" s="14"/>
      <c r="X91" s="14"/>
      <c r="Y91" s="14"/>
      <c r="Z91" s="14"/>
      <c r="AA91" s="14"/>
      <c r="AB91" s="14"/>
      <c r="AC91" s="14"/>
      <c r="AD91" s="14"/>
      <c r="AE91" s="14"/>
      <c r="AT91" s="259" t="s">
        <v>213</v>
      </c>
      <c r="AU91" s="259" t="s">
        <v>86</v>
      </c>
      <c r="AV91" s="14" t="s">
        <v>209</v>
      </c>
      <c r="AW91" s="14" t="s">
        <v>39</v>
      </c>
      <c r="AX91" s="14" t="s">
        <v>84</v>
      </c>
      <c r="AY91" s="259" t="s">
        <v>199</v>
      </c>
    </row>
    <row r="92" spans="1:31" s="2" customFormat="1" ht="6.95" customHeight="1">
      <c r="A92" s="40"/>
      <c r="B92" s="61"/>
      <c r="C92" s="62"/>
      <c r="D92" s="62"/>
      <c r="E92" s="62"/>
      <c r="F92" s="62"/>
      <c r="G92" s="62"/>
      <c r="H92" s="62"/>
      <c r="I92" s="168"/>
      <c r="J92" s="62"/>
      <c r="K92" s="62"/>
      <c r="L92" s="46"/>
      <c r="M92" s="40"/>
      <c r="O92" s="40"/>
      <c r="P92" s="40"/>
      <c r="Q92" s="40"/>
      <c r="R92" s="40"/>
      <c r="S92" s="40"/>
      <c r="T92" s="40"/>
      <c r="U92" s="40"/>
      <c r="V92" s="40"/>
      <c r="W92" s="40"/>
      <c r="X92" s="40"/>
      <c r="Y92" s="40"/>
      <c r="Z92" s="40"/>
      <c r="AA92" s="40"/>
      <c r="AB92" s="40"/>
      <c r="AC92" s="40"/>
      <c r="AD92" s="40"/>
      <c r="AE92" s="40"/>
    </row>
  </sheetData>
  <sheetProtection password="CC35" sheet="1" objects="1" scenarios="1" formatColumns="0" formatRows="0" autoFilter="0"/>
  <autoFilter ref="C81:K91"/>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BM294"/>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140</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1308</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ROUND(J94,15)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ROUND((SUM(BE94:BE293)),15)</f>
        <v>0</v>
      </c>
      <c r="G33" s="40"/>
      <c r="H33" s="40"/>
      <c r="I33" s="157">
        <v>0.21</v>
      </c>
      <c r="J33" s="156">
        <f>ROUND(((SUM(BE94:BE293))*I33),15)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ROUND((SUM(BF94:BF293)),15)</f>
        <v>0</v>
      </c>
      <c r="G34" s="40"/>
      <c r="H34" s="40"/>
      <c r="I34" s="157">
        <v>0.15</v>
      </c>
      <c r="J34" s="156">
        <f>ROUND(((SUM(BF94:BF293))*I34),15)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ROUND((SUM(BG94:BG293)),15)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ROUND((SUM(BH94:BH293)),15)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ROUND((SUM(BI94:BI293)),15)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01-21-01-01 - Propustek v km 68,024</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J94</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J95</f>
        <v>0</v>
      </c>
      <c r="K60" s="179"/>
      <c r="L60" s="184"/>
      <c r="S60" s="9"/>
      <c r="T60" s="9"/>
      <c r="U60" s="9"/>
      <c r="V60" s="9"/>
      <c r="W60" s="9"/>
      <c r="X60" s="9"/>
      <c r="Y60" s="9"/>
      <c r="Z60" s="9"/>
      <c r="AA60" s="9"/>
      <c r="AB60" s="9"/>
      <c r="AC60" s="9"/>
      <c r="AD60" s="9"/>
      <c r="AE60" s="9"/>
    </row>
    <row r="61" spans="1:31" s="10" customFormat="1" ht="19.9" customHeight="1">
      <c r="A61" s="10"/>
      <c r="B61" s="185"/>
      <c r="C61" s="186"/>
      <c r="D61" s="187" t="s">
        <v>842</v>
      </c>
      <c r="E61" s="188"/>
      <c r="F61" s="188"/>
      <c r="G61" s="188"/>
      <c r="H61" s="188"/>
      <c r="I61" s="189"/>
      <c r="J61" s="190">
        <f>J96</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843</v>
      </c>
      <c r="E62" s="188"/>
      <c r="F62" s="188"/>
      <c r="G62" s="188"/>
      <c r="H62" s="188"/>
      <c r="I62" s="189"/>
      <c r="J62" s="190">
        <f>J166</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844</v>
      </c>
      <c r="E63" s="188"/>
      <c r="F63" s="188"/>
      <c r="G63" s="188"/>
      <c r="H63" s="188"/>
      <c r="I63" s="189"/>
      <c r="J63" s="190">
        <f>J177</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845</v>
      </c>
      <c r="E64" s="188"/>
      <c r="F64" s="188"/>
      <c r="G64" s="188"/>
      <c r="H64" s="188"/>
      <c r="I64" s="189"/>
      <c r="J64" s="190">
        <f>J182</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846</v>
      </c>
      <c r="E65" s="188"/>
      <c r="F65" s="188"/>
      <c r="G65" s="188"/>
      <c r="H65" s="188"/>
      <c r="I65" s="189"/>
      <c r="J65" s="190">
        <f>J196</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847</v>
      </c>
      <c r="E66" s="188"/>
      <c r="F66" s="188"/>
      <c r="G66" s="188"/>
      <c r="H66" s="188"/>
      <c r="I66" s="189"/>
      <c r="J66" s="190">
        <f>J202</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848</v>
      </c>
      <c r="E67" s="188"/>
      <c r="F67" s="188"/>
      <c r="G67" s="188"/>
      <c r="H67" s="188"/>
      <c r="I67" s="189"/>
      <c r="J67" s="190">
        <f>J237</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849</v>
      </c>
      <c r="E68" s="188"/>
      <c r="F68" s="188"/>
      <c r="G68" s="188"/>
      <c r="H68" s="188"/>
      <c r="I68" s="189"/>
      <c r="J68" s="190">
        <f>J254</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850</v>
      </c>
      <c r="E69" s="188"/>
      <c r="F69" s="188"/>
      <c r="G69" s="188"/>
      <c r="H69" s="188"/>
      <c r="I69" s="189"/>
      <c r="J69" s="190">
        <f>J257</f>
        <v>0</v>
      </c>
      <c r="K69" s="186"/>
      <c r="L69" s="191"/>
      <c r="S69" s="10"/>
      <c r="T69" s="10"/>
      <c r="U69" s="10"/>
      <c r="V69" s="10"/>
      <c r="W69" s="10"/>
      <c r="X69" s="10"/>
      <c r="Y69" s="10"/>
      <c r="Z69" s="10"/>
      <c r="AA69" s="10"/>
      <c r="AB69" s="10"/>
      <c r="AC69" s="10"/>
      <c r="AD69" s="10"/>
      <c r="AE69" s="10"/>
    </row>
    <row r="70" spans="1:31" s="9" customFormat="1" ht="24.95" customHeight="1">
      <c r="A70" s="9"/>
      <c r="B70" s="178"/>
      <c r="C70" s="179"/>
      <c r="D70" s="180" t="s">
        <v>1137</v>
      </c>
      <c r="E70" s="181"/>
      <c r="F70" s="181"/>
      <c r="G70" s="181"/>
      <c r="H70" s="181"/>
      <c r="I70" s="182"/>
      <c r="J70" s="183">
        <f>J262</f>
        <v>0</v>
      </c>
      <c r="K70" s="179"/>
      <c r="L70" s="184"/>
      <c r="S70" s="9"/>
      <c r="T70" s="9"/>
      <c r="U70" s="9"/>
      <c r="V70" s="9"/>
      <c r="W70" s="9"/>
      <c r="X70" s="9"/>
      <c r="Y70" s="9"/>
      <c r="Z70" s="9"/>
      <c r="AA70" s="9"/>
      <c r="AB70" s="9"/>
      <c r="AC70" s="9"/>
      <c r="AD70" s="9"/>
      <c r="AE70" s="9"/>
    </row>
    <row r="71" spans="1:31" s="10" customFormat="1" ht="19.9" customHeight="1">
      <c r="A71" s="10"/>
      <c r="B71" s="185"/>
      <c r="C71" s="186"/>
      <c r="D71" s="187" t="s">
        <v>1309</v>
      </c>
      <c r="E71" s="188"/>
      <c r="F71" s="188"/>
      <c r="G71" s="188"/>
      <c r="H71" s="188"/>
      <c r="I71" s="189"/>
      <c r="J71" s="190">
        <f>J263</f>
        <v>0</v>
      </c>
      <c r="K71" s="186"/>
      <c r="L71" s="191"/>
      <c r="S71" s="10"/>
      <c r="T71" s="10"/>
      <c r="U71" s="10"/>
      <c r="V71" s="10"/>
      <c r="W71" s="10"/>
      <c r="X71" s="10"/>
      <c r="Y71" s="10"/>
      <c r="Z71" s="10"/>
      <c r="AA71" s="10"/>
      <c r="AB71" s="10"/>
      <c r="AC71" s="10"/>
      <c r="AD71" s="10"/>
      <c r="AE71" s="10"/>
    </row>
    <row r="72" spans="1:31" s="9" customFormat="1" ht="24.95" customHeight="1">
      <c r="A72" s="9"/>
      <c r="B72" s="178"/>
      <c r="C72" s="179"/>
      <c r="D72" s="180" t="s">
        <v>217</v>
      </c>
      <c r="E72" s="181"/>
      <c r="F72" s="181"/>
      <c r="G72" s="181"/>
      <c r="H72" s="181"/>
      <c r="I72" s="182"/>
      <c r="J72" s="183">
        <f>J278</f>
        <v>0</v>
      </c>
      <c r="K72" s="179"/>
      <c r="L72" s="184"/>
      <c r="S72" s="9"/>
      <c r="T72" s="9"/>
      <c r="U72" s="9"/>
      <c r="V72" s="9"/>
      <c r="W72" s="9"/>
      <c r="X72" s="9"/>
      <c r="Y72" s="9"/>
      <c r="Z72" s="9"/>
      <c r="AA72" s="9"/>
      <c r="AB72" s="9"/>
      <c r="AC72" s="9"/>
      <c r="AD72" s="9"/>
      <c r="AE72" s="9"/>
    </row>
    <row r="73" spans="1:31" s="10" customFormat="1" ht="19.9" customHeight="1">
      <c r="A73" s="10"/>
      <c r="B73" s="185"/>
      <c r="C73" s="186"/>
      <c r="D73" s="187" t="s">
        <v>852</v>
      </c>
      <c r="E73" s="188"/>
      <c r="F73" s="188"/>
      <c r="G73" s="188"/>
      <c r="H73" s="188"/>
      <c r="I73" s="189"/>
      <c r="J73" s="190">
        <f>J279</f>
        <v>0</v>
      </c>
      <c r="K73" s="186"/>
      <c r="L73" s="191"/>
      <c r="S73" s="10"/>
      <c r="T73" s="10"/>
      <c r="U73" s="10"/>
      <c r="V73" s="10"/>
      <c r="W73" s="10"/>
      <c r="X73" s="10"/>
      <c r="Y73" s="10"/>
      <c r="Z73" s="10"/>
      <c r="AA73" s="10"/>
      <c r="AB73" s="10"/>
      <c r="AC73" s="10"/>
      <c r="AD73" s="10"/>
      <c r="AE73" s="10"/>
    </row>
    <row r="74" spans="1:31" s="9" customFormat="1" ht="24.95" customHeight="1">
      <c r="A74" s="9"/>
      <c r="B74" s="178"/>
      <c r="C74" s="179"/>
      <c r="D74" s="180" t="s">
        <v>853</v>
      </c>
      <c r="E74" s="181"/>
      <c r="F74" s="181"/>
      <c r="G74" s="181"/>
      <c r="H74" s="181"/>
      <c r="I74" s="182"/>
      <c r="J74" s="183">
        <f>J282</f>
        <v>0</v>
      </c>
      <c r="K74" s="179"/>
      <c r="L74" s="184"/>
      <c r="S74" s="9"/>
      <c r="T74" s="9"/>
      <c r="U74" s="9"/>
      <c r="V74" s="9"/>
      <c r="W74" s="9"/>
      <c r="X74" s="9"/>
      <c r="Y74" s="9"/>
      <c r="Z74" s="9"/>
      <c r="AA74" s="9"/>
      <c r="AB74" s="9"/>
      <c r="AC74" s="9"/>
      <c r="AD74" s="9"/>
      <c r="AE74" s="9"/>
    </row>
    <row r="75" spans="1:31" s="2" customFormat="1" ht="21.8"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61"/>
      <c r="C76" s="62"/>
      <c r="D76" s="62"/>
      <c r="E76" s="62"/>
      <c r="F76" s="62"/>
      <c r="G76" s="62"/>
      <c r="H76" s="62"/>
      <c r="I76" s="168"/>
      <c r="J76" s="62"/>
      <c r="K76" s="62"/>
      <c r="L76" s="139"/>
      <c r="S76" s="40"/>
      <c r="T76" s="40"/>
      <c r="U76" s="40"/>
      <c r="V76" s="40"/>
      <c r="W76" s="40"/>
      <c r="X76" s="40"/>
      <c r="Y76" s="40"/>
      <c r="Z76" s="40"/>
      <c r="AA76" s="40"/>
      <c r="AB76" s="40"/>
      <c r="AC76" s="40"/>
      <c r="AD76" s="40"/>
      <c r="AE76" s="40"/>
    </row>
    <row r="80" spans="1:31" s="2" customFormat="1" ht="6.95" customHeight="1">
      <c r="A80" s="40"/>
      <c r="B80" s="63"/>
      <c r="C80" s="64"/>
      <c r="D80" s="64"/>
      <c r="E80" s="64"/>
      <c r="F80" s="64"/>
      <c r="G80" s="64"/>
      <c r="H80" s="64"/>
      <c r="I80" s="171"/>
      <c r="J80" s="64"/>
      <c r="K80" s="64"/>
      <c r="L80" s="139"/>
      <c r="S80" s="40"/>
      <c r="T80" s="40"/>
      <c r="U80" s="40"/>
      <c r="V80" s="40"/>
      <c r="W80" s="40"/>
      <c r="X80" s="40"/>
      <c r="Y80" s="40"/>
      <c r="Z80" s="40"/>
      <c r="AA80" s="40"/>
      <c r="AB80" s="40"/>
      <c r="AC80" s="40"/>
      <c r="AD80" s="40"/>
      <c r="AE80" s="40"/>
    </row>
    <row r="81" spans="1:31" s="2" customFormat="1" ht="24.95" customHeight="1">
      <c r="A81" s="40"/>
      <c r="B81" s="41"/>
      <c r="C81" s="24" t="s">
        <v>184</v>
      </c>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2" customHeight="1">
      <c r="A83" s="40"/>
      <c r="B83" s="41"/>
      <c r="C83" s="33" t="s">
        <v>16</v>
      </c>
      <c r="D83" s="42"/>
      <c r="E83" s="42"/>
      <c r="F83" s="42"/>
      <c r="G83" s="42"/>
      <c r="H83" s="42"/>
      <c r="I83" s="138"/>
      <c r="J83" s="42"/>
      <c r="K83" s="42"/>
      <c r="L83" s="139"/>
      <c r="S83" s="40"/>
      <c r="T83" s="40"/>
      <c r="U83" s="40"/>
      <c r="V83" s="40"/>
      <c r="W83" s="40"/>
      <c r="X83" s="40"/>
      <c r="Y83" s="40"/>
      <c r="Z83" s="40"/>
      <c r="AA83" s="40"/>
      <c r="AB83" s="40"/>
      <c r="AC83" s="40"/>
      <c r="AD83" s="40"/>
      <c r="AE83" s="40"/>
    </row>
    <row r="84" spans="1:31" s="2" customFormat="1" ht="14.4" customHeight="1">
      <c r="A84" s="40"/>
      <c r="B84" s="41"/>
      <c r="C84" s="42"/>
      <c r="D84" s="42"/>
      <c r="E84" s="172" t="str">
        <f>E7</f>
        <v>Oprava trati v úseku Mostek – Horka u Staré Paky</v>
      </c>
      <c r="F84" s="33"/>
      <c r="G84" s="33"/>
      <c r="H84" s="33"/>
      <c r="I84" s="138"/>
      <c r="J84" s="42"/>
      <c r="K84" s="42"/>
      <c r="L84" s="139"/>
      <c r="S84" s="40"/>
      <c r="T84" s="40"/>
      <c r="U84" s="40"/>
      <c r="V84" s="40"/>
      <c r="W84" s="40"/>
      <c r="X84" s="40"/>
      <c r="Y84" s="40"/>
      <c r="Z84" s="40"/>
      <c r="AA84" s="40"/>
      <c r="AB84" s="40"/>
      <c r="AC84" s="40"/>
      <c r="AD84" s="40"/>
      <c r="AE84" s="40"/>
    </row>
    <row r="85" spans="1:31" s="2" customFormat="1" ht="12" customHeight="1">
      <c r="A85" s="40"/>
      <c r="B85" s="41"/>
      <c r="C85" s="33" t="s">
        <v>175</v>
      </c>
      <c r="D85" s="42"/>
      <c r="E85" s="42"/>
      <c r="F85" s="42"/>
      <c r="G85" s="42"/>
      <c r="H85" s="42"/>
      <c r="I85" s="138"/>
      <c r="J85" s="42"/>
      <c r="K85" s="42"/>
      <c r="L85" s="139"/>
      <c r="S85" s="40"/>
      <c r="T85" s="40"/>
      <c r="U85" s="40"/>
      <c r="V85" s="40"/>
      <c r="W85" s="40"/>
      <c r="X85" s="40"/>
      <c r="Y85" s="40"/>
      <c r="Z85" s="40"/>
      <c r="AA85" s="40"/>
      <c r="AB85" s="40"/>
      <c r="AC85" s="40"/>
      <c r="AD85" s="40"/>
      <c r="AE85" s="40"/>
    </row>
    <row r="86" spans="1:31" s="2" customFormat="1" ht="14.4" customHeight="1">
      <c r="A86" s="40"/>
      <c r="B86" s="41"/>
      <c r="C86" s="42"/>
      <c r="D86" s="42"/>
      <c r="E86" s="71" t="str">
        <f>E9</f>
        <v>SO 01-21-01-01 - Propustek v km 68,024</v>
      </c>
      <c r="F86" s="42"/>
      <c r="G86" s="42"/>
      <c r="H86" s="42"/>
      <c r="I86" s="138"/>
      <c r="J86" s="42"/>
      <c r="K86" s="42"/>
      <c r="L86" s="139"/>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138"/>
      <c r="J87" s="42"/>
      <c r="K87" s="42"/>
      <c r="L87" s="139"/>
      <c r="S87" s="40"/>
      <c r="T87" s="40"/>
      <c r="U87" s="40"/>
      <c r="V87" s="40"/>
      <c r="W87" s="40"/>
      <c r="X87" s="40"/>
      <c r="Y87" s="40"/>
      <c r="Z87" s="40"/>
      <c r="AA87" s="40"/>
      <c r="AB87" s="40"/>
      <c r="AC87" s="40"/>
      <c r="AD87" s="40"/>
      <c r="AE87" s="40"/>
    </row>
    <row r="88" spans="1:31" s="2" customFormat="1" ht="12" customHeight="1">
      <c r="A88" s="40"/>
      <c r="B88" s="41"/>
      <c r="C88" s="33" t="s">
        <v>22</v>
      </c>
      <c r="D88" s="42"/>
      <c r="E88" s="42"/>
      <c r="F88" s="28" t="str">
        <f>F12</f>
        <v>Mostek - Horka u St. Paky</v>
      </c>
      <c r="G88" s="42"/>
      <c r="H88" s="42"/>
      <c r="I88" s="142" t="s">
        <v>24</v>
      </c>
      <c r="J88" s="74" t="str">
        <f>IF(J12="","",J12)</f>
        <v>12. 3. 2020</v>
      </c>
      <c r="K88" s="42"/>
      <c r="L88" s="139"/>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138"/>
      <c r="J89" s="42"/>
      <c r="K89" s="42"/>
      <c r="L89" s="139"/>
      <c r="S89" s="40"/>
      <c r="T89" s="40"/>
      <c r="U89" s="40"/>
      <c r="V89" s="40"/>
      <c r="W89" s="40"/>
      <c r="X89" s="40"/>
      <c r="Y89" s="40"/>
      <c r="Z89" s="40"/>
      <c r="AA89" s="40"/>
      <c r="AB89" s="40"/>
      <c r="AC89" s="40"/>
      <c r="AD89" s="40"/>
      <c r="AE89" s="40"/>
    </row>
    <row r="90" spans="1:31" s="2" customFormat="1" ht="15.6" customHeight="1">
      <c r="A90" s="40"/>
      <c r="B90" s="41"/>
      <c r="C90" s="33" t="s">
        <v>30</v>
      </c>
      <c r="D90" s="42"/>
      <c r="E90" s="42"/>
      <c r="F90" s="28" t="str">
        <f>E15</f>
        <v>Správa železnic, státní organizace</v>
      </c>
      <c r="G90" s="42"/>
      <c r="H90" s="42"/>
      <c r="I90" s="142" t="s">
        <v>37</v>
      </c>
      <c r="J90" s="38" t="str">
        <f>E21</f>
        <v>Prodin, a.s.</v>
      </c>
      <c r="K90" s="42"/>
      <c r="L90" s="139"/>
      <c r="S90" s="40"/>
      <c r="T90" s="40"/>
      <c r="U90" s="40"/>
      <c r="V90" s="40"/>
      <c r="W90" s="40"/>
      <c r="X90" s="40"/>
      <c r="Y90" s="40"/>
      <c r="Z90" s="40"/>
      <c r="AA90" s="40"/>
      <c r="AB90" s="40"/>
      <c r="AC90" s="40"/>
      <c r="AD90" s="40"/>
      <c r="AE90" s="40"/>
    </row>
    <row r="91" spans="1:31" s="2" customFormat="1" ht="15.6" customHeight="1">
      <c r="A91" s="40"/>
      <c r="B91" s="41"/>
      <c r="C91" s="33" t="s">
        <v>35</v>
      </c>
      <c r="D91" s="42"/>
      <c r="E91" s="42"/>
      <c r="F91" s="28" t="str">
        <f>IF(E18="","",E18)</f>
        <v>Vyplň údaj</v>
      </c>
      <c r="G91" s="42"/>
      <c r="H91" s="42"/>
      <c r="I91" s="142" t="s">
        <v>40</v>
      </c>
      <c r="J91" s="38" t="str">
        <f>E24</f>
        <v>Prodin, a.s.</v>
      </c>
      <c r="K91" s="42"/>
      <c r="L91" s="139"/>
      <c r="S91" s="40"/>
      <c r="T91" s="40"/>
      <c r="U91" s="40"/>
      <c r="V91" s="40"/>
      <c r="W91" s="40"/>
      <c r="X91" s="40"/>
      <c r="Y91" s="40"/>
      <c r="Z91" s="40"/>
      <c r="AA91" s="40"/>
      <c r="AB91" s="40"/>
      <c r="AC91" s="40"/>
      <c r="AD91" s="40"/>
      <c r="AE91" s="40"/>
    </row>
    <row r="92" spans="1:31" s="2" customFormat="1" ht="10.3" customHeight="1">
      <c r="A92" s="40"/>
      <c r="B92" s="41"/>
      <c r="C92" s="42"/>
      <c r="D92" s="42"/>
      <c r="E92" s="42"/>
      <c r="F92" s="42"/>
      <c r="G92" s="42"/>
      <c r="H92" s="42"/>
      <c r="I92" s="138"/>
      <c r="J92" s="42"/>
      <c r="K92" s="42"/>
      <c r="L92" s="139"/>
      <c r="S92" s="40"/>
      <c r="T92" s="40"/>
      <c r="U92" s="40"/>
      <c r="V92" s="40"/>
      <c r="W92" s="40"/>
      <c r="X92" s="40"/>
      <c r="Y92" s="40"/>
      <c r="Z92" s="40"/>
      <c r="AA92" s="40"/>
      <c r="AB92" s="40"/>
      <c r="AC92" s="40"/>
      <c r="AD92" s="40"/>
      <c r="AE92" s="40"/>
    </row>
    <row r="93" spans="1:31" s="11" customFormat="1" ht="29.25" customHeight="1">
      <c r="A93" s="192"/>
      <c r="B93" s="193"/>
      <c r="C93" s="194" t="s">
        <v>185</v>
      </c>
      <c r="D93" s="195" t="s">
        <v>62</v>
      </c>
      <c r="E93" s="195" t="s">
        <v>58</v>
      </c>
      <c r="F93" s="195" t="s">
        <v>59</v>
      </c>
      <c r="G93" s="195" t="s">
        <v>186</v>
      </c>
      <c r="H93" s="195" t="s">
        <v>187</v>
      </c>
      <c r="I93" s="196" t="s">
        <v>188</v>
      </c>
      <c r="J93" s="195" t="s">
        <v>179</v>
      </c>
      <c r="K93" s="197" t="s">
        <v>189</v>
      </c>
      <c r="L93" s="198"/>
      <c r="M93" s="94" t="s">
        <v>32</v>
      </c>
      <c r="N93" s="95" t="s">
        <v>47</v>
      </c>
      <c r="O93" s="95" t="s">
        <v>190</v>
      </c>
      <c r="P93" s="95" t="s">
        <v>191</v>
      </c>
      <c r="Q93" s="95" t="s">
        <v>192</v>
      </c>
      <c r="R93" s="95" t="s">
        <v>193</v>
      </c>
      <c r="S93" s="95" t="s">
        <v>194</v>
      </c>
      <c r="T93" s="96" t="s">
        <v>195</v>
      </c>
      <c r="U93" s="192"/>
      <c r="V93" s="192"/>
      <c r="W93" s="192"/>
      <c r="X93" s="192"/>
      <c r="Y93" s="192"/>
      <c r="Z93" s="192"/>
      <c r="AA93" s="192"/>
      <c r="AB93" s="192"/>
      <c r="AC93" s="192"/>
      <c r="AD93" s="192"/>
      <c r="AE93" s="192"/>
    </row>
    <row r="94" spans="1:63" s="2" customFormat="1" ht="22.8" customHeight="1">
      <c r="A94" s="40"/>
      <c r="B94" s="41"/>
      <c r="C94" s="101" t="s">
        <v>196</v>
      </c>
      <c r="D94" s="42"/>
      <c r="E94" s="42"/>
      <c r="F94" s="42"/>
      <c r="G94" s="42"/>
      <c r="H94" s="42"/>
      <c r="I94" s="138"/>
      <c r="J94" s="199">
        <f>BK94</f>
        <v>0</v>
      </c>
      <c r="K94" s="42"/>
      <c r="L94" s="46"/>
      <c r="M94" s="97"/>
      <c r="N94" s="200"/>
      <c r="O94" s="98"/>
      <c r="P94" s="201">
        <f>P95+P262+P278+P282</f>
        <v>0</v>
      </c>
      <c r="Q94" s="98"/>
      <c r="R94" s="201">
        <f>R95+R262+R278+R282</f>
        <v>0</v>
      </c>
      <c r="S94" s="98"/>
      <c r="T94" s="202">
        <f>T95+T262+T278+T282</f>
        <v>0</v>
      </c>
      <c r="U94" s="40"/>
      <c r="V94" s="40"/>
      <c r="W94" s="40"/>
      <c r="X94" s="40"/>
      <c r="Y94" s="40"/>
      <c r="Z94" s="40"/>
      <c r="AA94" s="40"/>
      <c r="AB94" s="40"/>
      <c r="AC94" s="40"/>
      <c r="AD94" s="40"/>
      <c r="AE94" s="40"/>
      <c r="AT94" s="18" t="s">
        <v>76</v>
      </c>
      <c r="AU94" s="18" t="s">
        <v>180</v>
      </c>
      <c r="BK94" s="203">
        <f>BK95+BK262+BK278+BK282</f>
        <v>0</v>
      </c>
    </row>
    <row r="95" spans="1:63" s="12" customFormat="1" ht="25.9" customHeight="1">
      <c r="A95" s="12"/>
      <c r="B95" s="204"/>
      <c r="C95" s="205"/>
      <c r="D95" s="206" t="s">
        <v>76</v>
      </c>
      <c r="E95" s="207" t="s">
        <v>197</v>
      </c>
      <c r="F95" s="207" t="s">
        <v>198</v>
      </c>
      <c r="G95" s="205"/>
      <c r="H95" s="205"/>
      <c r="I95" s="208"/>
      <c r="J95" s="209">
        <f>BK95</f>
        <v>0</v>
      </c>
      <c r="K95" s="205"/>
      <c r="L95" s="210"/>
      <c r="M95" s="211"/>
      <c r="N95" s="212"/>
      <c r="O95" s="212"/>
      <c r="P95" s="213">
        <f>P96+P166+P177+P182+P196+P202+P237+P254+P257</f>
        <v>0</v>
      </c>
      <c r="Q95" s="212"/>
      <c r="R95" s="213">
        <f>R96+R166+R177+R182+R196+R202+R237+R254+R257</f>
        <v>0</v>
      </c>
      <c r="S95" s="212"/>
      <c r="T95" s="214">
        <f>T96+T166+T177+T182+T196+T202+T237+T254+T257</f>
        <v>0</v>
      </c>
      <c r="U95" s="12"/>
      <c r="V95" s="12"/>
      <c r="W95" s="12"/>
      <c r="X95" s="12"/>
      <c r="Y95" s="12"/>
      <c r="Z95" s="12"/>
      <c r="AA95" s="12"/>
      <c r="AB95" s="12"/>
      <c r="AC95" s="12"/>
      <c r="AD95" s="12"/>
      <c r="AE95" s="12"/>
      <c r="AR95" s="215" t="s">
        <v>84</v>
      </c>
      <c r="AT95" s="216" t="s">
        <v>76</v>
      </c>
      <c r="AU95" s="216" t="s">
        <v>6</v>
      </c>
      <c r="AY95" s="215" t="s">
        <v>199</v>
      </c>
      <c r="BK95" s="217">
        <f>BK96+BK166+BK177+BK182+BK196+BK202+BK237+BK254+BK257</f>
        <v>0</v>
      </c>
    </row>
    <row r="96" spans="1:63" s="12" customFormat="1" ht="22.8" customHeight="1">
      <c r="A96" s="12"/>
      <c r="B96" s="204"/>
      <c r="C96" s="205"/>
      <c r="D96" s="206" t="s">
        <v>76</v>
      </c>
      <c r="E96" s="218" t="s">
        <v>84</v>
      </c>
      <c r="F96" s="218" t="s">
        <v>854</v>
      </c>
      <c r="G96" s="205"/>
      <c r="H96" s="205"/>
      <c r="I96" s="208"/>
      <c r="J96" s="219">
        <f>BK96</f>
        <v>0</v>
      </c>
      <c r="K96" s="205"/>
      <c r="L96" s="210"/>
      <c r="M96" s="211"/>
      <c r="N96" s="212"/>
      <c r="O96" s="212"/>
      <c r="P96" s="213">
        <f>SUM(P97:P165)</f>
        <v>0</v>
      </c>
      <c r="Q96" s="212"/>
      <c r="R96" s="213">
        <f>SUM(R97:R165)</f>
        <v>0</v>
      </c>
      <c r="S96" s="212"/>
      <c r="T96" s="214">
        <f>SUM(T97:T165)</f>
        <v>0</v>
      </c>
      <c r="U96" s="12"/>
      <c r="V96" s="12"/>
      <c r="W96" s="12"/>
      <c r="X96" s="12"/>
      <c r="Y96" s="12"/>
      <c r="Z96" s="12"/>
      <c r="AA96" s="12"/>
      <c r="AB96" s="12"/>
      <c r="AC96" s="12"/>
      <c r="AD96" s="12"/>
      <c r="AE96" s="12"/>
      <c r="AR96" s="215" t="s">
        <v>84</v>
      </c>
      <c r="AT96" s="216" t="s">
        <v>76</v>
      </c>
      <c r="AU96" s="216" t="s">
        <v>84</v>
      </c>
      <c r="AY96" s="215" t="s">
        <v>199</v>
      </c>
      <c r="BK96" s="217">
        <f>SUM(BK97:BK165)</f>
        <v>0</v>
      </c>
    </row>
    <row r="97" spans="1:65" s="2" customFormat="1" ht="19.8" customHeight="1">
      <c r="A97" s="40"/>
      <c r="B97" s="41"/>
      <c r="C97" s="260" t="s">
        <v>84</v>
      </c>
      <c r="D97" s="260" t="s">
        <v>222</v>
      </c>
      <c r="E97" s="261" t="s">
        <v>855</v>
      </c>
      <c r="F97" s="262" t="s">
        <v>856</v>
      </c>
      <c r="G97" s="263" t="s">
        <v>324</v>
      </c>
      <c r="H97" s="264">
        <v>8</v>
      </c>
      <c r="I97" s="265"/>
      <c r="J97" s="266">
        <f>ROUND(I97*H97,2)</f>
        <v>0</v>
      </c>
      <c r="K97" s="262" t="s">
        <v>32</v>
      </c>
      <c r="L97" s="46"/>
      <c r="M97" s="267" t="s">
        <v>32</v>
      </c>
      <c r="N97" s="268" t="s">
        <v>48</v>
      </c>
      <c r="O97" s="86"/>
      <c r="P97" s="230">
        <f>O97*H97</f>
        <v>0</v>
      </c>
      <c r="Q97" s="230">
        <v>0</v>
      </c>
      <c r="R97" s="230">
        <f>Q97*H97</f>
        <v>0</v>
      </c>
      <c r="S97" s="230">
        <v>0</v>
      </c>
      <c r="T97" s="231">
        <f>S97*H97</f>
        <v>0</v>
      </c>
      <c r="U97" s="40"/>
      <c r="V97" s="40"/>
      <c r="W97" s="40"/>
      <c r="X97" s="40"/>
      <c r="Y97" s="40"/>
      <c r="Z97" s="40"/>
      <c r="AA97" s="40"/>
      <c r="AB97" s="40"/>
      <c r="AC97" s="40"/>
      <c r="AD97" s="40"/>
      <c r="AE97" s="40"/>
      <c r="AR97" s="232" t="s">
        <v>209</v>
      </c>
      <c r="AT97" s="232" t="s">
        <v>222</v>
      </c>
      <c r="AU97" s="232" t="s">
        <v>86</v>
      </c>
      <c r="AY97" s="18" t="s">
        <v>199</v>
      </c>
      <c r="BE97" s="233">
        <f>IF(N97="základní",J97,0)</f>
        <v>0</v>
      </c>
      <c r="BF97" s="233">
        <f>IF(N97="snížená",J97,0)</f>
        <v>0</v>
      </c>
      <c r="BG97" s="233">
        <f>IF(N97="zákl. přenesená",J97,0)</f>
        <v>0</v>
      </c>
      <c r="BH97" s="233">
        <f>IF(N97="sníž. přenesená",J97,0)</f>
        <v>0</v>
      </c>
      <c r="BI97" s="233">
        <f>IF(N97="nulová",J97,0)</f>
        <v>0</v>
      </c>
      <c r="BJ97" s="18" t="s">
        <v>84</v>
      </c>
      <c r="BK97" s="233">
        <f>ROUND(I97*H97,2)</f>
        <v>0</v>
      </c>
      <c r="BL97" s="18" t="s">
        <v>209</v>
      </c>
      <c r="BM97" s="232" t="s">
        <v>86</v>
      </c>
    </row>
    <row r="98" spans="1:47" s="2" customFormat="1" ht="12">
      <c r="A98" s="40"/>
      <c r="B98" s="41"/>
      <c r="C98" s="42"/>
      <c r="D98" s="234" t="s">
        <v>210</v>
      </c>
      <c r="E98" s="42"/>
      <c r="F98" s="235" t="s">
        <v>856</v>
      </c>
      <c r="G98" s="42"/>
      <c r="H98" s="42"/>
      <c r="I98" s="138"/>
      <c r="J98" s="42"/>
      <c r="K98" s="42"/>
      <c r="L98" s="46"/>
      <c r="M98" s="236"/>
      <c r="N98" s="237"/>
      <c r="O98" s="86"/>
      <c r="P98" s="86"/>
      <c r="Q98" s="86"/>
      <c r="R98" s="86"/>
      <c r="S98" s="86"/>
      <c r="T98" s="87"/>
      <c r="U98" s="40"/>
      <c r="V98" s="40"/>
      <c r="W98" s="40"/>
      <c r="X98" s="40"/>
      <c r="Y98" s="40"/>
      <c r="Z98" s="40"/>
      <c r="AA98" s="40"/>
      <c r="AB98" s="40"/>
      <c r="AC98" s="40"/>
      <c r="AD98" s="40"/>
      <c r="AE98" s="40"/>
      <c r="AT98" s="18" t="s">
        <v>210</v>
      </c>
      <c r="AU98" s="18" t="s">
        <v>86</v>
      </c>
    </row>
    <row r="99" spans="1:65" s="2" customFormat="1" ht="19.8" customHeight="1">
      <c r="A99" s="40"/>
      <c r="B99" s="41"/>
      <c r="C99" s="260" t="s">
        <v>86</v>
      </c>
      <c r="D99" s="260" t="s">
        <v>222</v>
      </c>
      <c r="E99" s="261" t="s">
        <v>857</v>
      </c>
      <c r="F99" s="262" t="s">
        <v>858</v>
      </c>
      <c r="G99" s="263" t="s">
        <v>288</v>
      </c>
      <c r="H99" s="264">
        <v>40</v>
      </c>
      <c r="I99" s="265"/>
      <c r="J99" s="266">
        <f>ROUND(I99*H99,2)</f>
        <v>0</v>
      </c>
      <c r="K99" s="262" t="s">
        <v>32</v>
      </c>
      <c r="L99" s="46"/>
      <c r="M99" s="267" t="s">
        <v>32</v>
      </c>
      <c r="N99" s="268" t="s">
        <v>48</v>
      </c>
      <c r="O99" s="86"/>
      <c r="P99" s="230">
        <f>O99*H99</f>
        <v>0</v>
      </c>
      <c r="Q99" s="230">
        <v>0</v>
      </c>
      <c r="R99" s="230">
        <f>Q99*H99</f>
        <v>0</v>
      </c>
      <c r="S99" s="230">
        <v>0</v>
      </c>
      <c r="T99" s="231">
        <f>S99*H99</f>
        <v>0</v>
      </c>
      <c r="U99" s="40"/>
      <c r="V99" s="40"/>
      <c r="W99" s="40"/>
      <c r="X99" s="40"/>
      <c r="Y99" s="40"/>
      <c r="Z99" s="40"/>
      <c r="AA99" s="40"/>
      <c r="AB99" s="40"/>
      <c r="AC99" s="40"/>
      <c r="AD99" s="40"/>
      <c r="AE99" s="40"/>
      <c r="AR99" s="232" t="s">
        <v>209</v>
      </c>
      <c r="AT99" s="232" t="s">
        <v>222</v>
      </c>
      <c r="AU99" s="232" t="s">
        <v>86</v>
      </c>
      <c r="AY99" s="18" t="s">
        <v>199</v>
      </c>
      <c r="BE99" s="233">
        <f>IF(N99="základní",J99,0)</f>
        <v>0</v>
      </c>
      <c r="BF99" s="233">
        <f>IF(N99="snížená",J99,0)</f>
        <v>0</v>
      </c>
      <c r="BG99" s="233">
        <f>IF(N99="zákl. přenesená",J99,0)</f>
        <v>0</v>
      </c>
      <c r="BH99" s="233">
        <f>IF(N99="sníž. přenesená",J99,0)</f>
        <v>0</v>
      </c>
      <c r="BI99" s="233">
        <f>IF(N99="nulová",J99,0)</f>
        <v>0</v>
      </c>
      <c r="BJ99" s="18" t="s">
        <v>84</v>
      </c>
      <c r="BK99" s="233">
        <f>ROUND(I99*H99,2)</f>
        <v>0</v>
      </c>
      <c r="BL99" s="18" t="s">
        <v>209</v>
      </c>
      <c r="BM99" s="232" t="s">
        <v>209</v>
      </c>
    </row>
    <row r="100" spans="1:47" s="2" customFormat="1" ht="12">
      <c r="A100" s="40"/>
      <c r="B100" s="41"/>
      <c r="C100" s="42"/>
      <c r="D100" s="234" t="s">
        <v>210</v>
      </c>
      <c r="E100" s="42"/>
      <c r="F100" s="235" t="s">
        <v>858</v>
      </c>
      <c r="G100" s="42"/>
      <c r="H100" s="42"/>
      <c r="I100" s="138"/>
      <c r="J100" s="42"/>
      <c r="K100" s="42"/>
      <c r="L100" s="46"/>
      <c r="M100" s="236"/>
      <c r="N100" s="237"/>
      <c r="O100" s="86"/>
      <c r="P100" s="86"/>
      <c r="Q100" s="86"/>
      <c r="R100" s="86"/>
      <c r="S100" s="86"/>
      <c r="T100" s="87"/>
      <c r="U100" s="40"/>
      <c r="V100" s="40"/>
      <c r="W100" s="40"/>
      <c r="X100" s="40"/>
      <c r="Y100" s="40"/>
      <c r="Z100" s="40"/>
      <c r="AA100" s="40"/>
      <c r="AB100" s="40"/>
      <c r="AC100" s="40"/>
      <c r="AD100" s="40"/>
      <c r="AE100" s="40"/>
      <c r="AT100" s="18" t="s">
        <v>210</v>
      </c>
      <c r="AU100" s="18" t="s">
        <v>86</v>
      </c>
    </row>
    <row r="101" spans="1:65" s="2" customFormat="1" ht="14.4" customHeight="1">
      <c r="A101" s="40"/>
      <c r="B101" s="41"/>
      <c r="C101" s="260" t="s">
        <v>221</v>
      </c>
      <c r="D101" s="260" t="s">
        <v>222</v>
      </c>
      <c r="E101" s="261" t="s">
        <v>860</v>
      </c>
      <c r="F101" s="262" t="s">
        <v>861</v>
      </c>
      <c r="G101" s="263" t="s">
        <v>288</v>
      </c>
      <c r="H101" s="264">
        <v>20</v>
      </c>
      <c r="I101" s="265"/>
      <c r="J101" s="266">
        <f>ROUND(I101*H101,2)</f>
        <v>0</v>
      </c>
      <c r="K101" s="262" t="s">
        <v>32</v>
      </c>
      <c r="L101" s="46"/>
      <c r="M101" s="267" t="s">
        <v>32</v>
      </c>
      <c r="N101" s="268" t="s">
        <v>48</v>
      </c>
      <c r="O101" s="86"/>
      <c r="P101" s="230">
        <f>O101*H101</f>
        <v>0</v>
      </c>
      <c r="Q101" s="230">
        <v>0</v>
      </c>
      <c r="R101" s="230">
        <f>Q101*H101</f>
        <v>0</v>
      </c>
      <c r="S101" s="230">
        <v>0</v>
      </c>
      <c r="T101" s="231">
        <f>S101*H101</f>
        <v>0</v>
      </c>
      <c r="U101" s="40"/>
      <c r="V101" s="40"/>
      <c r="W101" s="40"/>
      <c r="X101" s="40"/>
      <c r="Y101" s="40"/>
      <c r="Z101" s="40"/>
      <c r="AA101" s="40"/>
      <c r="AB101" s="40"/>
      <c r="AC101" s="40"/>
      <c r="AD101" s="40"/>
      <c r="AE101" s="40"/>
      <c r="AR101" s="232" t="s">
        <v>209</v>
      </c>
      <c r="AT101" s="232" t="s">
        <v>222</v>
      </c>
      <c r="AU101" s="232" t="s">
        <v>86</v>
      </c>
      <c r="AY101" s="18" t="s">
        <v>199</v>
      </c>
      <c r="BE101" s="233">
        <f>IF(N101="základní",J101,0)</f>
        <v>0</v>
      </c>
      <c r="BF101" s="233">
        <f>IF(N101="snížená",J101,0)</f>
        <v>0</v>
      </c>
      <c r="BG101" s="233">
        <f>IF(N101="zákl. přenesená",J101,0)</f>
        <v>0</v>
      </c>
      <c r="BH101" s="233">
        <f>IF(N101="sníž. přenesená",J101,0)</f>
        <v>0</v>
      </c>
      <c r="BI101" s="233">
        <f>IF(N101="nulová",J101,0)</f>
        <v>0</v>
      </c>
      <c r="BJ101" s="18" t="s">
        <v>84</v>
      </c>
      <c r="BK101" s="233">
        <f>ROUND(I101*H101,2)</f>
        <v>0</v>
      </c>
      <c r="BL101" s="18" t="s">
        <v>209</v>
      </c>
      <c r="BM101" s="232" t="s">
        <v>230</v>
      </c>
    </row>
    <row r="102" spans="1:47" s="2" customFormat="1" ht="12">
      <c r="A102" s="40"/>
      <c r="B102" s="41"/>
      <c r="C102" s="42"/>
      <c r="D102" s="234" t="s">
        <v>210</v>
      </c>
      <c r="E102" s="42"/>
      <c r="F102" s="235" t="s">
        <v>861</v>
      </c>
      <c r="G102" s="42"/>
      <c r="H102" s="42"/>
      <c r="I102" s="138"/>
      <c r="J102" s="42"/>
      <c r="K102" s="42"/>
      <c r="L102" s="46"/>
      <c r="M102" s="236"/>
      <c r="N102" s="237"/>
      <c r="O102" s="86"/>
      <c r="P102" s="86"/>
      <c r="Q102" s="86"/>
      <c r="R102" s="86"/>
      <c r="S102" s="86"/>
      <c r="T102" s="87"/>
      <c r="U102" s="40"/>
      <c r="V102" s="40"/>
      <c r="W102" s="40"/>
      <c r="X102" s="40"/>
      <c r="Y102" s="40"/>
      <c r="Z102" s="40"/>
      <c r="AA102" s="40"/>
      <c r="AB102" s="40"/>
      <c r="AC102" s="40"/>
      <c r="AD102" s="40"/>
      <c r="AE102" s="40"/>
      <c r="AT102" s="18" t="s">
        <v>210</v>
      </c>
      <c r="AU102" s="18" t="s">
        <v>86</v>
      </c>
    </row>
    <row r="103" spans="1:51" s="13" customFormat="1" ht="12">
      <c r="A103" s="13"/>
      <c r="B103" s="238"/>
      <c r="C103" s="239"/>
      <c r="D103" s="234" t="s">
        <v>213</v>
      </c>
      <c r="E103" s="240" t="s">
        <v>32</v>
      </c>
      <c r="F103" s="241" t="s">
        <v>1310</v>
      </c>
      <c r="G103" s="239"/>
      <c r="H103" s="242">
        <v>20</v>
      </c>
      <c r="I103" s="243"/>
      <c r="J103" s="239"/>
      <c r="K103" s="239"/>
      <c r="L103" s="244"/>
      <c r="M103" s="245"/>
      <c r="N103" s="246"/>
      <c r="O103" s="246"/>
      <c r="P103" s="246"/>
      <c r="Q103" s="246"/>
      <c r="R103" s="246"/>
      <c r="S103" s="246"/>
      <c r="T103" s="247"/>
      <c r="U103" s="13"/>
      <c r="V103" s="13"/>
      <c r="W103" s="13"/>
      <c r="X103" s="13"/>
      <c r="Y103" s="13"/>
      <c r="Z103" s="13"/>
      <c r="AA103" s="13"/>
      <c r="AB103" s="13"/>
      <c r="AC103" s="13"/>
      <c r="AD103" s="13"/>
      <c r="AE103" s="13"/>
      <c r="AT103" s="248" t="s">
        <v>213</v>
      </c>
      <c r="AU103" s="248" t="s">
        <v>86</v>
      </c>
      <c r="AV103" s="13" t="s">
        <v>86</v>
      </c>
      <c r="AW103" s="13" t="s">
        <v>39</v>
      </c>
      <c r="AX103" s="13" t="s">
        <v>6</v>
      </c>
      <c r="AY103" s="248" t="s">
        <v>199</v>
      </c>
    </row>
    <row r="104" spans="1:51" s="14" customFormat="1" ht="12">
      <c r="A104" s="14"/>
      <c r="B104" s="249"/>
      <c r="C104" s="250"/>
      <c r="D104" s="234" t="s">
        <v>213</v>
      </c>
      <c r="E104" s="251" t="s">
        <v>32</v>
      </c>
      <c r="F104" s="252" t="s">
        <v>215</v>
      </c>
      <c r="G104" s="250"/>
      <c r="H104" s="253">
        <v>20</v>
      </c>
      <c r="I104" s="254"/>
      <c r="J104" s="250"/>
      <c r="K104" s="250"/>
      <c r="L104" s="255"/>
      <c r="M104" s="269"/>
      <c r="N104" s="270"/>
      <c r="O104" s="270"/>
      <c r="P104" s="270"/>
      <c r="Q104" s="270"/>
      <c r="R104" s="270"/>
      <c r="S104" s="270"/>
      <c r="T104" s="271"/>
      <c r="U104" s="14"/>
      <c r="V104" s="14"/>
      <c r="W104" s="14"/>
      <c r="X104" s="14"/>
      <c r="Y104" s="14"/>
      <c r="Z104" s="14"/>
      <c r="AA104" s="14"/>
      <c r="AB104" s="14"/>
      <c r="AC104" s="14"/>
      <c r="AD104" s="14"/>
      <c r="AE104" s="14"/>
      <c r="AT104" s="259" t="s">
        <v>213</v>
      </c>
      <c r="AU104" s="259" t="s">
        <v>86</v>
      </c>
      <c r="AV104" s="14" t="s">
        <v>209</v>
      </c>
      <c r="AW104" s="14" t="s">
        <v>39</v>
      </c>
      <c r="AX104" s="14" t="s">
        <v>84</v>
      </c>
      <c r="AY104" s="259" t="s">
        <v>199</v>
      </c>
    </row>
    <row r="105" spans="1:65" s="2" customFormat="1" ht="40.2" customHeight="1">
      <c r="A105" s="40"/>
      <c r="B105" s="41"/>
      <c r="C105" s="260" t="s">
        <v>209</v>
      </c>
      <c r="D105" s="260" t="s">
        <v>222</v>
      </c>
      <c r="E105" s="261" t="s">
        <v>1311</v>
      </c>
      <c r="F105" s="262" t="s">
        <v>1312</v>
      </c>
      <c r="G105" s="263" t="s">
        <v>303</v>
      </c>
      <c r="H105" s="264">
        <v>101.75</v>
      </c>
      <c r="I105" s="265"/>
      <c r="J105" s="266">
        <f>ROUND(I105*H105,2)</f>
        <v>0</v>
      </c>
      <c r="K105" s="262" t="s">
        <v>32</v>
      </c>
      <c r="L105" s="46"/>
      <c r="M105" s="267" t="s">
        <v>32</v>
      </c>
      <c r="N105" s="268" t="s">
        <v>48</v>
      </c>
      <c r="O105" s="86"/>
      <c r="P105" s="230">
        <f>O105*H105</f>
        <v>0</v>
      </c>
      <c r="Q105" s="230">
        <v>0</v>
      </c>
      <c r="R105" s="230">
        <f>Q105*H105</f>
        <v>0</v>
      </c>
      <c r="S105" s="230">
        <v>0</v>
      </c>
      <c r="T105" s="231">
        <f>S105*H105</f>
        <v>0</v>
      </c>
      <c r="U105" s="40"/>
      <c r="V105" s="40"/>
      <c r="W105" s="40"/>
      <c r="X105" s="40"/>
      <c r="Y105" s="40"/>
      <c r="Z105" s="40"/>
      <c r="AA105" s="40"/>
      <c r="AB105" s="40"/>
      <c r="AC105" s="40"/>
      <c r="AD105" s="40"/>
      <c r="AE105" s="40"/>
      <c r="AR105" s="232" t="s">
        <v>209</v>
      </c>
      <c r="AT105" s="232" t="s">
        <v>222</v>
      </c>
      <c r="AU105" s="232" t="s">
        <v>86</v>
      </c>
      <c r="AY105" s="18" t="s">
        <v>199</v>
      </c>
      <c r="BE105" s="233">
        <f>IF(N105="základní",J105,0)</f>
        <v>0</v>
      </c>
      <c r="BF105" s="233">
        <f>IF(N105="snížená",J105,0)</f>
        <v>0</v>
      </c>
      <c r="BG105" s="233">
        <f>IF(N105="zákl. přenesená",J105,0)</f>
        <v>0</v>
      </c>
      <c r="BH105" s="233">
        <f>IF(N105="sníž. přenesená",J105,0)</f>
        <v>0</v>
      </c>
      <c r="BI105" s="233">
        <f>IF(N105="nulová",J105,0)</f>
        <v>0</v>
      </c>
      <c r="BJ105" s="18" t="s">
        <v>84</v>
      </c>
      <c r="BK105" s="233">
        <f>ROUND(I105*H105,2)</f>
        <v>0</v>
      </c>
      <c r="BL105" s="18" t="s">
        <v>209</v>
      </c>
      <c r="BM105" s="232" t="s">
        <v>208</v>
      </c>
    </row>
    <row r="106" spans="1:47" s="2" customFormat="1" ht="12">
      <c r="A106" s="40"/>
      <c r="B106" s="41"/>
      <c r="C106" s="42"/>
      <c r="D106" s="234" t="s">
        <v>210</v>
      </c>
      <c r="E106" s="42"/>
      <c r="F106" s="235" t="s">
        <v>1312</v>
      </c>
      <c r="G106" s="42"/>
      <c r="H106" s="42"/>
      <c r="I106" s="138"/>
      <c r="J106" s="42"/>
      <c r="K106" s="42"/>
      <c r="L106" s="46"/>
      <c r="M106" s="236"/>
      <c r="N106" s="237"/>
      <c r="O106" s="86"/>
      <c r="P106" s="86"/>
      <c r="Q106" s="86"/>
      <c r="R106" s="86"/>
      <c r="S106" s="86"/>
      <c r="T106" s="87"/>
      <c r="U106" s="40"/>
      <c r="V106" s="40"/>
      <c r="W106" s="40"/>
      <c r="X106" s="40"/>
      <c r="Y106" s="40"/>
      <c r="Z106" s="40"/>
      <c r="AA106" s="40"/>
      <c r="AB106" s="40"/>
      <c r="AC106" s="40"/>
      <c r="AD106" s="40"/>
      <c r="AE106" s="40"/>
      <c r="AT106" s="18" t="s">
        <v>210</v>
      </c>
      <c r="AU106" s="18" t="s">
        <v>86</v>
      </c>
    </row>
    <row r="107" spans="1:51" s="13" customFormat="1" ht="12">
      <c r="A107" s="13"/>
      <c r="B107" s="238"/>
      <c r="C107" s="239"/>
      <c r="D107" s="234" t="s">
        <v>213</v>
      </c>
      <c r="E107" s="240" t="s">
        <v>32</v>
      </c>
      <c r="F107" s="241" t="s">
        <v>1313</v>
      </c>
      <c r="G107" s="239"/>
      <c r="H107" s="242">
        <v>101.75</v>
      </c>
      <c r="I107" s="243"/>
      <c r="J107" s="239"/>
      <c r="K107" s="239"/>
      <c r="L107" s="244"/>
      <c r="M107" s="245"/>
      <c r="N107" s="246"/>
      <c r="O107" s="246"/>
      <c r="P107" s="246"/>
      <c r="Q107" s="246"/>
      <c r="R107" s="246"/>
      <c r="S107" s="246"/>
      <c r="T107" s="247"/>
      <c r="U107" s="13"/>
      <c r="V107" s="13"/>
      <c r="W107" s="13"/>
      <c r="X107" s="13"/>
      <c r="Y107" s="13"/>
      <c r="Z107" s="13"/>
      <c r="AA107" s="13"/>
      <c r="AB107" s="13"/>
      <c r="AC107" s="13"/>
      <c r="AD107" s="13"/>
      <c r="AE107" s="13"/>
      <c r="AT107" s="248" t="s">
        <v>213</v>
      </c>
      <c r="AU107" s="248" t="s">
        <v>86</v>
      </c>
      <c r="AV107" s="13" t="s">
        <v>86</v>
      </c>
      <c r="AW107" s="13" t="s">
        <v>39</v>
      </c>
      <c r="AX107" s="13" t="s">
        <v>6</v>
      </c>
      <c r="AY107" s="248" t="s">
        <v>199</v>
      </c>
    </row>
    <row r="108" spans="1:51" s="14" customFormat="1" ht="12">
      <c r="A108" s="14"/>
      <c r="B108" s="249"/>
      <c r="C108" s="250"/>
      <c r="D108" s="234" t="s">
        <v>213</v>
      </c>
      <c r="E108" s="251" t="s">
        <v>32</v>
      </c>
      <c r="F108" s="252" t="s">
        <v>215</v>
      </c>
      <c r="G108" s="250"/>
      <c r="H108" s="253">
        <v>101.75</v>
      </c>
      <c r="I108" s="254"/>
      <c r="J108" s="250"/>
      <c r="K108" s="250"/>
      <c r="L108" s="255"/>
      <c r="M108" s="269"/>
      <c r="N108" s="270"/>
      <c r="O108" s="270"/>
      <c r="P108" s="270"/>
      <c r="Q108" s="270"/>
      <c r="R108" s="270"/>
      <c r="S108" s="270"/>
      <c r="T108" s="271"/>
      <c r="U108" s="14"/>
      <c r="V108" s="14"/>
      <c r="W108" s="14"/>
      <c r="X108" s="14"/>
      <c r="Y108" s="14"/>
      <c r="Z108" s="14"/>
      <c r="AA108" s="14"/>
      <c r="AB108" s="14"/>
      <c r="AC108" s="14"/>
      <c r="AD108" s="14"/>
      <c r="AE108" s="14"/>
      <c r="AT108" s="259" t="s">
        <v>213</v>
      </c>
      <c r="AU108" s="259" t="s">
        <v>86</v>
      </c>
      <c r="AV108" s="14" t="s">
        <v>209</v>
      </c>
      <c r="AW108" s="14" t="s">
        <v>39</v>
      </c>
      <c r="AX108" s="14" t="s">
        <v>84</v>
      </c>
      <c r="AY108" s="259" t="s">
        <v>199</v>
      </c>
    </row>
    <row r="109" spans="1:65" s="2" customFormat="1" ht="40.2" customHeight="1">
      <c r="A109" s="40"/>
      <c r="B109" s="41"/>
      <c r="C109" s="260" t="s">
        <v>200</v>
      </c>
      <c r="D109" s="260" t="s">
        <v>222</v>
      </c>
      <c r="E109" s="261" t="s">
        <v>868</v>
      </c>
      <c r="F109" s="262" t="s">
        <v>869</v>
      </c>
      <c r="G109" s="263" t="s">
        <v>303</v>
      </c>
      <c r="H109" s="264">
        <v>101.75</v>
      </c>
      <c r="I109" s="265"/>
      <c r="J109" s="266">
        <f>ROUND(I109*H109,2)</f>
        <v>0</v>
      </c>
      <c r="K109" s="262" t="s">
        <v>32</v>
      </c>
      <c r="L109" s="46"/>
      <c r="M109" s="267" t="s">
        <v>32</v>
      </c>
      <c r="N109" s="268" t="s">
        <v>48</v>
      </c>
      <c r="O109" s="86"/>
      <c r="P109" s="230">
        <f>O109*H109</f>
        <v>0</v>
      </c>
      <c r="Q109" s="230">
        <v>0</v>
      </c>
      <c r="R109" s="230">
        <f>Q109*H109</f>
        <v>0</v>
      </c>
      <c r="S109" s="230">
        <v>0</v>
      </c>
      <c r="T109" s="231">
        <f>S109*H109</f>
        <v>0</v>
      </c>
      <c r="U109" s="40"/>
      <c r="V109" s="40"/>
      <c r="W109" s="40"/>
      <c r="X109" s="40"/>
      <c r="Y109" s="40"/>
      <c r="Z109" s="40"/>
      <c r="AA109" s="40"/>
      <c r="AB109" s="40"/>
      <c r="AC109" s="40"/>
      <c r="AD109" s="40"/>
      <c r="AE109" s="40"/>
      <c r="AR109" s="232" t="s">
        <v>209</v>
      </c>
      <c r="AT109" s="232" t="s">
        <v>222</v>
      </c>
      <c r="AU109" s="232" t="s">
        <v>86</v>
      </c>
      <c r="AY109" s="18" t="s">
        <v>199</v>
      </c>
      <c r="BE109" s="233">
        <f>IF(N109="základní",J109,0)</f>
        <v>0</v>
      </c>
      <c r="BF109" s="233">
        <f>IF(N109="snížená",J109,0)</f>
        <v>0</v>
      </c>
      <c r="BG109" s="233">
        <f>IF(N109="zákl. přenesená",J109,0)</f>
        <v>0</v>
      </c>
      <c r="BH109" s="233">
        <f>IF(N109="sníž. přenesená",J109,0)</f>
        <v>0</v>
      </c>
      <c r="BI109" s="233">
        <f>IF(N109="nulová",J109,0)</f>
        <v>0</v>
      </c>
      <c r="BJ109" s="18" t="s">
        <v>84</v>
      </c>
      <c r="BK109" s="233">
        <f>ROUND(I109*H109,2)</f>
        <v>0</v>
      </c>
      <c r="BL109" s="18" t="s">
        <v>209</v>
      </c>
      <c r="BM109" s="232" t="s">
        <v>235</v>
      </c>
    </row>
    <row r="110" spans="1:47" s="2" customFormat="1" ht="12">
      <c r="A110" s="40"/>
      <c r="B110" s="41"/>
      <c r="C110" s="42"/>
      <c r="D110" s="234" t="s">
        <v>210</v>
      </c>
      <c r="E110" s="42"/>
      <c r="F110" s="235" t="s">
        <v>869</v>
      </c>
      <c r="G110" s="42"/>
      <c r="H110" s="42"/>
      <c r="I110" s="138"/>
      <c r="J110" s="42"/>
      <c r="K110" s="42"/>
      <c r="L110" s="46"/>
      <c r="M110" s="236"/>
      <c r="N110" s="237"/>
      <c r="O110" s="86"/>
      <c r="P110" s="86"/>
      <c r="Q110" s="86"/>
      <c r="R110" s="86"/>
      <c r="S110" s="86"/>
      <c r="T110" s="87"/>
      <c r="U110" s="40"/>
      <c r="V110" s="40"/>
      <c r="W110" s="40"/>
      <c r="X110" s="40"/>
      <c r="Y110" s="40"/>
      <c r="Z110" s="40"/>
      <c r="AA110" s="40"/>
      <c r="AB110" s="40"/>
      <c r="AC110" s="40"/>
      <c r="AD110" s="40"/>
      <c r="AE110" s="40"/>
      <c r="AT110" s="18" t="s">
        <v>210</v>
      </c>
      <c r="AU110" s="18" t="s">
        <v>86</v>
      </c>
    </row>
    <row r="111" spans="1:51" s="13" customFormat="1" ht="12">
      <c r="A111" s="13"/>
      <c r="B111" s="238"/>
      <c r="C111" s="239"/>
      <c r="D111" s="234" t="s">
        <v>213</v>
      </c>
      <c r="E111" s="240" t="s">
        <v>32</v>
      </c>
      <c r="F111" s="241" t="s">
        <v>1313</v>
      </c>
      <c r="G111" s="239"/>
      <c r="H111" s="242">
        <v>101.75</v>
      </c>
      <c r="I111" s="243"/>
      <c r="J111" s="239"/>
      <c r="K111" s="239"/>
      <c r="L111" s="244"/>
      <c r="M111" s="245"/>
      <c r="N111" s="246"/>
      <c r="O111" s="246"/>
      <c r="P111" s="246"/>
      <c r="Q111" s="246"/>
      <c r="R111" s="246"/>
      <c r="S111" s="246"/>
      <c r="T111" s="247"/>
      <c r="U111" s="13"/>
      <c r="V111" s="13"/>
      <c r="W111" s="13"/>
      <c r="X111" s="13"/>
      <c r="Y111" s="13"/>
      <c r="Z111" s="13"/>
      <c r="AA111" s="13"/>
      <c r="AB111" s="13"/>
      <c r="AC111" s="13"/>
      <c r="AD111" s="13"/>
      <c r="AE111" s="13"/>
      <c r="AT111" s="248" t="s">
        <v>213</v>
      </c>
      <c r="AU111" s="248" t="s">
        <v>86</v>
      </c>
      <c r="AV111" s="13" t="s">
        <v>86</v>
      </c>
      <c r="AW111" s="13" t="s">
        <v>39</v>
      </c>
      <c r="AX111" s="13" t="s">
        <v>6</v>
      </c>
      <c r="AY111" s="248" t="s">
        <v>199</v>
      </c>
    </row>
    <row r="112" spans="1:51" s="14" customFormat="1" ht="12">
      <c r="A112" s="14"/>
      <c r="B112" s="249"/>
      <c r="C112" s="250"/>
      <c r="D112" s="234" t="s">
        <v>213</v>
      </c>
      <c r="E112" s="251" t="s">
        <v>32</v>
      </c>
      <c r="F112" s="252" t="s">
        <v>215</v>
      </c>
      <c r="G112" s="250"/>
      <c r="H112" s="253">
        <v>101.75</v>
      </c>
      <c r="I112" s="254"/>
      <c r="J112" s="250"/>
      <c r="K112" s="250"/>
      <c r="L112" s="255"/>
      <c r="M112" s="269"/>
      <c r="N112" s="270"/>
      <c r="O112" s="270"/>
      <c r="P112" s="270"/>
      <c r="Q112" s="270"/>
      <c r="R112" s="270"/>
      <c r="S112" s="270"/>
      <c r="T112" s="271"/>
      <c r="U112" s="14"/>
      <c r="V112" s="14"/>
      <c r="W112" s="14"/>
      <c r="X112" s="14"/>
      <c r="Y112" s="14"/>
      <c r="Z112" s="14"/>
      <c r="AA112" s="14"/>
      <c r="AB112" s="14"/>
      <c r="AC112" s="14"/>
      <c r="AD112" s="14"/>
      <c r="AE112" s="14"/>
      <c r="AT112" s="259" t="s">
        <v>213</v>
      </c>
      <c r="AU112" s="259" t="s">
        <v>86</v>
      </c>
      <c r="AV112" s="14" t="s">
        <v>209</v>
      </c>
      <c r="AW112" s="14" t="s">
        <v>39</v>
      </c>
      <c r="AX112" s="14" t="s">
        <v>84</v>
      </c>
      <c r="AY112" s="259" t="s">
        <v>199</v>
      </c>
    </row>
    <row r="113" spans="1:65" s="2" customFormat="1" ht="19.8" customHeight="1">
      <c r="A113" s="40"/>
      <c r="B113" s="41"/>
      <c r="C113" s="260" t="s">
        <v>230</v>
      </c>
      <c r="D113" s="260" t="s">
        <v>222</v>
      </c>
      <c r="E113" s="261" t="s">
        <v>870</v>
      </c>
      <c r="F113" s="262" t="s">
        <v>871</v>
      </c>
      <c r="G113" s="263" t="s">
        <v>296</v>
      </c>
      <c r="H113" s="264">
        <v>205.3</v>
      </c>
      <c r="I113" s="265"/>
      <c r="J113" s="266">
        <f>ROUND(I113*H113,2)</f>
        <v>0</v>
      </c>
      <c r="K113" s="262" t="s">
        <v>32</v>
      </c>
      <c r="L113" s="46"/>
      <c r="M113" s="267" t="s">
        <v>32</v>
      </c>
      <c r="N113" s="268" t="s">
        <v>48</v>
      </c>
      <c r="O113" s="86"/>
      <c r="P113" s="230">
        <f>O113*H113</f>
        <v>0</v>
      </c>
      <c r="Q113" s="230">
        <v>0</v>
      </c>
      <c r="R113" s="230">
        <f>Q113*H113</f>
        <v>0</v>
      </c>
      <c r="S113" s="230">
        <v>0</v>
      </c>
      <c r="T113" s="231">
        <f>S113*H113</f>
        <v>0</v>
      </c>
      <c r="U113" s="40"/>
      <c r="V113" s="40"/>
      <c r="W113" s="40"/>
      <c r="X113" s="40"/>
      <c r="Y113" s="40"/>
      <c r="Z113" s="40"/>
      <c r="AA113" s="40"/>
      <c r="AB113" s="40"/>
      <c r="AC113" s="40"/>
      <c r="AD113" s="40"/>
      <c r="AE113" s="40"/>
      <c r="AR113" s="232" t="s">
        <v>209</v>
      </c>
      <c r="AT113" s="232" t="s">
        <v>222</v>
      </c>
      <c r="AU113" s="232" t="s">
        <v>86</v>
      </c>
      <c r="AY113" s="18" t="s">
        <v>199</v>
      </c>
      <c r="BE113" s="233">
        <f>IF(N113="základní",J113,0)</f>
        <v>0</v>
      </c>
      <c r="BF113" s="233">
        <f>IF(N113="snížená",J113,0)</f>
        <v>0</v>
      </c>
      <c r="BG113" s="233">
        <f>IF(N113="zákl. přenesená",J113,0)</f>
        <v>0</v>
      </c>
      <c r="BH113" s="233">
        <f>IF(N113="sníž. přenesená",J113,0)</f>
        <v>0</v>
      </c>
      <c r="BI113" s="233">
        <f>IF(N113="nulová",J113,0)</f>
        <v>0</v>
      </c>
      <c r="BJ113" s="18" t="s">
        <v>84</v>
      </c>
      <c r="BK113" s="233">
        <f>ROUND(I113*H113,2)</f>
        <v>0</v>
      </c>
      <c r="BL113" s="18" t="s">
        <v>209</v>
      </c>
      <c r="BM113" s="232" t="s">
        <v>238</v>
      </c>
    </row>
    <row r="114" spans="1:47" s="2" customFormat="1" ht="12">
      <c r="A114" s="40"/>
      <c r="B114" s="41"/>
      <c r="C114" s="42"/>
      <c r="D114" s="234" t="s">
        <v>210</v>
      </c>
      <c r="E114" s="42"/>
      <c r="F114" s="235" t="s">
        <v>871</v>
      </c>
      <c r="G114" s="42"/>
      <c r="H114" s="42"/>
      <c r="I114" s="138"/>
      <c r="J114" s="42"/>
      <c r="K114" s="42"/>
      <c r="L114" s="46"/>
      <c r="M114" s="236"/>
      <c r="N114" s="237"/>
      <c r="O114" s="86"/>
      <c r="P114" s="86"/>
      <c r="Q114" s="86"/>
      <c r="R114" s="86"/>
      <c r="S114" s="86"/>
      <c r="T114" s="87"/>
      <c r="U114" s="40"/>
      <c r="V114" s="40"/>
      <c r="W114" s="40"/>
      <c r="X114" s="40"/>
      <c r="Y114" s="40"/>
      <c r="Z114" s="40"/>
      <c r="AA114" s="40"/>
      <c r="AB114" s="40"/>
      <c r="AC114" s="40"/>
      <c r="AD114" s="40"/>
      <c r="AE114" s="40"/>
      <c r="AT114" s="18" t="s">
        <v>210</v>
      </c>
      <c r="AU114" s="18" t="s">
        <v>86</v>
      </c>
    </row>
    <row r="115" spans="1:65" s="2" customFormat="1" ht="30" customHeight="1">
      <c r="A115" s="40"/>
      <c r="B115" s="41"/>
      <c r="C115" s="260" t="s">
        <v>239</v>
      </c>
      <c r="D115" s="260" t="s">
        <v>222</v>
      </c>
      <c r="E115" s="261" t="s">
        <v>872</v>
      </c>
      <c r="F115" s="262" t="s">
        <v>873</v>
      </c>
      <c r="G115" s="263" t="s">
        <v>303</v>
      </c>
      <c r="H115" s="264">
        <v>102.65</v>
      </c>
      <c r="I115" s="265"/>
      <c r="J115" s="266">
        <f>ROUND(I115*H115,2)</f>
        <v>0</v>
      </c>
      <c r="K115" s="262" t="s">
        <v>32</v>
      </c>
      <c r="L115" s="46"/>
      <c r="M115" s="267" t="s">
        <v>32</v>
      </c>
      <c r="N115" s="268" t="s">
        <v>48</v>
      </c>
      <c r="O115" s="86"/>
      <c r="P115" s="230">
        <f>O115*H115</f>
        <v>0</v>
      </c>
      <c r="Q115" s="230">
        <v>0</v>
      </c>
      <c r="R115" s="230">
        <f>Q115*H115</f>
        <v>0</v>
      </c>
      <c r="S115" s="230">
        <v>0</v>
      </c>
      <c r="T115" s="231">
        <f>S115*H115</f>
        <v>0</v>
      </c>
      <c r="U115" s="40"/>
      <c r="V115" s="40"/>
      <c r="W115" s="40"/>
      <c r="X115" s="40"/>
      <c r="Y115" s="40"/>
      <c r="Z115" s="40"/>
      <c r="AA115" s="40"/>
      <c r="AB115" s="40"/>
      <c r="AC115" s="40"/>
      <c r="AD115" s="40"/>
      <c r="AE115" s="40"/>
      <c r="AR115" s="232" t="s">
        <v>209</v>
      </c>
      <c r="AT115" s="232" t="s">
        <v>222</v>
      </c>
      <c r="AU115" s="232" t="s">
        <v>86</v>
      </c>
      <c r="AY115" s="18" t="s">
        <v>199</v>
      </c>
      <c r="BE115" s="233">
        <f>IF(N115="základní",J115,0)</f>
        <v>0</v>
      </c>
      <c r="BF115" s="233">
        <f>IF(N115="snížená",J115,0)</f>
        <v>0</v>
      </c>
      <c r="BG115" s="233">
        <f>IF(N115="zákl. přenesená",J115,0)</f>
        <v>0</v>
      </c>
      <c r="BH115" s="233">
        <f>IF(N115="sníž. přenesená",J115,0)</f>
        <v>0</v>
      </c>
      <c r="BI115" s="233">
        <f>IF(N115="nulová",J115,0)</f>
        <v>0</v>
      </c>
      <c r="BJ115" s="18" t="s">
        <v>84</v>
      </c>
      <c r="BK115" s="233">
        <f>ROUND(I115*H115,2)</f>
        <v>0</v>
      </c>
      <c r="BL115" s="18" t="s">
        <v>209</v>
      </c>
      <c r="BM115" s="232" t="s">
        <v>242</v>
      </c>
    </row>
    <row r="116" spans="1:47" s="2" customFormat="1" ht="12">
      <c r="A116" s="40"/>
      <c r="B116" s="41"/>
      <c r="C116" s="42"/>
      <c r="D116" s="234" t="s">
        <v>210</v>
      </c>
      <c r="E116" s="42"/>
      <c r="F116" s="235" t="s">
        <v>873</v>
      </c>
      <c r="G116" s="42"/>
      <c r="H116" s="42"/>
      <c r="I116" s="138"/>
      <c r="J116" s="42"/>
      <c r="K116" s="42"/>
      <c r="L116" s="46"/>
      <c r="M116" s="236"/>
      <c r="N116" s="237"/>
      <c r="O116" s="86"/>
      <c r="P116" s="86"/>
      <c r="Q116" s="86"/>
      <c r="R116" s="86"/>
      <c r="S116" s="86"/>
      <c r="T116" s="87"/>
      <c r="U116" s="40"/>
      <c r="V116" s="40"/>
      <c r="W116" s="40"/>
      <c r="X116" s="40"/>
      <c r="Y116" s="40"/>
      <c r="Z116" s="40"/>
      <c r="AA116" s="40"/>
      <c r="AB116" s="40"/>
      <c r="AC116" s="40"/>
      <c r="AD116" s="40"/>
      <c r="AE116" s="40"/>
      <c r="AT116" s="18" t="s">
        <v>210</v>
      </c>
      <c r="AU116" s="18" t="s">
        <v>86</v>
      </c>
    </row>
    <row r="117" spans="1:51" s="13" customFormat="1" ht="12">
      <c r="A117" s="13"/>
      <c r="B117" s="238"/>
      <c r="C117" s="239"/>
      <c r="D117" s="234" t="s">
        <v>213</v>
      </c>
      <c r="E117" s="240" t="s">
        <v>32</v>
      </c>
      <c r="F117" s="241" t="s">
        <v>1314</v>
      </c>
      <c r="G117" s="239"/>
      <c r="H117" s="242">
        <v>101.75</v>
      </c>
      <c r="I117" s="243"/>
      <c r="J117" s="239"/>
      <c r="K117" s="239"/>
      <c r="L117" s="244"/>
      <c r="M117" s="245"/>
      <c r="N117" s="246"/>
      <c r="O117" s="246"/>
      <c r="P117" s="246"/>
      <c r="Q117" s="246"/>
      <c r="R117" s="246"/>
      <c r="S117" s="246"/>
      <c r="T117" s="247"/>
      <c r="U117" s="13"/>
      <c r="V117" s="13"/>
      <c r="W117" s="13"/>
      <c r="X117" s="13"/>
      <c r="Y117" s="13"/>
      <c r="Z117" s="13"/>
      <c r="AA117" s="13"/>
      <c r="AB117" s="13"/>
      <c r="AC117" s="13"/>
      <c r="AD117" s="13"/>
      <c r="AE117" s="13"/>
      <c r="AT117" s="248" t="s">
        <v>213</v>
      </c>
      <c r="AU117" s="248" t="s">
        <v>86</v>
      </c>
      <c r="AV117" s="13" t="s">
        <v>86</v>
      </c>
      <c r="AW117" s="13" t="s">
        <v>39</v>
      </c>
      <c r="AX117" s="13" t="s">
        <v>6</v>
      </c>
      <c r="AY117" s="248" t="s">
        <v>199</v>
      </c>
    </row>
    <row r="118" spans="1:51" s="13" customFormat="1" ht="12">
      <c r="A118" s="13"/>
      <c r="B118" s="238"/>
      <c r="C118" s="239"/>
      <c r="D118" s="234" t="s">
        <v>213</v>
      </c>
      <c r="E118" s="240" t="s">
        <v>32</v>
      </c>
      <c r="F118" s="241" t="s">
        <v>1315</v>
      </c>
      <c r="G118" s="239"/>
      <c r="H118" s="242">
        <v>0.9</v>
      </c>
      <c r="I118" s="243"/>
      <c r="J118" s="239"/>
      <c r="K118" s="239"/>
      <c r="L118" s="244"/>
      <c r="M118" s="245"/>
      <c r="N118" s="246"/>
      <c r="O118" s="246"/>
      <c r="P118" s="246"/>
      <c r="Q118" s="246"/>
      <c r="R118" s="246"/>
      <c r="S118" s="246"/>
      <c r="T118" s="247"/>
      <c r="U118" s="13"/>
      <c r="V118" s="13"/>
      <c r="W118" s="13"/>
      <c r="X118" s="13"/>
      <c r="Y118" s="13"/>
      <c r="Z118" s="13"/>
      <c r="AA118" s="13"/>
      <c r="AB118" s="13"/>
      <c r="AC118" s="13"/>
      <c r="AD118" s="13"/>
      <c r="AE118" s="13"/>
      <c r="AT118" s="248" t="s">
        <v>213</v>
      </c>
      <c r="AU118" s="248" t="s">
        <v>86</v>
      </c>
      <c r="AV118" s="13" t="s">
        <v>86</v>
      </c>
      <c r="AW118" s="13" t="s">
        <v>39</v>
      </c>
      <c r="AX118" s="13" t="s">
        <v>6</v>
      </c>
      <c r="AY118" s="248" t="s">
        <v>199</v>
      </c>
    </row>
    <row r="119" spans="1:51" s="14" customFormat="1" ht="12">
      <c r="A119" s="14"/>
      <c r="B119" s="249"/>
      <c r="C119" s="250"/>
      <c r="D119" s="234" t="s">
        <v>213</v>
      </c>
      <c r="E119" s="251" t="s">
        <v>32</v>
      </c>
      <c r="F119" s="252" t="s">
        <v>215</v>
      </c>
      <c r="G119" s="250"/>
      <c r="H119" s="253">
        <v>102.65</v>
      </c>
      <c r="I119" s="254"/>
      <c r="J119" s="250"/>
      <c r="K119" s="250"/>
      <c r="L119" s="255"/>
      <c r="M119" s="269"/>
      <c r="N119" s="270"/>
      <c r="O119" s="270"/>
      <c r="P119" s="270"/>
      <c r="Q119" s="270"/>
      <c r="R119" s="270"/>
      <c r="S119" s="270"/>
      <c r="T119" s="271"/>
      <c r="U119" s="14"/>
      <c r="V119" s="14"/>
      <c r="W119" s="14"/>
      <c r="X119" s="14"/>
      <c r="Y119" s="14"/>
      <c r="Z119" s="14"/>
      <c r="AA119" s="14"/>
      <c r="AB119" s="14"/>
      <c r="AC119" s="14"/>
      <c r="AD119" s="14"/>
      <c r="AE119" s="14"/>
      <c r="AT119" s="259" t="s">
        <v>213</v>
      </c>
      <c r="AU119" s="259" t="s">
        <v>86</v>
      </c>
      <c r="AV119" s="14" t="s">
        <v>209</v>
      </c>
      <c r="AW119" s="14" t="s">
        <v>39</v>
      </c>
      <c r="AX119" s="14" t="s">
        <v>84</v>
      </c>
      <c r="AY119" s="259" t="s">
        <v>199</v>
      </c>
    </row>
    <row r="120" spans="1:65" s="2" customFormat="1" ht="30" customHeight="1">
      <c r="A120" s="40"/>
      <c r="B120" s="41"/>
      <c r="C120" s="260" t="s">
        <v>208</v>
      </c>
      <c r="D120" s="260" t="s">
        <v>222</v>
      </c>
      <c r="E120" s="261" t="s">
        <v>874</v>
      </c>
      <c r="F120" s="262" t="s">
        <v>875</v>
      </c>
      <c r="G120" s="263" t="s">
        <v>303</v>
      </c>
      <c r="H120" s="264">
        <v>2053</v>
      </c>
      <c r="I120" s="265"/>
      <c r="J120" s="266">
        <f>ROUND(I120*H120,2)</f>
        <v>0</v>
      </c>
      <c r="K120" s="262" t="s">
        <v>32</v>
      </c>
      <c r="L120" s="46"/>
      <c r="M120" s="267" t="s">
        <v>32</v>
      </c>
      <c r="N120" s="268"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209</v>
      </c>
      <c r="AT120" s="232" t="s">
        <v>222</v>
      </c>
      <c r="AU120" s="232" t="s">
        <v>86</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209</v>
      </c>
      <c r="BM120" s="232" t="s">
        <v>245</v>
      </c>
    </row>
    <row r="121" spans="1:47" s="2" customFormat="1" ht="12">
      <c r="A121" s="40"/>
      <c r="B121" s="41"/>
      <c r="C121" s="42"/>
      <c r="D121" s="234" t="s">
        <v>210</v>
      </c>
      <c r="E121" s="42"/>
      <c r="F121" s="235" t="s">
        <v>875</v>
      </c>
      <c r="G121" s="42"/>
      <c r="H121" s="42"/>
      <c r="I121" s="138"/>
      <c r="J121" s="42"/>
      <c r="K121" s="42"/>
      <c r="L121" s="46"/>
      <c r="M121" s="236"/>
      <c r="N121" s="237"/>
      <c r="O121" s="86"/>
      <c r="P121" s="86"/>
      <c r="Q121" s="86"/>
      <c r="R121" s="86"/>
      <c r="S121" s="86"/>
      <c r="T121" s="87"/>
      <c r="U121" s="40"/>
      <c r="V121" s="40"/>
      <c r="W121" s="40"/>
      <c r="X121" s="40"/>
      <c r="Y121" s="40"/>
      <c r="Z121" s="40"/>
      <c r="AA121" s="40"/>
      <c r="AB121" s="40"/>
      <c r="AC121" s="40"/>
      <c r="AD121" s="40"/>
      <c r="AE121" s="40"/>
      <c r="AT121" s="18" t="s">
        <v>210</v>
      </c>
      <c r="AU121" s="18" t="s">
        <v>86</v>
      </c>
    </row>
    <row r="122" spans="1:51" s="13" customFormat="1" ht="12">
      <c r="A122" s="13"/>
      <c r="B122" s="238"/>
      <c r="C122" s="239"/>
      <c r="D122" s="234" t="s">
        <v>213</v>
      </c>
      <c r="E122" s="240" t="s">
        <v>32</v>
      </c>
      <c r="F122" s="241" t="s">
        <v>1316</v>
      </c>
      <c r="G122" s="239"/>
      <c r="H122" s="242">
        <v>2053</v>
      </c>
      <c r="I122" s="243"/>
      <c r="J122" s="239"/>
      <c r="K122" s="239"/>
      <c r="L122" s="244"/>
      <c r="M122" s="245"/>
      <c r="N122" s="246"/>
      <c r="O122" s="246"/>
      <c r="P122" s="246"/>
      <c r="Q122" s="246"/>
      <c r="R122" s="246"/>
      <c r="S122" s="246"/>
      <c r="T122" s="247"/>
      <c r="U122" s="13"/>
      <c r="V122" s="13"/>
      <c r="W122" s="13"/>
      <c r="X122" s="13"/>
      <c r="Y122" s="13"/>
      <c r="Z122" s="13"/>
      <c r="AA122" s="13"/>
      <c r="AB122" s="13"/>
      <c r="AC122" s="13"/>
      <c r="AD122" s="13"/>
      <c r="AE122" s="13"/>
      <c r="AT122" s="248" t="s">
        <v>213</v>
      </c>
      <c r="AU122" s="248" t="s">
        <v>86</v>
      </c>
      <c r="AV122" s="13" t="s">
        <v>86</v>
      </c>
      <c r="AW122" s="13" t="s">
        <v>39</v>
      </c>
      <c r="AX122" s="13" t="s">
        <v>6</v>
      </c>
      <c r="AY122" s="248" t="s">
        <v>199</v>
      </c>
    </row>
    <row r="123" spans="1:51" s="14" customFormat="1" ht="12">
      <c r="A123" s="14"/>
      <c r="B123" s="249"/>
      <c r="C123" s="250"/>
      <c r="D123" s="234" t="s">
        <v>213</v>
      </c>
      <c r="E123" s="251" t="s">
        <v>32</v>
      </c>
      <c r="F123" s="252" t="s">
        <v>215</v>
      </c>
      <c r="G123" s="250"/>
      <c r="H123" s="253">
        <v>2053</v>
      </c>
      <c r="I123" s="254"/>
      <c r="J123" s="250"/>
      <c r="K123" s="250"/>
      <c r="L123" s="255"/>
      <c r="M123" s="269"/>
      <c r="N123" s="270"/>
      <c r="O123" s="270"/>
      <c r="P123" s="270"/>
      <c r="Q123" s="270"/>
      <c r="R123" s="270"/>
      <c r="S123" s="270"/>
      <c r="T123" s="271"/>
      <c r="U123" s="14"/>
      <c r="V123" s="14"/>
      <c r="W123" s="14"/>
      <c r="X123" s="14"/>
      <c r="Y123" s="14"/>
      <c r="Z123" s="14"/>
      <c r="AA123" s="14"/>
      <c r="AB123" s="14"/>
      <c r="AC123" s="14"/>
      <c r="AD123" s="14"/>
      <c r="AE123" s="14"/>
      <c r="AT123" s="259" t="s">
        <v>213</v>
      </c>
      <c r="AU123" s="259" t="s">
        <v>86</v>
      </c>
      <c r="AV123" s="14" t="s">
        <v>209</v>
      </c>
      <c r="AW123" s="14" t="s">
        <v>39</v>
      </c>
      <c r="AX123" s="14" t="s">
        <v>84</v>
      </c>
      <c r="AY123" s="259" t="s">
        <v>199</v>
      </c>
    </row>
    <row r="124" spans="1:65" s="2" customFormat="1" ht="19.8" customHeight="1">
      <c r="A124" s="40"/>
      <c r="B124" s="41"/>
      <c r="C124" s="260" t="s">
        <v>249</v>
      </c>
      <c r="D124" s="260" t="s">
        <v>222</v>
      </c>
      <c r="E124" s="261" t="s">
        <v>1317</v>
      </c>
      <c r="F124" s="262" t="s">
        <v>1318</v>
      </c>
      <c r="G124" s="263" t="s">
        <v>303</v>
      </c>
      <c r="H124" s="264">
        <v>102.65</v>
      </c>
      <c r="I124" s="265"/>
      <c r="J124" s="266">
        <f>ROUND(I124*H124,2)</f>
        <v>0</v>
      </c>
      <c r="K124" s="262" t="s">
        <v>32</v>
      </c>
      <c r="L124" s="46"/>
      <c r="M124" s="267" t="s">
        <v>32</v>
      </c>
      <c r="N124" s="268" t="s">
        <v>48</v>
      </c>
      <c r="O124" s="86"/>
      <c r="P124" s="230">
        <f>O124*H124</f>
        <v>0</v>
      </c>
      <c r="Q124" s="230">
        <v>0</v>
      </c>
      <c r="R124" s="230">
        <f>Q124*H124</f>
        <v>0</v>
      </c>
      <c r="S124" s="230">
        <v>0</v>
      </c>
      <c r="T124" s="231">
        <f>S124*H124</f>
        <v>0</v>
      </c>
      <c r="U124" s="40"/>
      <c r="V124" s="40"/>
      <c r="W124" s="40"/>
      <c r="X124" s="40"/>
      <c r="Y124" s="40"/>
      <c r="Z124" s="40"/>
      <c r="AA124" s="40"/>
      <c r="AB124" s="40"/>
      <c r="AC124" s="40"/>
      <c r="AD124" s="40"/>
      <c r="AE124" s="40"/>
      <c r="AR124" s="232" t="s">
        <v>209</v>
      </c>
      <c r="AT124" s="232" t="s">
        <v>222</v>
      </c>
      <c r="AU124" s="232" t="s">
        <v>86</v>
      </c>
      <c r="AY124" s="18" t="s">
        <v>199</v>
      </c>
      <c r="BE124" s="233">
        <f>IF(N124="základní",J124,0)</f>
        <v>0</v>
      </c>
      <c r="BF124" s="233">
        <f>IF(N124="snížená",J124,0)</f>
        <v>0</v>
      </c>
      <c r="BG124" s="233">
        <f>IF(N124="zákl. přenesená",J124,0)</f>
        <v>0</v>
      </c>
      <c r="BH124" s="233">
        <f>IF(N124="sníž. přenesená",J124,0)</f>
        <v>0</v>
      </c>
      <c r="BI124" s="233">
        <f>IF(N124="nulová",J124,0)</f>
        <v>0</v>
      </c>
      <c r="BJ124" s="18" t="s">
        <v>84</v>
      </c>
      <c r="BK124" s="233">
        <f>ROUND(I124*H124,2)</f>
        <v>0</v>
      </c>
      <c r="BL124" s="18" t="s">
        <v>209</v>
      </c>
      <c r="BM124" s="232" t="s">
        <v>254</v>
      </c>
    </row>
    <row r="125" spans="1:47" s="2" customFormat="1" ht="12">
      <c r="A125" s="40"/>
      <c r="B125" s="41"/>
      <c r="C125" s="42"/>
      <c r="D125" s="234" t="s">
        <v>210</v>
      </c>
      <c r="E125" s="42"/>
      <c r="F125" s="235" t="s">
        <v>1318</v>
      </c>
      <c r="G125" s="42"/>
      <c r="H125" s="42"/>
      <c r="I125" s="138"/>
      <c r="J125" s="42"/>
      <c r="K125" s="42"/>
      <c r="L125" s="46"/>
      <c r="M125" s="236"/>
      <c r="N125" s="237"/>
      <c r="O125" s="86"/>
      <c r="P125" s="86"/>
      <c r="Q125" s="86"/>
      <c r="R125" s="86"/>
      <c r="S125" s="86"/>
      <c r="T125" s="87"/>
      <c r="U125" s="40"/>
      <c r="V125" s="40"/>
      <c r="W125" s="40"/>
      <c r="X125" s="40"/>
      <c r="Y125" s="40"/>
      <c r="Z125" s="40"/>
      <c r="AA125" s="40"/>
      <c r="AB125" s="40"/>
      <c r="AC125" s="40"/>
      <c r="AD125" s="40"/>
      <c r="AE125" s="40"/>
      <c r="AT125" s="18" t="s">
        <v>210</v>
      </c>
      <c r="AU125" s="18" t="s">
        <v>86</v>
      </c>
    </row>
    <row r="126" spans="1:51" s="13" customFormat="1" ht="12">
      <c r="A126" s="13"/>
      <c r="B126" s="238"/>
      <c r="C126" s="239"/>
      <c r="D126" s="234" t="s">
        <v>213</v>
      </c>
      <c r="E126" s="240" t="s">
        <v>32</v>
      </c>
      <c r="F126" s="241" t="s">
        <v>1314</v>
      </c>
      <c r="G126" s="239"/>
      <c r="H126" s="242">
        <v>101.75</v>
      </c>
      <c r="I126" s="243"/>
      <c r="J126" s="239"/>
      <c r="K126" s="239"/>
      <c r="L126" s="244"/>
      <c r="M126" s="245"/>
      <c r="N126" s="246"/>
      <c r="O126" s="246"/>
      <c r="P126" s="246"/>
      <c r="Q126" s="246"/>
      <c r="R126" s="246"/>
      <c r="S126" s="246"/>
      <c r="T126" s="247"/>
      <c r="U126" s="13"/>
      <c r="V126" s="13"/>
      <c r="W126" s="13"/>
      <c r="X126" s="13"/>
      <c r="Y126" s="13"/>
      <c r="Z126" s="13"/>
      <c r="AA126" s="13"/>
      <c r="AB126" s="13"/>
      <c r="AC126" s="13"/>
      <c r="AD126" s="13"/>
      <c r="AE126" s="13"/>
      <c r="AT126" s="248" t="s">
        <v>213</v>
      </c>
      <c r="AU126" s="248" t="s">
        <v>86</v>
      </c>
      <c r="AV126" s="13" t="s">
        <v>86</v>
      </c>
      <c r="AW126" s="13" t="s">
        <v>39</v>
      </c>
      <c r="AX126" s="13" t="s">
        <v>6</v>
      </c>
      <c r="AY126" s="248" t="s">
        <v>199</v>
      </c>
    </row>
    <row r="127" spans="1:51" s="13" customFormat="1" ht="12">
      <c r="A127" s="13"/>
      <c r="B127" s="238"/>
      <c r="C127" s="239"/>
      <c r="D127" s="234" t="s">
        <v>213</v>
      </c>
      <c r="E127" s="240" t="s">
        <v>32</v>
      </c>
      <c r="F127" s="241" t="s">
        <v>1315</v>
      </c>
      <c r="G127" s="239"/>
      <c r="H127" s="242">
        <v>0.9</v>
      </c>
      <c r="I127" s="243"/>
      <c r="J127" s="239"/>
      <c r="K127" s="239"/>
      <c r="L127" s="244"/>
      <c r="M127" s="245"/>
      <c r="N127" s="246"/>
      <c r="O127" s="246"/>
      <c r="P127" s="246"/>
      <c r="Q127" s="246"/>
      <c r="R127" s="246"/>
      <c r="S127" s="246"/>
      <c r="T127" s="247"/>
      <c r="U127" s="13"/>
      <c r="V127" s="13"/>
      <c r="W127" s="13"/>
      <c r="X127" s="13"/>
      <c r="Y127" s="13"/>
      <c r="Z127" s="13"/>
      <c r="AA127" s="13"/>
      <c r="AB127" s="13"/>
      <c r="AC127" s="13"/>
      <c r="AD127" s="13"/>
      <c r="AE127" s="13"/>
      <c r="AT127" s="248" t="s">
        <v>213</v>
      </c>
      <c r="AU127" s="248" t="s">
        <v>86</v>
      </c>
      <c r="AV127" s="13" t="s">
        <v>86</v>
      </c>
      <c r="AW127" s="13" t="s">
        <v>39</v>
      </c>
      <c r="AX127" s="13" t="s">
        <v>6</v>
      </c>
      <c r="AY127" s="248" t="s">
        <v>199</v>
      </c>
    </row>
    <row r="128" spans="1:51" s="14" customFormat="1" ht="12">
      <c r="A128" s="14"/>
      <c r="B128" s="249"/>
      <c r="C128" s="250"/>
      <c r="D128" s="234" t="s">
        <v>213</v>
      </c>
      <c r="E128" s="251" t="s">
        <v>32</v>
      </c>
      <c r="F128" s="252" t="s">
        <v>215</v>
      </c>
      <c r="G128" s="250"/>
      <c r="H128" s="253">
        <v>102.65</v>
      </c>
      <c r="I128" s="254"/>
      <c r="J128" s="250"/>
      <c r="K128" s="250"/>
      <c r="L128" s="255"/>
      <c r="M128" s="269"/>
      <c r="N128" s="270"/>
      <c r="O128" s="270"/>
      <c r="P128" s="270"/>
      <c r="Q128" s="270"/>
      <c r="R128" s="270"/>
      <c r="S128" s="270"/>
      <c r="T128" s="271"/>
      <c r="U128" s="14"/>
      <c r="V128" s="14"/>
      <c r="W128" s="14"/>
      <c r="X128" s="14"/>
      <c r="Y128" s="14"/>
      <c r="Z128" s="14"/>
      <c r="AA128" s="14"/>
      <c r="AB128" s="14"/>
      <c r="AC128" s="14"/>
      <c r="AD128" s="14"/>
      <c r="AE128" s="14"/>
      <c r="AT128" s="259" t="s">
        <v>213</v>
      </c>
      <c r="AU128" s="259" t="s">
        <v>86</v>
      </c>
      <c r="AV128" s="14" t="s">
        <v>209</v>
      </c>
      <c r="AW128" s="14" t="s">
        <v>39</v>
      </c>
      <c r="AX128" s="14" t="s">
        <v>84</v>
      </c>
      <c r="AY128" s="259" t="s">
        <v>199</v>
      </c>
    </row>
    <row r="129" spans="1:65" s="2" customFormat="1" ht="19.8" customHeight="1">
      <c r="A129" s="40"/>
      <c r="B129" s="41"/>
      <c r="C129" s="260" t="s">
        <v>235</v>
      </c>
      <c r="D129" s="260" t="s">
        <v>222</v>
      </c>
      <c r="E129" s="261" t="s">
        <v>882</v>
      </c>
      <c r="F129" s="262" t="s">
        <v>883</v>
      </c>
      <c r="G129" s="263" t="s">
        <v>303</v>
      </c>
      <c r="H129" s="264">
        <v>102.65</v>
      </c>
      <c r="I129" s="265"/>
      <c r="J129" s="266">
        <f>ROUND(I129*H129,2)</f>
        <v>0</v>
      </c>
      <c r="K129" s="262" t="s">
        <v>32</v>
      </c>
      <c r="L129" s="46"/>
      <c r="M129" s="267" t="s">
        <v>32</v>
      </c>
      <c r="N129" s="268" t="s">
        <v>48</v>
      </c>
      <c r="O129" s="86"/>
      <c r="P129" s="230">
        <f>O129*H129</f>
        <v>0</v>
      </c>
      <c r="Q129" s="230">
        <v>0</v>
      </c>
      <c r="R129" s="230">
        <f>Q129*H129</f>
        <v>0</v>
      </c>
      <c r="S129" s="230">
        <v>0</v>
      </c>
      <c r="T129" s="231">
        <f>S129*H129</f>
        <v>0</v>
      </c>
      <c r="U129" s="40"/>
      <c r="V129" s="40"/>
      <c r="W129" s="40"/>
      <c r="X129" s="40"/>
      <c r="Y129" s="40"/>
      <c r="Z129" s="40"/>
      <c r="AA129" s="40"/>
      <c r="AB129" s="40"/>
      <c r="AC129" s="40"/>
      <c r="AD129" s="40"/>
      <c r="AE129" s="40"/>
      <c r="AR129" s="232" t="s">
        <v>209</v>
      </c>
      <c r="AT129" s="232" t="s">
        <v>222</v>
      </c>
      <c r="AU129" s="232" t="s">
        <v>86</v>
      </c>
      <c r="AY129" s="18" t="s">
        <v>199</v>
      </c>
      <c r="BE129" s="233">
        <f>IF(N129="základní",J129,0)</f>
        <v>0</v>
      </c>
      <c r="BF129" s="233">
        <f>IF(N129="snížená",J129,0)</f>
        <v>0</v>
      </c>
      <c r="BG129" s="233">
        <f>IF(N129="zákl. přenesená",J129,0)</f>
        <v>0</v>
      </c>
      <c r="BH129" s="233">
        <f>IF(N129="sníž. přenesená",J129,0)</f>
        <v>0</v>
      </c>
      <c r="BI129" s="233">
        <f>IF(N129="nulová",J129,0)</f>
        <v>0</v>
      </c>
      <c r="BJ129" s="18" t="s">
        <v>84</v>
      </c>
      <c r="BK129" s="233">
        <f>ROUND(I129*H129,2)</f>
        <v>0</v>
      </c>
      <c r="BL129" s="18" t="s">
        <v>209</v>
      </c>
      <c r="BM129" s="232" t="s">
        <v>257</v>
      </c>
    </row>
    <row r="130" spans="1:47" s="2" customFormat="1" ht="12">
      <c r="A130" s="40"/>
      <c r="B130" s="41"/>
      <c r="C130" s="42"/>
      <c r="D130" s="234" t="s">
        <v>210</v>
      </c>
      <c r="E130" s="42"/>
      <c r="F130" s="235" t="s">
        <v>883</v>
      </c>
      <c r="G130" s="42"/>
      <c r="H130" s="42"/>
      <c r="I130" s="138"/>
      <c r="J130" s="42"/>
      <c r="K130" s="42"/>
      <c r="L130" s="46"/>
      <c r="M130" s="236"/>
      <c r="N130" s="237"/>
      <c r="O130" s="86"/>
      <c r="P130" s="86"/>
      <c r="Q130" s="86"/>
      <c r="R130" s="86"/>
      <c r="S130" s="86"/>
      <c r="T130" s="87"/>
      <c r="U130" s="40"/>
      <c r="V130" s="40"/>
      <c r="W130" s="40"/>
      <c r="X130" s="40"/>
      <c r="Y130" s="40"/>
      <c r="Z130" s="40"/>
      <c r="AA130" s="40"/>
      <c r="AB130" s="40"/>
      <c r="AC130" s="40"/>
      <c r="AD130" s="40"/>
      <c r="AE130" s="40"/>
      <c r="AT130" s="18" t="s">
        <v>210</v>
      </c>
      <c r="AU130" s="18" t="s">
        <v>86</v>
      </c>
    </row>
    <row r="131" spans="1:51" s="15" customFormat="1" ht="12">
      <c r="A131" s="15"/>
      <c r="B131" s="276"/>
      <c r="C131" s="277"/>
      <c r="D131" s="234" t="s">
        <v>213</v>
      </c>
      <c r="E131" s="278" t="s">
        <v>32</v>
      </c>
      <c r="F131" s="279" t="s">
        <v>884</v>
      </c>
      <c r="G131" s="277"/>
      <c r="H131" s="278" t="s">
        <v>32</v>
      </c>
      <c r="I131" s="280"/>
      <c r="J131" s="277"/>
      <c r="K131" s="277"/>
      <c r="L131" s="281"/>
      <c r="M131" s="282"/>
      <c r="N131" s="283"/>
      <c r="O131" s="283"/>
      <c r="P131" s="283"/>
      <c r="Q131" s="283"/>
      <c r="R131" s="283"/>
      <c r="S131" s="283"/>
      <c r="T131" s="284"/>
      <c r="U131" s="15"/>
      <c r="V131" s="15"/>
      <c r="W131" s="15"/>
      <c r="X131" s="15"/>
      <c r="Y131" s="15"/>
      <c r="Z131" s="15"/>
      <c r="AA131" s="15"/>
      <c r="AB131" s="15"/>
      <c r="AC131" s="15"/>
      <c r="AD131" s="15"/>
      <c r="AE131" s="15"/>
      <c r="AT131" s="285" t="s">
        <v>213</v>
      </c>
      <c r="AU131" s="285" t="s">
        <v>86</v>
      </c>
      <c r="AV131" s="15" t="s">
        <v>84</v>
      </c>
      <c r="AW131" s="15" t="s">
        <v>39</v>
      </c>
      <c r="AX131" s="15" t="s">
        <v>6</v>
      </c>
      <c r="AY131" s="285" t="s">
        <v>199</v>
      </c>
    </row>
    <row r="132" spans="1:51" s="13" customFormat="1" ht="12">
      <c r="A132" s="13"/>
      <c r="B132" s="238"/>
      <c r="C132" s="239"/>
      <c r="D132" s="234" t="s">
        <v>213</v>
      </c>
      <c r="E132" s="240" t="s">
        <v>32</v>
      </c>
      <c r="F132" s="241" t="s">
        <v>1314</v>
      </c>
      <c r="G132" s="239"/>
      <c r="H132" s="242">
        <v>101.75</v>
      </c>
      <c r="I132" s="243"/>
      <c r="J132" s="239"/>
      <c r="K132" s="239"/>
      <c r="L132" s="244"/>
      <c r="M132" s="245"/>
      <c r="N132" s="246"/>
      <c r="O132" s="246"/>
      <c r="P132" s="246"/>
      <c r="Q132" s="246"/>
      <c r="R132" s="246"/>
      <c r="S132" s="246"/>
      <c r="T132" s="247"/>
      <c r="U132" s="13"/>
      <c r="V132" s="13"/>
      <c r="W132" s="13"/>
      <c r="X132" s="13"/>
      <c r="Y132" s="13"/>
      <c r="Z132" s="13"/>
      <c r="AA132" s="13"/>
      <c r="AB132" s="13"/>
      <c r="AC132" s="13"/>
      <c r="AD132" s="13"/>
      <c r="AE132" s="13"/>
      <c r="AT132" s="248" t="s">
        <v>213</v>
      </c>
      <c r="AU132" s="248" t="s">
        <v>86</v>
      </c>
      <c r="AV132" s="13" t="s">
        <v>86</v>
      </c>
      <c r="AW132" s="13" t="s">
        <v>39</v>
      </c>
      <c r="AX132" s="13" t="s">
        <v>6</v>
      </c>
      <c r="AY132" s="248" t="s">
        <v>199</v>
      </c>
    </row>
    <row r="133" spans="1:51" s="13" customFormat="1" ht="12">
      <c r="A133" s="13"/>
      <c r="B133" s="238"/>
      <c r="C133" s="239"/>
      <c r="D133" s="234" t="s">
        <v>213</v>
      </c>
      <c r="E133" s="240" t="s">
        <v>32</v>
      </c>
      <c r="F133" s="241" t="s">
        <v>1315</v>
      </c>
      <c r="G133" s="239"/>
      <c r="H133" s="242">
        <v>0.9</v>
      </c>
      <c r="I133" s="243"/>
      <c r="J133" s="239"/>
      <c r="K133" s="239"/>
      <c r="L133" s="244"/>
      <c r="M133" s="245"/>
      <c r="N133" s="246"/>
      <c r="O133" s="246"/>
      <c r="P133" s="246"/>
      <c r="Q133" s="246"/>
      <c r="R133" s="246"/>
      <c r="S133" s="246"/>
      <c r="T133" s="247"/>
      <c r="U133" s="13"/>
      <c r="V133" s="13"/>
      <c r="W133" s="13"/>
      <c r="X133" s="13"/>
      <c r="Y133" s="13"/>
      <c r="Z133" s="13"/>
      <c r="AA133" s="13"/>
      <c r="AB133" s="13"/>
      <c r="AC133" s="13"/>
      <c r="AD133" s="13"/>
      <c r="AE133" s="13"/>
      <c r="AT133" s="248" t="s">
        <v>213</v>
      </c>
      <c r="AU133" s="248" t="s">
        <v>86</v>
      </c>
      <c r="AV133" s="13" t="s">
        <v>86</v>
      </c>
      <c r="AW133" s="13" t="s">
        <v>39</v>
      </c>
      <c r="AX133" s="13" t="s">
        <v>6</v>
      </c>
      <c r="AY133" s="248" t="s">
        <v>199</v>
      </c>
    </row>
    <row r="134" spans="1:51" s="14" customFormat="1" ht="12">
      <c r="A134" s="14"/>
      <c r="B134" s="249"/>
      <c r="C134" s="250"/>
      <c r="D134" s="234" t="s">
        <v>213</v>
      </c>
      <c r="E134" s="251" t="s">
        <v>32</v>
      </c>
      <c r="F134" s="252" t="s">
        <v>215</v>
      </c>
      <c r="G134" s="250"/>
      <c r="H134" s="253">
        <v>102.65</v>
      </c>
      <c r="I134" s="254"/>
      <c r="J134" s="250"/>
      <c r="K134" s="250"/>
      <c r="L134" s="255"/>
      <c r="M134" s="269"/>
      <c r="N134" s="270"/>
      <c r="O134" s="270"/>
      <c r="P134" s="270"/>
      <c r="Q134" s="270"/>
      <c r="R134" s="270"/>
      <c r="S134" s="270"/>
      <c r="T134" s="271"/>
      <c r="U134" s="14"/>
      <c r="V134" s="14"/>
      <c r="W134" s="14"/>
      <c r="X134" s="14"/>
      <c r="Y134" s="14"/>
      <c r="Z134" s="14"/>
      <c r="AA134" s="14"/>
      <c r="AB134" s="14"/>
      <c r="AC134" s="14"/>
      <c r="AD134" s="14"/>
      <c r="AE134" s="14"/>
      <c r="AT134" s="259" t="s">
        <v>213</v>
      </c>
      <c r="AU134" s="259" t="s">
        <v>86</v>
      </c>
      <c r="AV134" s="14" t="s">
        <v>209</v>
      </c>
      <c r="AW134" s="14" t="s">
        <v>39</v>
      </c>
      <c r="AX134" s="14" t="s">
        <v>84</v>
      </c>
      <c r="AY134" s="259" t="s">
        <v>199</v>
      </c>
    </row>
    <row r="135" spans="1:65" s="2" customFormat="1" ht="19.8" customHeight="1">
      <c r="A135" s="40"/>
      <c r="B135" s="41"/>
      <c r="C135" s="260" t="s">
        <v>258</v>
      </c>
      <c r="D135" s="260" t="s">
        <v>222</v>
      </c>
      <c r="E135" s="261" t="s">
        <v>1319</v>
      </c>
      <c r="F135" s="262" t="s">
        <v>1320</v>
      </c>
      <c r="G135" s="263" t="s">
        <v>303</v>
      </c>
      <c r="H135" s="264">
        <v>0.9</v>
      </c>
      <c r="I135" s="265"/>
      <c r="J135" s="266">
        <f>ROUND(I135*H135,2)</f>
        <v>0</v>
      </c>
      <c r="K135" s="262" t="s">
        <v>32</v>
      </c>
      <c r="L135" s="46"/>
      <c r="M135" s="267" t="s">
        <v>32</v>
      </c>
      <c r="N135" s="268" t="s">
        <v>48</v>
      </c>
      <c r="O135" s="86"/>
      <c r="P135" s="230">
        <f>O135*H135</f>
        <v>0</v>
      </c>
      <c r="Q135" s="230">
        <v>0</v>
      </c>
      <c r="R135" s="230">
        <f>Q135*H135</f>
        <v>0</v>
      </c>
      <c r="S135" s="230">
        <v>0</v>
      </c>
      <c r="T135" s="231">
        <f>S135*H135</f>
        <v>0</v>
      </c>
      <c r="U135" s="40"/>
      <c r="V135" s="40"/>
      <c r="W135" s="40"/>
      <c r="X135" s="40"/>
      <c r="Y135" s="40"/>
      <c r="Z135" s="40"/>
      <c r="AA135" s="40"/>
      <c r="AB135" s="40"/>
      <c r="AC135" s="40"/>
      <c r="AD135" s="40"/>
      <c r="AE135" s="40"/>
      <c r="AR135" s="232" t="s">
        <v>209</v>
      </c>
      <c r="AT135" s="232" t="s">
        <v>222</v>
      </c>
      <c r="AU135" s="232" t="s">
        <v>86</v>
      </c>
      <c r="AY135" s="18" t="s">
        <v>199</v>
      </c>
      <c r="BE135" s="233">
        <f>IF(N135="základní",J135,0)</f>
        <v>0</v>
      </c>
      <c r="BF135" s="233">
        <f>IF(N135="snížená",J135,0)</f>
        <v>0</v>
      </c>
      <c r="BG135" s="233">
        <f>IF(N135="zákl. přenesená",J135,0)</f>
        <v>0</v>
      </c>
      <c r="BH135" s="233">
        <f>IF(N135="sníž. přenesená",J135,0)</f>
        <v>0</v>
      </c>
      <c r="BI135" s="233">
        <f>IF(N135="nulová",J135,0)</f>
        <v>0</v>
      </c>
      <c r="BJ135" s="18" t="s">
        <v>84</v>
      </c>
      <c r="BK135" s="233">
        <f>ROUND(I135*H135,2)</f>
        <v>0</v>
      </c>
      <c r="BL135" s="18" t="s">
        <v>209</v>
      </c>
      <c r="BM135" s="232" t="s">
        <v>261</v>
      </c>
    </row>
    <row r="136" spans="1:47" s="2" customFormat="1" ht="12">
      <c r="A136" s="40"/>
      <c r="B136" s="41"/>
      <c r="C136" s="42"/>
      <c r="D136" s="234" t="s">
        <v>210</v>
      </c>
      <c r="E136" s="42"/>
      <c r="F136" s="235" t="s">
        <v>1320</v>
      </c>
      <c r="G136" s="42"/>
      <c r="H136" s="42"/>
      <c r="I136" s="138"/>
      <c r="J136" s="42"/>
      <c r="K136" s="42"/>
      <c r="L136" s="46"/>
      <c r="M136" s="236"/>
      <c r="N136" s="237"/>
      <c r="O136" s="86"/>
      <c r="P136" s="86"/>
      <c r="Q136" s="86"/>
      <c r="R136" s="86"/>
      <c r="S136" s="86"/>
      <c r="T136" s="87"/>
      <c r="U136" s="40"/>
      <c r="V136" s="40"/>
      <c r="W136" s="40"/>
      <c r="X136" s="40"/>
      <c r="Y136" s="40"/>
      <c r="Z136" s="40"/>
      <c r="AA136" s="40"/>
      <c r="AB136" s="40"/>
      <c r="AC136" s="40"/>
      <c r="AD136" s="40"/>
      <c r="AE136" s="40"/>
      <c r="AT136" s="18" t="s">
        <v>210</v>
      </c>
      <c r="AU136" s="18" t="s">
        <v>86</v>
      </c>
    </row>
    <row r="137" spans="1:51" s="13" customFormat="1" ht="12">
      <c r="A137" s="13"/>
      <c r="B137" s="238"/>
      <c r="C137" s="239"/>
      <c r="D137" s="234" t="s">
        <v>213</v>
      </c>
      <c r="E137" s="240" t="s">
        <v>32</v>
      </c>
      <c r="F137" s="241" t="s">
        <v>1321</v>
      </c>
      <c r="G137" s="239"/>
      <c r="H137" s="242">
        <v>0.9</v>
      </c>
      <c r="I137" s="243"/>
      <c r="J137" s="239"/>
      <c r="K137" s="239"/>
      <c r="L137" s="244"/>
      <c r="M137" s="245"/>
      <c r="N137" s="246"/>
      <c r="O137" s="246"/>
      <c r="P137" s="246"/>
      <c r="Q137" s="246"/>
      <c r="R137" s="246"/>
      <c r="S137" s="246"/>
      <c r="T137" s="247"/>
      <c r="U137" s="13"/>
      <c r="V137" s="13"/>
      <c r="W137" s="13"/>
      <c r="X137" s="13"/>
      <c r="Y137" s="13"/>
      <c r="Z137" s="13"/>
      <c r="AA137" s="13"/>
      <c r="AB137" s="13"/>
      <c r="AC137" s="13"/>
      <c r="AD137" s="13"/>
      <c r="AE137" s="13"/>
      <c r="AT137" s="248" t="s">
        <v>213</v>
      </c>
      <c r="AU137" s="248" t="s">
        <v>86</v>
      </c>
      <c r="AV137" s="13" t="s">
        <v>86</v>
      </c>
      <c r="AW137" s="13" t="s">
        <v>39</v>
      </c>
      <c r="AX137" s="13" t="s">
        <v>6</v>
      </c>
      <c r="AY137" s="248" t="s">
        <v>199</v>
      </c>
    </row>
    <row r="138" spans="1:51" s="14" customFormat="1" ht="12">
      <c r="A138" s="14"/>
      <c r="B138" s="249"/>
      <c r="C138" s="250"/>
      <c r="D138" s="234" t="s">
        <v>213</v>
      </c>
      <c r="E138" s="251" t="s">
        <v>32</v>
      </c>
      <c r="F138" s="252" t="s">
        <v>215</v>
      </c>
      <c r="G138" s="250"/>
      <c r="H138" s="253">
        <v>0.9</v>
      </c>
      <c r="I138" s="254"/>
      <c r="J138" s="250"/>
      <c r="K138" s="250"/>
      <c r="L138" s="255"/>
      <c r="M138" s="269"/>
      <c r="N138" s="270"/>
      <c r="O138" s="270"/>
      <c r="P138" s="270"/>
      <c r="Q138" s="270"/>
      <c r="R138" s="270"/>
      <c r="S138" s="270"/>
      <c r="T138" s="271"/>
      <c r="U138" s="14"/>
      <c r="V138" s="14"/>
      <c r="W138" s="14"/>
      <c r="X138" s="14"/>
      <c r="Y138" s="14"/>
      <c r="Z138" s="14"/>
      <c r="AA138" s="14"/>
      <c r="AB138" s="14"/>
      <c r="AC138" s="14"/>
      <c r="AD138" s="14"/>
      <c r="AE138" s="14"/>
      <c r="AT138" s="259" t="s">
        <v>213</v>
      </c>
      <c r="AU138" s="259" t="s">
        <v>86</v>
      </c>
      <c r="AV138" s="14" t="s">
        <v>209</v>
      </c>
      <c r="AW138" s="14" t="s">
        <v>39</v>
      </c>
      <c r="AX138" s="14" t="s">
        <v>84</v>
      </c>
      <c r="AY138" s="259" t="s">
        <v>199</v>
      </c>
    </row>
    <row r="139" spans="1:65" s="2" customFormat="1" ht="14.4" customHeight="1">
      <c r="A139" s="40"/>
      <c r="B139" s="41"/>
      <c r="C139" s="220" t="s">
        <v>238</v>
      </c>
      <c r="D139" s="220" t="s">
        <v>203</v>
      </c>
      <c r="E139" s="221" t="s">
        <v>1322</v>
      </c>
      <c r="F139" s="222" t="s">
        <v>1323</v>
      </c>
      <c r="G139" s="223" t="s">
        <v>296</v>
      </c>
      <c r="H139" s="224">
        <v>1.71</v>
      </c>
      <c r="I139" s="225"/>
      <c r="J139" s="226">
        <f>ROUND(I139*H139,2)</f>
        <v>0</v>
      </c>
      <c r="K139" s="222" t="s">
        <v>32</v>
      </c>
      <c r="L139" s="227"/>
      <c r="M139" s="228" t="s">
        <v>32</v>
      </c>
      <c r="N139" s="229" t="s">
        <v>48</v>
      </c>
      <c r="O139" s="86"/>
      <c r="P139" s="230">
        <f>O139*H139</f>
        <v>0</v>
      </c>
      <c r="Q139" s="230">
        <v>0</v>
      </c>
      <c r="R139" s="230">
        <f>Q139*H139</f>
        <v>0</v>
      </c>
      <c r="S139" s="230">
        <v>0</v>
      </c>
      <c r="T139" s="231">
        <f>S139*H139</f>
        <v>0</v>
      </c>
      <c r="U139" s="40"/>
      <c r="V139" s="40"/>
      <c r="W139" s="40"/>
      <c r="X139" s="40"/>
      <c r="Y139" s="40"/>
      <c r="Z139" s="40"/>
      <c r="AA139" s="40"/>
      <c r="AB139" s="40"/>
      <c r="AC139" s="40"/>
      <c r="AD139" s="40"/>
      <c r="AE139" s="40"/>
      <c r="AR139" s="232" t="s">
        <v>208</v>
      </c>
      <c r="AT139" s="232" t="s">
        <v>203</v>
      </c>
      <c r="AU139" s="232" t="s">
        <v>86</v>
      </c>
      <c r="AY139" s="18" t="s">
        <v>199</v>
      </c>
      <c r="BE139" s="233">
        <f>IF(N139="základní",J139,0)</f>
        <v>0</v>
      </c>
      <c r="BF139" s="233">
        <f>IF(N139="snížená",J139,0)</f>
        <v>0</v>
      </c>
      <c r="BG139" s="233">
        <f>IF(N139="zákl. přenesená",J139,0)</f>
        <v>0</v>
      </c>
      <c r="BH139" s="233">
        <f>IF(N139="sníž. přenesená",J139,0)</f>
        <v>0</v>
      </c>
      <c r="BI139" s="233">
        <f>IF(N139="nulová",J139,0)</f>
        <v>0</v>
      </c>
      <c r="BJ139" s="18" t="s">
        <v>84</v>
      </c>
      <c r="BK139" s="233">
        <f>ROUND(I139*H139,2)</f>
        <v>0</v>
      </c>
      <c r="BL139" s="18" t="s">
        <v>209</v>
      </c>
      <c r="BM139" s="232" t="s">
        <v>264</v>
      </c>
    </row>
    <row r="140" spans="1:47" s="2" customFormat="1" ht="12">
      <c r="A140" s="40"/>
      <c r="B140" s="41"/>
      <c r="C140" s="42"/>
      <c r="D140" s="234" t="s">
        <v>210</v>
      </c>
      <c r="E140" s="42"/>
      <c r="F140" s="235" t="s">
        <v>1323</v>
      </c>
      <c r="G140" s="42"/>
      <c r="H140" s="42"/>
      <c r="I140" s="138"/>
      <c r="J140" s="42"/>
      <c r="K140" s="42"/>
      <c r="L140" s="46"/>
      <c r="M140" s="236"/>
      <c r="N140" s="237"/>
      <c r="O140" s="86"/>
      <c r="P140" s="86"/>
      <c r="Q140" s="86"/>
      <c r="R140" s="86"/>
      <c r="S140" s="86"/>
      <c r="T140" s="87"/>
      <c r="U140" s="40"/>
      <c r="V140" s="40"/>
      <c r="W140" s="40"/>
      <c r="X140" s="40"/>
      <c r="Y140" s="40"/>
      <c r="Z140" s="40"/>
      <c r="AA140" s="40"/>
      <c r="AB140" s="40"/>
      <c r="AC140" s="40"/>
      <c r="AD140" s="40"/>
      <c r="AE140" s="40"/>
      <c r="AT140" s="18" t="s">
        <v>210</v>
      </c>
      <c r="AU140" s="18" t="s">
        <v>86</v>
      </c>
    </row>
    <row r="141" spans="1:51" s="13" customFormat="1" ht="12">
      <c r="A141" s="13"/>
      <c r="B141" s="238"/>
      <c r="C141" s="239"/>
      <c r="D141" s="234" t="s">
        <v>213</v>
      </c>
      <c r="E141" s="240" t="s">
        <v>32</v>
      </c>
      <c r="F141" s="241" t="s">
        <v>1324</v>
      </c>
      <c r="G141" s="239"/>
      <c r="H141" s="242">
        <v>1.71</v>
      </c>
      <c r="I141" s="243"/>
      <c r="J141" s="239"/>
      <c r="K141" s="239"/>
      <c r="L141" s="244"/>
      <c r="M141" s="245"/>
      <c r="N141" s="246"/>
      <c r="O141" s="246"/>
      <c r="P141" s="246"/>
      <c r="Q141" s="246"/>
      <c r="R141" s="246"/>
      <c r="S141" s="246"/>
      <c r="T141" s="247"/>
      <c r="U141" s="13"/>
      <c r="V141" s="13"/>
      <c r="W141" s="13"/>
      <c r="X141" s="13"/>
      <c r="Y141" s="13"/>
      <c r="Z141" s="13"/>
      <c r="AA141" s="13"/>
      <c r="AB141" s="13"/>
      <c r="AC141" s="13"/>
      <c r="AD141" s="13"/>
      <c r="AE141" s="13"/>
      <c r="AT141" s="248" t="s">
        <v>213</v>
      </c>
      <c r="AU141" s="248" t="s">
        <v>86</v>
      </c>
      <c r="AV141" s="13" t="s">
        <v>86</v>
      </c>
      <c r="AW141" s="13" t="s">
        <v>39</v>
      </c>
      <c r="AX141" s="13" t="s">
        <v>6</v>
      </c>
      <c r="AY141" s="248" t="s">
        <v>199</v>
      </c>
    </row>
    <row r="142" spans="1:51" s="14" customFormat="1" ht="12">
      <c r="A142" s="14"/>
      <c r="B142" s="249"/>
      <c r="C142" s="250"/>
      <c r="D142" s="234" t="s">
        <v>213</v>
      </c>
      <c r="E142" s="251" t="s">
        <v>32</v>
      </c>
      <c r="F142" s="252" t="s">
        <v>215</v>
      </c>
      <c r="G142" s="250"/>
      <c r="H142" s="253">
        <v>1.71</v>
      </c>
      <c r="I142" s="254"/>
      <c r="J142" s="250"/>
      <c r="K142" s="250"/>
      <c r="L142" s="255"/>
      <c r="M142" s="269"/>
      <c r="N142" s="270"/>
      <c r="O142" s="270"/>
      <c r="P142" s="270"/>
      <c r="Q142" s="270"/>
      <c r="R142" s="270"/>
      <c r="S142" s="270"/>
      <c r="T142" s="271"/>
      <c r="U142" s="14"/>
      <c r="V142" s="14"/>
      <c r="W142" s="14"/>
      <c r="X142" s="14"/>
      <c r="Y142" s="14"/>
      <c r="Z142" s="14"/>
      <c r="AA142" s="14"/>
      <c r="AB142" s="14"/>
      <c r="AC142" s="14"/>
      <c r="AD142" s="14"/>
      <c r="AE142" s="14"/>
      <c r="AT142" s="259" t="s">
        <v>213</v>
      </c>
      <c r="AU142" s="259" t="s">
        <v>86</v>
      </c>
      <c r="AV142" s="14" t="s">
        <v>209</v>
      </c>
      <c r="AW142" s="14" t="s">
        <v>39</v>
      </c>
      <c r="AX142" s="14" t="s">
        <v>84</v>
      </c>
      <c r="AY142" s="259" t="s">
        <v>199</v>
      </c>
    </row>
    <row r="143" spans="1:65" s="2" customFormat="1" ht="14.4" customHeight="1">
      <c r="A143" s="40"/>
      <c r="B143" s="41"/>
      <c r="C143" s="260" t="s">
        <v>265</v>
      </c>
      <c r="D143" s="260" t="s">
        <v>222</v>
      </c>
      <c r="E143" s="261" t="s">
        <v>1325</v>
      </c>
      <c r="F143" s="262" t="s">
        <v>1326</v>
      </c>
      <c r="G143" s="263" t="s">
        <v>324</v>
      </c>
      <c r="H143" s="264">
        <v>15</v>
      </c>
      <c r="I143" s="265"/>
      <c r="J143" s="266">
        <f>ROUND(I143*H143,2)</f>
        <v>0</v>
      </c>
      <c r="K143" s="262" t="s">
        <v>32</v>
      </c>
      <c r="L143" s="46"/>
      <c r="M143" s="267" t="s">
        <v>32</v>
      </c>
      <c r="N143" s="268" t="s">
        <v>48</v>
      </c>
      <c r="O143" s="86"/>
      <c r="P143" s="230">
        <f>O143*H143</f>
        <v>0</v>
      </c>
      <c r="Q143" s="230">
        <v>0</v>
      </c>
      <c r="R143" s="230">
        <f>Q143*H143</f>
        <v>0</v>
      </c>
      <c r="S143" s="230">
        <v>0</v>
      </c>
      <c r="T143" s="231">
        <f>S143*H143</f>
        <v>0</v>
      </c>
      <c r="U143" s="40"/>
      <c r="V143" s="40"/>
      <c r="W143" s="40"/>
      <c r="X143" s="40"/>
      <c r="Y143" s="40"/>
      <c r="Z143" s="40"/>
      <c r="AA143" s="40"/>
      <c r="AB143" s="40"/>
      <c r="AC143" s="40"/>
      <c r="AD143" s="40"/>
      <c r="AE143" s="40"/>
      <c r="AR143" s="232" t="s">
        <v>209</v>
      </c>
      <c r="AT143" s="232" t="s">
        <v>222</v>
      </c>
      <c r="AU143" s="232" t="s">
        <v>86</v>
      </c>
      <c r="AY143" s="18" t="s">
        <v>199</v>
      </c>
      <c r="BE143" s="233">
        <f>IF(N143="základní",J143,0)</f>
        <v>0</v>
      </c>
      <c r="BF143" s="233">
        <f>IF(N143="snížená",J143,0)</f>
        <v>0</v>
      </c>
      <c r="BG143" s="233">
        <f>IF(N143="zákl. přenesená",J143,0)</f>
        <v>0</v>
      </c>
      <c r="BH143" s="233">
        <f>IF(N143="sníž. přenesená",J143,0)</f>
        <v>0</v>
      </c>
      <c r="BI143" s="233">
        <f>IF(N143="nulová",J143,0)</f>
        <v>0</v>
      </c>
      <c r="BJ143" s="18" t="s">
        <v>84</v>
      </c>
      <c r="BK143" s="233">
        <f>ROUND(I143*H143,2)</f>
        <v>0</v>
      </c>
      <c r="BL143" s="18" t="s">
        <v>209</v>
      </c>
      <c r="BM143" s="232" t="s">
        <v>268</v>
      </c>
    </row>
    <row r="144" spans="1:47" s="2" customFormat="1" ht="12">
      <c r="A144" s="40"/>
      <c r="B144" s="41"/>
      <c r="C144" s="42"/>
      <c r="D144" s="234" t="s">
        <v>210</v>
      </c>
      <c r="E144" s="42"/>
      <c r="F144" s="235" t="s">
        <v>1326</v>
      </c>
      <c r="G144" s="42"/>
      <c r="H144" s="42"/>
      <c r="I144" s="138"/>
      <c r="J144" s="42"/>
      <c r="K144" s="42"/>
      <c r="L144" s="46"/>
      <c r="M144" s="236"/>
      <c r="N144" s="237"/>
      <c r="O144" s="86"/>
      <c r="P144" s="86"/>
      <c r="Q144" s="86"/>
      <c r="R144" s="86"/>
      <c r="S144" s="86"/>
      <c r="T144" s="87"/>
      <c r="U144" s="40"/>
      <c r="V144" s="40"/>
      <c r="W144" s="40"/>
      <c r="X144" s="40"/>
      <c r="Y144" s="40"/>
      <c r="Z144" s="40"/>
      <c r="AA144" s="40"/>
      <c r="AB144" s="40"/>
      <c r="AC144" s="40"/>
      <c r="AD144" s="40"/>
      <c r="AE144" s="40"/>
      <c r="AT144" s="18" t="s">
        <v>210</v>
      </c>
      <c r="AU144" s="18" t="s">
        <v>86</v>
      </c>
    </row>
    <row r="145" spans="1:65" s="2" customFormat="1" ht="19.8" customHeight="1">
      <c r="A145" s="40"/>
      <c r="B145" s="41"/>
      <c r="C145" s="260" t="s">
        <v>242</v>
      </c>
      <c r="D145" s="260" t="s">
        <v>222</v>
      </c>
      <c r="E145" s="261" t="s">
        <v>1327</v>
      </c>
      <c r="F145" s="262" t="s">
        <v>1328</v>
      </c>
      <c r="G145" s="263" t="s">
        <v>303</v>
      </c>
      <c r="H145" s="264">
        <v>0.9</v>
      </c>
      <c r="I145" s="265"/>
      <c r="J145" s="266">
        <f>ROUND(I145*H145,2)</f>
        <v>0</v>
      </c>
      <c r="K145" s="262" t="s">
        <v>32</v>
      </c>
      <c r="L145" s="46"/>
      <c r="M145" s="267" t="s">
        <v>32</v>
      </c>
      <c r="N145" s="268" t="s">
        <v>48</v>
      </c>
      <c r="O145" s="86"/>
      <c r="P145" s="230">
        <f>O145*H145</f>
        <v>0</v>
      </c>
      <c r="Q145" s="230">
        <v>0</v>
      </c>
      <c r="R145" s="230">
        <f>Q145*H145</f>
        <v>0</v>
      </c>
      <c r="S145" s="230">
        <v>0</v>
      </c>
      <c r="T145" s="231">
        <f>S145*H145</f>
        <v>0</v>
      </c>
      <c r="U145" s="40"/>
      <c r="V145" s="40"/>
      <c r="W145" s="40"/>
      <c r="X145" s="40"/>
      <c r="Y145" s="40"/>
      <c r="Z145" s="40"/>
      <c r="AA145" s="40"/>
      <c r="AB145" s="40"/>
      <c r="AC145" s="40"/>
      <c r="AD145" s="40"/>
      <c r="AE145" s="40"/>
      <c r="AR145" s="232" t="s">
        <v>209</v>
      </c>
      <c r="AT145" s="232" t="s">
        <v>222</v>
      </c>
      <c r="AU145" s="232" t="s">
        <v>86</v>
      </c>
      <c r="AY145" s="18" t="s">
        <v>199</v>
      </c>
      <c r="BE145" s="233">
        <f>IF(N145="základní",J145,0)</f>
        <v>0</v>
      </c>
      <c r="BF145" s="233">
        <f>IF(N145="snížená",J145,0)</f>
        <v>0</v>
      </c>
      <c r="BG145" s="233">
        <f>IF(N145="zákl. přenesená",J145,0)</f>
        <v>0</v>
      </c>
      <c r="BH145" s="233">
        <f>IF(N145="sníž. přenesená",J145,0)</f>
        <v>0</v>
      </c>
      <c r="BI145" s="233">
        <f>IF(N145="nulová",J145,0)</f>
        <v>0</v>
      </c>
      <c r="BJ145" s="18" t="s">
        <v>84</v>
      </c>
      <c r="BK145" s="233">
        <f>ROUND(I145*H145,2)</f>
        <v>0</v>
      </c>
      <c r="BL145" s="18" t="s">
        <v>209</v>
      </c>
      <c r="BM145" s="232" t="s">
        <v>271</v>
      </c>
    </row>
    <row r="146" spans="1:47" s="2" customFormat="1" ht="12">
      <c r="A146" s="40"/>
      <c r="B146" s="41"/>
      <c r="C146" s="42"/>
      <c r="D146" s="234" t="s">
        <v>210</v>
      </c>
      <c r="E146" s="42"/>
      <c r="F146" s="235" t="s">
        <v>1328</v>
      </c>
      <c r="G146" s="42"/>
      <c r="H146" s="42"/>
      <c r="I146" s="138"/>
      <c r="J146" s="42"/>
      <c r="K146" s="42"/>
      <c r="L146" s="46"/>
      <c r="M146" s="236"/>
      <c r="N146" s="237"/>
      <c r="O146" s="86"/>
      <c r="P146" s="86"/>
      <c r="Q146" s="86"/>
      <c r="R146" s="86"/>
      <c r="S146" s="86"/>
      <c r="T146" s="87"/>
      <c r="U146" s="40"/>
      <c r="V146" s="40"/>
      <c r="W146" s="40"/>
      <c r="X146" s="40"/>
      <c r="Y146" s="40"/>
      <c r="Z146" s="40"/>
      <c r="AA146" s="40"/>
      <c r="AB146" s="40"/>
      <c r="AC146" s="40"/>
      <c r="AD146" s="40"/>
      <c r="AE146" s="40"/>
      <c r="AT146" s="18" t="s">
        <v>210</v>
      </c>
      <c r="AU146" s="18" t="s">
        <v>86</v>
      </c>
    </row>
    <row r="147" spans="1:65" s="2" customFormat="1" ht="14.4" customHeight="1">
      <c r="A147" s="40"/>
      <c r="B147" s="41"/>
      <c r="C147" s="260" t="s">
        <v>9</v>
      </c>
      <c r="D147" s="260" t="s">
        <v>222</v>
      </c>
      <c r="E147" s="261" t="s">
        <v>890</v>
      </c>
      <c r="F147" s="262" t="s">
        <v>891</v>
      </c>
      <c r="G147" s="263" t="s">
        <v>324</v>
      </c>
      <c r="H147" s="264">
        <v>8</v>
      </c>
      <c r="I147" s="265"/>
      <c r="J147" s="266">
        <f>ROUND(I147*H147,2)</f>
        <v>0</v>
      </c>
      <c r="K147" s="262" t="s">
        <v>32</v>
      </c>
      <c r="L147" s="46"/>
      <c r="M147" s="267" t="s">
        <v>32</v>
      </c>
      <c r="N147" s="268" t="s">
        <v>48</v>
      </c>
      <c r="O147" s="86"/>
      <c r="P147" s="230">
        <f>O147*H147</f>
        <v>0</v>
      </c>
      <c r="Q147" s="230">
        <v>0</v>
      </c>
      <c r="R147" s="230">
        <f>Q147*H147</f>
        <v>0</v>
      </c>
      <c r="S147" s="230">
        <v>0</v>
      </c>
      <c r="T147" s="231">
        <f>S147*H147</f>
        <v>0</v>
      </c>
      <c r="U147" s="40"/>
      <c r="V147" s="40"/>
      <c r="W147" s="40"/>
      <c r="X147" s="40"/>
      <c r="Y147" s="40"/>
      <c r="Z147" s="40"/>
      <c r="AA147" s="40"/>
      <c r="AB147" s="40"/>
      <c r="AC147" s="40"/>
      <c r="AD147" s="40"/>
      <c r="AE147" s="40"/>
      <c r="AR147" s="232" t="s">
        <v>209</v>
      </c>
      <c r="AT147" s="232" t="s">
        <v>222</v>
      </c>
      <c r="AU147" s="232" t="s">
        <v>86</v>
      </c>
      <c r="AY147" s="18" t="s">
        <v>199</v>
      </c>
      <c r="BE147" s="233">
        <f>IF(N147="základní",J147,0)</f>
        <v>0</v>
      </c>
      <c r="BF147" s="233">
        <f>IF(N147="snížená",J147,0)</f>
        <v>0</v>
      </c>
      <c r="BG147" s="233">
        <f>IF(N147="zákl. přenesená",J147,0)</f>
        <v>0</v>
      </c>
      <c r="BH147" s="233">
        <f>IF(N147="sníž. přenesená",J147,0)</f>
        <v>0</v>
      </c>
      <c r="BI147" s="233">
        <f>IF(N147="nulová",J147,0)</f>
        <v>0</v>
      </c>
      <c r="BJ147" s="18" t="s">
        <v>84</v>
      </c>
      <c r="BK147" s="233">
        <f>ROUND(I147*H147,2)</f>
        <v>0</v>
      </c>
      <c r="BL147" s="18" t="s">
        <v>209</v>
      </c>
      <c r="BM147" s="232" t="s">
        <v>274</v>
      </c>
    </row>
    <row r="148" spans="1:47" s="2" customFormat="1" ht="12">
      <c r="A148" s="40"/>
      <c r="B148" s="41"/>
      <c r="C148" s="42"/>
      <c r="D148" s="234" t="s">
        <v>210</v>
      </c>
      <c r="E148" s="42"/>
      <c r="F148" s="235" t="s">
        <v>891</v>
      </c>
      <c r="G148" s="42"/>
      <c r="H148" s="42"/>
      <c r="I148" s="138"/>
      <c r="J148" s="42"/>
      <c r="K148" s="42"/>
      <c r="L148" s="46"/>
      <c r="M148" s="236"/>
      <c r="N148" s="237"/>
      <c r="O148" s="86"/>
      <c r="P148" s="86"/>
      <c r="Q148" s="86"/>
      <c r="R148" s="86"/>
      <c r="S148" s="86"/>
      <c r="T148" s="87"/>
      <c r="U148" s="40"/>
      <c r="V148" s="40"/>
      <c r="W148" s="40"/>
      <c r="X148" s="40"/>
      <c r="Y148" s="40"/>
      <c r="Z148" s="40"/>
      <c r="AA148" s="40"/>
      <c r="AB148" s="40"/>
      <c r="AC148" s="40"/>
      <c r="AD148" s="40"/>
      <c r="AE148" s="40"/>
      <c r="AT148" s="18" t="s">
        <v>210</v>
      </c>
      <c r="AU148" s="18" t="s">
        <v>86</v>
      </c>
    </row>
    <row r="149" spans="1:65" s="2" customFormat="1" ht="19.8" customHeight="1">
      <c r="A149" s="40"/>
      <c r="B149" s="41"/>
      <c r="C149" s="260" t="s">
        <v>245</v>
      </c>
      <c r="D149" s="260" t="s">
        <v>222</v>
      </c>
      <c r="E149" s="261" t="s">
        <v>892</v>
      </c>
      <c r="F149" s="262" t="s">
        <v>893</v>
      </c>
      <c r="G149" s="263" t="s">
        <v>303</v>
      </c>
      <c r="H149" s="264">
        <v>102.65</v>
      </c>
      <c r="I149" s="265"/>
      <c r="J149" s="266">
        <f>ROUND(I149*H149,2)</f>
        <v>0</v>
      </c>
      <c r="K149" s="262" t="s">
        <v>32</v>
      </c>
      <c r="L149" s="46"/>
      <c r="M149" s="267" t="s">
        <v>32</v>
      </c>
      <c r="N149" s="268" t="s">
        <v>48</v>
      </c>
      <c r="O149" s="86"/>
      <c r="P149" s="230">
        <f>O149*H149</f>
        <v>0</v>
      </c>
      <c r="Q149" s="230">
        <v>0</v>
      </c>
      <c r="R149" s="230">
        <f>Q149*H149</f>
        <v>0</v>
      </c>
      <c r="S149" s="230">
        <v>0</v>
      </c>
      <c r="T149" s="231">
        <f>S149*H149</f>
        <v>0</v>
      </c>
      <c r="U149" s="40"/>
      <c r="V149" s="40"/>
      <c r="W149" s="40"/>
      <c r="X149" s="40"/>
      <c r="Y149" s="40"/>
      <c r="Z149" s="40"/>
      <c r="AA149" s="40"/>
      <c r="AB149" s="40"/>
      <c r="AC149" s="40"/>
      <c r="AD149" s="40"/>
      <c r="AE149" s="40"/>
      <c r="AR149" s="232" t="s">
        <v>209</v>
      </c>
      <c r="AT149" s="232" t="s">
        <v>222</v>
      </c>
      <c r="AU149" s="232" t="s">
        <v>86</v>
      </c>
      <c r="AY149" s="18" t="s">
        <v>199</v>
      </c>
      <c r="BE149" s="233">
        <f>IF(N149="základní",J149,0)</f>
        <v>0</v>
      </c>
      <c r="BF149" s="233">
        <f>IF(N149="snížená",J149,0)</f>
        <v>0</v>
      </c>
      <c r="BG149" s="233">
        <f>IF(N149="zákl. přenesená",J149,0)</f>
        <v>0</v>
      </c>
      <c r="BH149" s="233">
        <f>IF(N149="sníž. přenesená",J149,0)</f>
        <v>0</v>
      </c>
      <c r="BI149" s="233">
        <f>IF(N149="nulová",J149,0)</f>
        <v>0</v>
      </c>
      <c r="BJ149" s="18" t="s">
        <v>84</v>
      </c>
      <c r="BK149" s="233">
        <f>ROUND(I149*H149,2)</f>
        <v>0</v>
      </c>
      <c r="BL149" s="18" t="s">
        <v>209</v>
      </c>
      <c r="BM149" s="232" t="s">
        <v>278</v>
      </c>
    </row>
    <row r="150" spans="1:47" s="2" customFormat="1" ht="12">
      <c r="A150" s="40"/>
      <c r="B150" s="41"/>
      <c r="C150" s="42"/>
      <c r="D150" s="234" t="s">
        <v>210</v>
      </c>
      <c r="E150" s="42"/>
      <c r="F150" s="235" t="s">
        <v>893</v>
      </c>
      <c r="G150" s="42"/>
      <c r="H150" s="42"/>
      <c r="I150" s="138"/>
      <c r="J150" s="42"/>
      <c r="K150" s="42"/>
      <c r="L150" s="46"/>
      <c r="M150" s="236"/>
      <c r="N150" s="237"/>
      <c r="O150" s="86"/>
      <c r="P150" s="86"/>
      <c r="Q150" s="86"/>
      <c r="R150" s="86"/>
      <c r="S150" s="86"/>
      <c r="T150" s="87"/>
      <c r="U150" s="40"/>
      <c r="V150" s="40"/>
      <c r="W150" s="40"/>
      <c r="X150" s="40"/>
      <c r="Y150" s="40"/>
      <c r="Z150" s="40"/>
      <c r="AA150" s="40"/>
      <c r="AB150" s="40"/>
      <c r="AC150" s="40"/>
      <c r="AD150" s="40"/>
      <c r="AE150" s="40"/>
      <c r="AT150" s="18" t="s">
        <v>210</v>
      </c>
      <c r="AU150" s="18" t="s">
        <v>86</v>
      </c>
    </row>
    <row r="151" spans="1:51" s="15" customFormat="1" ht="12">
      <c r="A151" s="15"/>
      <c r="B151" s="276"/>
      <c r="C151" s="277"/>
      <c r="D151" s="234" t="s">
        <v>213</v>
      </c>
      <c r="E151" s="278" t="s">
        <v>32</v>
      </c>
      <c r="F151" s="279" t="s">
        <v>894</v>
      </c>
      <c r="G151" s="277"/>
      <c r="H151" s="278" t="s">
        <v>32</v>
      </c>
      <c r="I151" s="280"/>
      <c r="J151" s="277"/>
      <c r="K151" s="277"/>
      <c r="L151" s="281"/>
      <c r="M151" s="282"/>
      <c r="N151" s="283"/>
      <c r="O151" s="283"/>
      <c r="P151" s="283"/>
      <c r="Q151" s="283"/>
      <c r="R151" s="283"/>
      <c r="S151" s="283"/>
      <c r="T151" s="284"/>
      <c r="U151" s="15"/>
      <c r="V151" s="15"/>
      <c r="W151" s="15"/>
      <c r="X151" s="15"/>
      <c r="Y151" s="15"/>
      <c r="Z151" s="15"/>
      <c r="AA151" s="15"/>
      <c r="AB151" s="15"/>
      <c r="AC151" s="15"/>
      <c r="AD151" s="15"/>
      <c r="AE151" s="15"/>
      <c r="AT151" s="285" t="s">
        <v>213</v>
      </c>
      <c r="AU151" s="285" t="s">
        <v>86</v>
      </c>
      <c r="AV151" s="15" t="s">
        <v>84</v>
      </c>
      <c r="AW151" s="15" t="s">
        <v>39</v>
      </c>
      <c r="AX151" s="15" t="s">
        <v>6</v>
      </c>
      <c r="AY151" s="285" t="s">
        <v>199</v>
      </c>
    </row>
    <row r="152" spans="1:51" s="13" customFormat="1" ht="12">
      <c r="A152" s="13"/>
      <c r="B152" s="238"/>
      <c r="C152" s="239"/>
      <c r="D152" s="234" t="s">
        <v>213</v>
      </c>
      <c r="E152" s="240" t="s">
        <v>32</v>
      </c>
      <c r="F152" s="241" t="s">
        <v>1314</v>
      </c>
      <c r="G152" s="239"/>
      <c r="H152" s="242">
        <v>101.75</v>
      </c>
      <c r="I152" s="243"/>
      <c r="J152" s="239"/>
      <c r="K152" s="239"/>
      <c r="L152" s="244"/>
      <c r="M152" s="245"/>
      <c r="N152" s="246"/>
      <c r="O152" s="246"/>
      <c r="P152" s="246"/>
      <c r="Q152" s="246"/>
      <c r="R152" s="246"/>
      <c r="S152" s="246"/>
      <c r="T152" s="247"/>
      <c r="U152" s="13"/>
      <c r="V152" s="13"/>
      <c r="W152" s="13"/>
      <c r="X152" s="13"/>
      <c r="Y152" s="13"/>
      <c r="Z152" s="13"/>
      <c r="AA152" s="13"/>
      <c r="AB152" s="13"/>
      <c r="AC152" s="13"/>
      <c r="AD152" s="13"/>
      <c r="AE152" s="13"/>
      <c r="AT152" s="248" t="s">
        <v>213</v>
      </c>
      <c r="AU152" s="248" t="s">
        <v>86</v>
      </c>
      <c r="AV152" s="13" t="s">
        <v>86</v>
      </c>
      <c r="AW152" s="13" t="s">
        <v>39</v>
      </c>
      <c r="AX152" s="13" t="s">
        <v>6</v>
      </c>
      <c r="AY152" s="248" t="s">
        <v>199</v>
      </c>
    </row>
    <row r="153" spans="1:51" s="13" customFormat="1" ht="12">
      <c r="A153" s="13"/>
      <c r="B153" s="238"/>
      <c r="C153" s="239"/>
      <c r="D153" s="234" t="s">
        <v>213</v>
      </c>
      <c r="E153" s="240" t="s">
        <v>32</v>
      </c>
      <c r="F153" s="241" t="s">
        <v>1315</v>
      </c>
      <c r="G153" s="239"/>
      <c r="H153" s="242">
        <v>0.9</v>
      </c>
      <c r="I153" s="243"/>
      <c r="J153" s="239"/>
      <c r="K153" s="239"/>
      <c r="L153" s="244"/>
      <c r="M153" s="245"/>
      <c r="N153" s="246"/>
      <c r="O153" s="246"/>
      <c r="P153" s="246"/>
      <c r="Q153" s="246"/>
      <c r="R153" s="246"/>
      <c r="S153" s="246"/>
      <c r="T153" s="247"/>
      <c r="U153" s="13"/>
      <c r="V153" s="13"/>
      <c r="W153" s="13"/>
      <c r="X153" s="13"/>
      <c r="Y153" s="13"/>
      <c r="Z153" s="13"/>
      <c r="AA153" s="13"/>
      <c r="AB153" s="13"/>
      <c r="AC153" s="13"/>
      <c r="AD153" s="13"/>
      <c r="AE153" s="13"/>
      <c r="AT153" s="248" t="s">
        <v>213</v>
      </c>
      <c r="AU153" s="248" t="s">
        <v>86</v>
      </c>
      <c r="AV153" s="13" t="s">
        <v>86</v>
      </c>
      <c r="AW153" s="13" t="s">
        <v>39</v>
      </c>
      <c r="AX153" s="13" t="s">
        <v>6</v>
      </c>
      <c r="AY153" s="248" t="s">
        <v>199</v>
      </c>
    </row>
    <row r="154" spans="1:51" s="14" customFormat="1" ht="12">
      <c r="A154" s="14"/>
      <c r="B154" s="249"/>
      <c r="C154" s="250"/>
      <c r="D154" s="234" t="s">
        <v>213</v>
      </c>
      <c r="E154" s="251" t="s">
        <v>32</v>
      </c>
      <c r="F154" s="252" t="s">
        <v>215</v>
      </c>
      <c r="G154" s="250"/>
      <c r="H154" s="253">
        <v>102.65</v>
      </c>
      <c r="I154" s="254"/>
      <c r="J154" s="250"/>
      <c r="K154" s="250"/>
      <c r="L154" s="255"/>
      <c r="M154" s="269"/>
      <c r="N154" s="270"/>
      <c r="O154" s="270"/>
      <c r="P154" s="270"/>
      <c r="Q154" s="270"/>
      <c r="R154" s="270"/>
      <c r="S154" s="270"/>
      <c r="T154" s="271"/>
      <c r="U154" s="14"/>
      <c r="V154" s="14"/>
      <c r="W154" s="14"/>
      <c r="X154" s="14"/>
      <c r="Y154" s="14"/>
      <c r="Z154" s="14"/>
      <c r="AA154" s="14"/>
      <c r="AB154" s="14"/>
      <c r="AC154" s="14"/>
      <c r="AD154" s="14"/>
      <c r="AE154" s="14"/>
      <c r="AT154" s="259" t="s">
        <v>213</v>
      </c>
      <c r="AU154" s="259" t="s">
        <v>86</v>
      </c>
      <c r="AV154" s="14" t="s">
        <v>209</v>
      </c>
      <c r="AW154" s="14" t="s">
        <v>39</v>
      </c>
      <c r="AX154" s="14" t="s">
        <v>84</v>
      </c>
      <c r="AY154" s="259" t="s">
        <v>199</v>
      </c>
    </row>
    <row r="155" spans="1:65" s="2" customFormat="1" ht="19.8" customHeight="1">
      <c r="A155" s="40"/>
      <c r="B155" s="41"/>
      <c r="C155" s="260" t="s">
        <v>279</v>
      </c>
      <c r="D155" s="260" t="s">
        <v>222</v>
      </c>
      <c r="E155" s="261" t="s">
        <v>895</v>
      </c>
      <c r="F155" s="262" t="s">
        <v>896</v>
      </c>
      <c r="G155" s="263" t="s">
        <v>288</v>
      </c>
      <c r="H155" s="264">
        <v>74.814</v>
      </c>
      <c r="I155" s="265"/>
      <c r="J155" s="266">
        <f>ROUND(I155*H155,2)</f>
        <v>0</v>
      </c>
      <c r="K155" s="262" t="s">
        <v>32</v>
      </c>
      <c r="L155" s="46"/>
      <c r="M155" s="267" t="s">
        <v>32</v>
      </c>
      <c r="N155" s="268" t="s">
        <v>48</v>
      </c>
      <c r="O155" s="86"/>
      <c r="P155" s="230">
        <f>O155*H155</f>
        <v>0</v>
      </c>
      <c r="Q155" s="230">
        <v>0</v>
      </c>
      <c r="R155" s="230">
        <f>Q155*H155</f>
        <v>0</v>
      </c>
      <c r="S155" s="230">
        <v>0</v>
      </c>
      <c r="T155" s="231">
        <f>S155*H155</f>
        <v>0</v>
      </c>
      <c r="U155" s="40"/>
      <c r="V155" s="40"/>
      <c r="W155" s="40"/>
      <c r="X155" s="40"/>
      <c r="Y155" s="40"/>
      <c r="Z155" s="40"/>
      <c r="AA155" s="40"/>
      <c r="AB155" s="40"/>
      <c r="AC155" s="40"/>
      <c r="AD155" s="40"/>
      <c r="AE155" s="40"/>
      <c r="AR155" s="232" t="s">
        <v>209</v>
      </c>
      <c r="AT155" s="232" t="s">
        <v>222</v>
      </c>
      <c r="AU155" s="232" t="s">
        <v>86</v>
      </c>
      <c r="AY155" s="18" t="s">
        <v>199</v>
      </c>
      <c r="BE155" s="233">
        <f>IF(N155="základní",J155,0)</f>
        <v>0</v>
      </c>
      <c r="BF155" s="233">
        <f>IF(N155="snížená",J155,0)</f>
        <v>0</v>
      </c>
      <c r="BG155" s="233">
        <f>IF(N155="zákl. přenesená",J155,0)</f>
        <v>0</v>
      </c>
      <c r="BH155" s="233">
        <f>IF(N155="sníž. přenesená",J155,0)</f>
        <v>0</v>
      </c>
      <c r="BI155" s="233">
        <f>IF(N155="nulová",J155,0)</f>
        <v>0</v>
      </c>
      <c r="BJ155" s="18" t="s">
        <v>84</v>
      </c>
      <c r="BK155" s="233">
        <f>ROUND(I155*H155,2)</f>
        <v>0</v>
      </c>
      <c r="BL155" s="18" t="s">
        <v>209</v>
      </c>
      <c r="BM155" s="232" t="s">
        <v>282</v>
      </c>
    </row>
    <row r="156" spans="1:47" s="2" customFormat="1" ht="12">
      <c r="A156" s="40"/>
      <c r="B156" s="41"/>
      <c r="C156" s="42"/>
      <c r="D156" s="234" t="s">
        <v>210</v>
      </c>
      <c r="E156" s="42"/>
      <c r="F156" s="235" t="s">
        <v>896</v>
      </c>
      <c r="G156" s="42"/>
      <c r="H156" s="42"/>
      <c r="I156" s="138"/>
      <c r="J156" s="42"/>
      <c r="K156" s="42"/>
      <c r="L156" s="46"/>
      <c r="M156" s="236"/>
      <c r="N156" s="237"/>
      <c r="O156" s="86"/>
      <c r="P156" s="86"/>
      <c r="Q156" s="86"/>
      <c r="R156" s="86"/>
      <c r="S156" s="86"/>
      <c r="T156" s="87"/>
      <c r="U156" s="40"/>
      <c r="V156" s="40"/>
      <c r="W156" s="40"/>
      <c r="X156" s="40"/>
      <c r="Y156" s="40"/>
      <c r="Z156" s="40"/>
      <c r="AA156" s="40"/>
      <c r="AB156" s="40"/>
      <c r="AC156" s="40"/>
      <c r="AD156" s="40"/>
      <c r="AE156" s="40"/>
      <c r="AT156" s="18" t="s">
        <v>210</v>
      </c>
      <c r="AU156" s="18" t="s">
        <v>86</v>
      </c>
    </row>
    <row r="157" spans="1:51" s="13" customFormat="1" ht="12">
      <c r="A157" s="13"/>
      <c r="B157" s="238"/>
      <c r="C157" s="239"/>
      <c r="D157" s="234" t="s">
        <v>213</v>
      </c>
      <c r="E157" s="240" t="s">
        <v>32</v>
      </c>
      <c r="F157" s="241" t="s">
        <v>1329</v>
      </c>
      <c r="G157" s="239"/>
      <c r="H157" s="242">
        <v>40</v>
      </c>
      <c r="I157" s="243"/>
      <c r="J157" s="239"/>
      <c r="K157" s="239"/>
      <c r="L157" s="244"/>
      <c r="M157" s="245"/>
      <c r="N157" s="246"/>
      <c r="O157" s="246"/>
      <c r="P157" s="246"/>
      <c r="Q157" s="246"/>
      <c r="R157" s="246"/>
      <c r="S157" s="246"/>
      <c r="T157" s="247"/>
      <c r="U157" s="13"/>
      <c r="V157" s="13"/>
      <c r="W157" s="13"/>
      <c r="X157" s="13"/>
      <c r="Y157" s="13"/>
      <c r="Z157" s="13"/>
      <c r="AA157" s="13"/>
      <c r="AB157" s="13"/>
      <c r="AC157" s="13"/>
      <c r="AD157" s="13"/>
      <c r="AE157" s="13"/>
      <c r="AT157" s="248" t="s">
        <v>213</v>
      </c>
      <c r="AU157" s="248" t="s">
        <v>86</v>
      </c>
      <c r="AV157" s="13" t="s">
        <v>86</v>
      </c>
      <c r="AW157" s="13" t="s">
        <v>39</v>
      </c>
      <c r="AX157" s="13" t="s">
        <v>6</v>
      </c>
      <c r="AY157" s="248" t="s">
        <v>199</v>
      </c>
    </row>
    <row r="158" spans="1:51" s="13" customFormat="1" ht="12">
      <c r="A158" s="13"/>
      <c r="B158" s="238"/>
      <c r="C158" s="239"/>
      <c r="D158" s="234" t="s">
        <v>213</v>
      </c>
      <c r="E158" s="240" t="s">
        <v>32</v>
      </c>
      <c r="F158" s="241" t="s">
        <v>1330</v>
      </c>
      <c r="G158" s="239"/>
      <c r="H158" s="242">
        <v>34.814</v>
      </c>
      <c r="I158" s="243"/>
      <c r="J158" s="239"/>
      <c r="K158" s="239"/>
      <c r="L158" s="244"/>
      <c r="M158" s="245"/>
      <c r="N158" s="246"/>
      <c r="O158" s="246"/>
      <c r="P158" s="246"/>
      <c r="Q158" s="246"/>
      <c r="R158" s="246"/>
      <c r="S158" s="246"/>
      <c r="T158" s="247"/>
      <c r="U158" s="13"/>
      <c r="V158" s="13"/>
      <c r="W158" s="13"/>
      <c r="X158" s="13"/>
      <c r="Y158" s="13"/>
      <c r="Z158" s="13"/>
      <c r="AA158" s="13"/>
      <c r="AB158" s="13"/>
      <c r="AC158" s="13"/>
      <c r="AD158" s="13"/>
      <c r="AE158" s="13"/>
      <c r="AT158" s="248" t="s">
        <v>213</v>
      </c>
      <c r="AU158" s="248" t="s">
        <v>86</v>
      </c>
      <c r="AV158" s="13" t="s">
        <v>86</v>
      </c>
      <c r="AW158" s="13" t="s">
        <v>39</v>
      </c>
      <c r="AX158" s="13" t="s">
        <v>6</v>
      </c>
      <c r="AY158" s="248" t="s">
        <v>199</v>
      </c>
    </row>
    <row r="159" spans="1:51" s="14" customFormat="1" ht="12">
      <c r="A159" s="14"/>
      <c r="B159" s="249"/>
      <c r="C159" s="250"/>
      <c r="D159" s="234" t="s">
        <v>213</v>
      </c>
      <c r="E159" s="251" t="s">
        <v>32</v>
      </c>
      <c r="F159" s="252" t="s">
        <v>215</v>
      </c>
      <c r="G159" s="250"/>
      <c r="H159" s="253">
        <v>74.814</v>
      </c>
      <c r="I159" s="254"/>
      <c r="J159" s="250"/>
      <c r="K159" s="250"/>
      <c r="L159" s="255"/>
      <c r="M159" s="269"/>
      <c r="N159" s="270"/>
      <c r="O159" s="270"/>
      <c r="P159" s="270"/>
      <c r="Q159" s="270"/>
      <c r="R159" s="270"/>
      <c r="S159" s="270"/>
      <c r="T159" s="271"/>
      <c r="U159" s="14"/>
      <c r="V159" s="14"/>
      <c r="W159" s="14"/>
      <c r="X159" s="14"/>
      <c r="Y159" s="14"/>
      <c r="Z159" s="14"/>
      <c r="AA159" s="14"/>
      <c r="AB159" s="14"/>
      <c r="AC159" s="14"/>
      <c r="AD159" s="14"/>
      <c r="AE159" s="14"/>
      <c r="AT159" s="259" t="s">
        <v>213</v>
      </c>
      <c r="AU159" s="259" t="s">
        <v>86</v>
      </c>
      <c r="AV159" s="14" t="s">
        <v>209</v>
      </c>
      <c r="AW159" s="14" t="s">
        <v>39</v>
      </c>
      <c r="AX159" s="14" t="s">
        <v>84</v>
      </c>
      <c r="AY159" s="259" t="s">
        <v>199</v>
      </c>
    </row>
    <row r="160" spans="1:65" s="2" customFormat="1" ht="14.4" customHeight="1">
      <c r="A160" s="40"/>
      <c r="B160" s="41"/>
      <c r="C160" s="260" t="s">
        <v>254</v>
      </c>
      <c r="D160" s="260" t="s">
        <v>222</v>
      </c>
      <c r="E160" s="261" t="s">
        <v>899</v>
      </c>
      <c r="F160" s="262" t="s">
        <v>900</v>
      </c>
      <c r="G160" s="263" t="s">
        <v>288</v>
      </c>
      <c r="H160" s="264">
        <v>40</v>
      </c>
      <c r="I160" s="265"/>
      <c r="J160" s="266">
        <f>ROUND(I160*H160,2)</f>
        <v>0</v>
      </c>
      <c r="K160" s="262" t="s">
        <v>32</v>
      </c>
      <c r="L160" s="46"/>
      <c r="M160" s="267" t="s">
        <v>32</v>
      </c>
      <c r="N160" s="268" t="s">
        <v>48</v>
      </c>
      <c r="O160" s="86"/>
      <c r="P160" s="230">
        <f>O160*H160</f>
        <v>0</v>
      </c>
      <c r="Q160" s="230">
        <v>0</v>
      </c>
      <c r="R160" s="230">
        <f>Q160*H160</f>
        <v>0</v>
      </c>
      <c r="S160" s="230">
        <v>0</v>
      </c>
      <c r="T160" s="231">
        <f>S160*H160</f>
        <v>0</v>
      </c>
      <c r="U160" s="40"/>
      <c r="V160" s="40"/>
      <c r="W160" s="40"/>
      <c r="X160" s="40"/>
      <c r="Y160" s="40"/>
      <c r="Z160" s="40"/>
      <c r="AA160" s="40"/>
      <c r="AB160" s="40"/>
      <c r="AC160" s="40"/>
      <c r="AD160" s="40"/>
      <c r="AE160" s="40"/>
      <c r="AR160" s="232" t="s">
        <v>209</v>
      </c>
      <c r="AT160" s="232" t="s">
        <v>222</v>
      </c>
      <c r="AU160" s="232" t="s">
        <v>86</v>
      </c>
      <c r="AY160" s="18" t="s">
        <v>199</v>
      </c>
      <c r="BE160" s="233">
        <f>IF(N160="základní",J160,0)</f>
        <v>0</v>
      </c>
      <c r="BF160" s="233">
        <f>IF(N160="snížená",J160,0)</f>
        <v>0</v>
      </c>
      <c r="BG160" s="233">
        <f>IF(N160="zákl. přenesená",J160,0)</f>
        <v>0</v>
      </c>
      <c r="BH160" s="233">
        <f>IF(N160="sníž. přenesená",J160,0)</f>
        <v>0</v>
      </c>
      <c r="BI160" s="233">
        <f>IF(N160="nulová",J160,0)</f>
        <v>0</v>
      </c>
      <c r="BJ160" s="18" t="s">
        <v>84</v>
      </c>
      <c r="BK160" s="233">
        <f>ROUND(I160*H160,2)</f>
        <v>0</v>
      </c>
      <c r="BL160" s="18" t="s">
        <v>209</v>
      </c>
      <c r="BM160" s="232" t="s">
        <v>341</v>
      </c>
    </row>
    <row r="161" spans="1:47" s="2" customFormat="1" ht="12">
      <c r="A161" s="40"/>
      <c r="B161" s="41"/>
      <c r="C161" s="42"/>
      <c r="D161" s="234" t="s">
        <v>210</v>
      </c>
      <c r="E161" s="42"/>
      <c r="F161" s="235" t="s">
        <v>900</v>
      </c>
      <c r="G161" s="42"/>
      <c r="H161" s="42"/>
      <c r="I161" s="138"/>
      <c r="J161" s="42"/>
      <c r="K161" s="42"/>
      <c r="L161" s="46"/>
      <c r="M161" s="236"/>
      <c r="N161" s="237"/>
      <c r="O161" s="86"/>
      <c r="P161" s="86"/>
      <c r="Q161" s="86"/>
      <c r="R161" s="86"/>
      <c r="S161" s="86"/>
      <c r="T161" s="87"/>
      <c r="U161" s="40"/>
      <c r="V161" s="40"/>
      <c r="W161" s="40"/>
      <c r="X161" s="40"/>
      <c r="Y161" s="40"/>
      <c r="Z161" s="40"/>
      <c r="AA161" s="40"/>
      <c r="AB161" s="40"/>
      <c r="AC161" s="40"/>
      <c r="AD161" s="40"/>
      <c r="AE161" s="40"/>
      <c r="AT161" s="18" t="s">
        <v>210</v>
      </c>
      <c r="AU161" s="18" t="s">
        <v>86</v>
      </c>
    </row>
    <row r="162" spans="1:65" s="2" customFormat="1" ht="19.8" customHeight="1">
      <c r="A162" s="40"/>
      <c r="B162" s="41"/>
      <c r="C162" s="260" t="s">
        <v>342</v>
      </c>
      <c r="D162" s="260" t="s">
        <v>222</v>
      </c>
      <c r="E162" s="261" t="s">
        <v>1331</v>
      </c>
      <c r="F162" s="262" t="s">
        <v>1332</v>
      </c>
      <c r="G162" s="263" t="s">
        <v>303</v>
      </c>
      <c r="H162" s="264">
        <v>0.684</v>
      </c>
      <c r="I162" s="265"/>
      <c r="J162" s="266">
        <f>ROUND(I162*H162,2)</f>
        <v>0</v>
      </c>
      <c r="K162" s="262" t="s">
        <v>32</v>
      </c>
      <c r="L162" s="46"/>
      <c r="M162" s="267" t="s">
        <v>32</v>
      </c>
      <c r="N162" s="268" t="s">
        <v>48</v>
      </c>
      <c r="O162" s="86"/>
      <c r="P162" s="230">
        <f>O162*H162</f>
        <v>0</v>
      </c>
      <c r="Q162" s="230">
        <v>0</v>
      </c>
      <c r="R162" s="230">
        <f>Q162*H162</f>
        <v>0</v>
      </c>
      <c r="S162" s="230">
        <v>0</v>
      </c>
      <c r="T162" s="231">
        <f>S162*H162</f>
        <v>0</v>
      </c>
      <c r="U162" s="40"/>
      <c r="V162" s="40"/>
      <c r="W162" s="40"/>
      <c r="X162" s="40"/>
      <c r="Y162" s="40"/>
      <c r="Z162" s="40"/>
      <c r="AA162" s="40"/>
      <c r="AB162" s="40"/>
      <c r="AC162" s="40"/>
      <c r="AD162" s="40"/>
      <c r="AE162" s="40"/>
      <c r="AR162" s="232" t="s">
        <v>209</v>
      </c>
      <c r="AT162" s="232" t="s">
        <v>222</v>
      </c>
      <c r="AU162" s="232" t="s">
        <v>86</v>
      </c>
      <c r="AY162" s="18" t="s">
        <v>199</v>
      </c>
      <c r="BE162" s="233">
        <f>IF(N162="základní",J162,0)</f>
        <v>0</v>
      </c>
      <c r="BF162" s="233">
        <f>IF(N162="snížená",J162,0)</f>
        <v>0</v>
      </c>
      <c r="BG162" s="233">
        <f>IF(N162="zákl. přenesená",J162,0)</f>
        <v>0</v>
      </c>
      <c r="BH162" s="233">
        <f>IF(N162="sníž. přenesená",J162,0)</f>
        <v>0</v>
      </c>
      <c r="BI162" s="233">
        <f>IF(N162="nulová",J162,0)</f>
        <v>0</v>
      </c>
      <c r="BJ162" s="18" t="s">
        <v>84</v>
      </c>
      <c r="BK162" s="233">
        <f>ROUND(I162*H162,2)</f>
        <v>0</v>
      </c>
      <c r="BL162" s="18" t="s">
        <v>209</v>
      </c>
      <c r="BM162" s="232" t="s">
        <v>345</v>
      </c>
    </row>
    <row r="163" spans="1:47" s="2" customFormat="1" ht="12">
      <c r="A163" s="40"/>
      <c r="B163" s="41"/>
      <c r="C163" s="42"/>
      <c r="D163" s="234" t="s">
        <v>210</v>
      </c>
      <c r="E163" s="42"/>
      <c r="F163" s="235" t="s">
        <v>1332</v>
      </c>
      <c r="G163" s="42"/>
      <c r="H163" s="42"/>
      <c r="I163" s="138"/>
      <c r="J163" s="42"/>
      <c r="K163" s="42"/>
      <c r="L163" s="46"/>
      <c r="M163" s="236"/>
      <c r="N163" s="237"/>
      <c r="O163" s="86"/>
      <c r="P163" s="86"/>
      <c r="Q163" s="86"/>
      <c r="R163" s="86"/>
      <c r="S163" s="86"/>
      <c r="T163" s="87"/>
      <c r="U163" s="40"/>
      <c r="V163" s="40"/>
      <c r="W163" s="40"/>
      <c r="X163" s="40"/>
      <c r="Y163" s="40"/>
      <c r="Z163" s="40"/>
      <c r="AA163" s="40"/>
      <c r="AB163" s="40"/>
      <c r="AC163" s="40"/>
      <c r="AD163" s="40"/>
      <c r="AE163" s="40"/>
      <c r="AT163" s="18" t="s">
        <v>210</v>
      </c>
      <c r="AU163" s="18" t="s">
        <v>86</v>
      </c>
    </row>
    <row r="164" spans="1:51" s="13" customFormat="1" ht="12">
      <c r="A164" s="13"/>
      <c r="B164" s="238"/>
      <c r="C164" s="239"/>
      <c r="D164" s="234" t="s">
        <v>213</v>
      </c>
      <c r="E164" s="240" t="s">
        <v>32</v>
      </c>
      <c r="F164" s="241" t="s">
        <v>1333</v>
      </c>
      <c r="G164" s="239"/>
      <c r="H164" s="242">
        <v>0.684</v>
      </c>
      <c r="I164" s="243"/>
      <c r="J164" s="239"/>
      <c r="K164" s="239"/>
      <c r="L164" s="244"/>
      <c r="M164" s="245"/>
      <c r="N164" s="246"/>
      <c r="O164" s="246"/>
      <c r="P164" s="246"/>
      <c r="Q164" s="246"/>
      <c r="R164" s="246"/>
      <c r="S164" s="246"/>
      <c r="T164" s="247"/>
      <c r="U164" s="13"/>
      <c r="V164" s="13"/>
      <c r="W164" s="13"/>
      <c r="X164" s="13"/>
      <c r="Y164" s="13"/>
      <c r="Z164" s="13"/>
      <c r="AA164" s="13"/>
      <c r="AB164" s="13"/>
      <c r="AC164" s="13"/>
      <c r="AD164" s="13"/>
      <c r="AE164" s="13"/>
      <c r="AT164" s="248" t="s">
        <v>213</v>
      </c>
      <c r="AU164" s="248" t="s">
        <v>86</v>
      </c>
      <c r="AV164" s="13" t="s">
        <v>86</v>
      </c>
      <c r="AW164" s="13" t="s">
        <v>39</v>
      </c>
      <c r="AX164" s="13" t="s">
        <v>6</v>
      </c>
      <c r="AY164" s="248" t="s">
        <v>199</v>
      </c>
    </row>
    <row r="165" spans="1:51" s="14" customFormat="1" ht="12">
      <c r="A165" s="14"/>
      <c r="B165" s="249"/>
      <c r="C165" s="250"/>
      <c r="D165" s="234" t="s">
        <v>213</v>
      </c>
      <c r="E165" s="251" t="s">
        <v>32</v>
      </c>
      <c r="F165" s="252" t="s">
        <v>215</v>
      </c>
      <c r="G165" s="250"/>
      <c r="H165" s="253">
        <v>0.684</v>
      </c>
      <c r="I165" s="254"/>
      <c r="J165" s="250"/>
      <c r="K165" s="250"/>
      <c r="L165" s="255"/>
      <c r="M165" s="269"/>
      <c r="N165" s="270"/>
      <c r="O165" s="270"/>
      <c r="P165" s="270"/>
      <c r="Q165" s="270"/>
      <c r="R165" s="270"/>
      <c r="S165" s="270"/>
      <c r="T165" s="271"/>
      <c r="U165" s="14"/>
      <c r="V165" s="14"/>
      <c r="W165" s="14"/>
      <c r="X165" s="14"/>
      <c r="Y165" s="14"/>
      <c r="Z165" s="14"/>
      <c r="AA165" s="14"/>
      <c r="AB165" s="14"/>
      <c r="AC165" s="14"/>
      <c r="AD165" s="14"/>
      <c r="AE165" s="14"/>
      <c r="AT165" s="259" t="s">
        <v>213</v>
      </c>
      <c r="AU165" s="259" t="s">
        <v>86</v>
      </c>
      <c r="AV165" s="14" t="s">
        <v>209</v>
      </c>
      <c r="AW165" s="14" t="s">
        <v>39</v>
      </c>
      <c r="AX165" s="14" t="s">
        <v>84</v>
      </c>
      <c r="AY165" s="259" t="s">
        <v>199</v>
      </c>
    </row>
    <row r="166" spans="1:63" s="12" customFormat="1" ht="22.8" customHeight="1">
      <c r="A166" s="12"/>
      <c r="B166" s="204"/>
      <c r="C166" s="205"/>
      <c r="D166" s="206" t="s">
        <v>76</v>
      </c>
      <c r="E166" s="218" t="s">
        <v>86</v>
      </c>
      <c r="F166" s="218" t="s">
        <v>902</v>
      </c>
      <c r="G166" s="205"/>
      <c r="H166" s="205"/>
      <c r="I166" s="208"/>
      <c r="J166" s="219">
        <f>BK166</f>
        <v>0</v>
      </c>
      <c r="K166" s="205"/>
      <c r="L166" s="210"/>
      <c r="M166" s="211"/>
      <c r="N166" s="212"/>
      <c r="O166" s="212"/>
      <c r="P166" s="213">
        <f>SUM(P167:P176)</f>
        <v>0</v>
      </c>
      <c r="Q166" s="212"/>
      <c r="R166" s="213">
        <f>SUM(R167:R176)</f>
        <v>0</v>
      </c>
      <c r="S166" s="212"/>
      <c r="T166" s="214">
        <f>SUM(T167:T176)</f>
        <v>0</v>
      </c>
      <c r="U166" s="12"/>
      <c r="V166" s="12"/>
      <c r="W166" s="12"/>
      <c r="X166" s="12"/>
      <c r="Y166" s="12"/>
      <c r="Z166" s="12"/>
      <c r="AA166" s="12"/>
      <c r="AB166" s="12"/>
      <c r="AC166" s="12"/>
      <c r="AD166" s="12"/>
      <c r="AE166" s="12"/>
      <c r="AR166" s="215" t="s">
        <v>84</v>
      </c>
      <c r="AT166" s="216" t="s">
        <v>76</v>
      </c>
      <c r="AU166" s="216" t="s">
        <v>84</v>
      </c>
      <c r="AY166" s="215" t="s">
        <v>199</v>
      </c>
      <c r="BK166" s="217">
        <f>SUM(BK167:BK176)</f>
        <v>0</v>
      </c>
    </row>
    <row r="167" spans="1:65" s="2" customFormat="1" ht="19.8" customHeight="1">
      <c r="A167" s="40"/>
      <c r="B167" s="41"/>
      <c r="C167" s="260" t="s">
        <v>257</v>
      </c>
      <c r="D167" s="260" t="s">
        <v>222</v>
      </c>
      <c r="E167" s="261" t="s">
        <v>1334</v>
      </c>
      <c r="F167" s="262" t="s">
        <v>1335</v>
      </c>
      <c r="G167" s="263" t="s">
        <v>303</v>
      </c>
      <c r="H167" s="264">
        <v>7.01</v>
      </c>
      <c r="I167" s="265"/>
      <c r="J167" s="266">
        <f>ROUND(I167*H167,2)</f>
        <v>0</v>
      </c>
      <c r="K167" s="262" t="s">
        <v>32</v>
      </c>
      <c r="L167" s="46"/>
      <c r="M167" s="267" t="s">
        <v>32</v>
      </c>
      <c r="N167" s="268" t="s">
        <v>48</v>
      </c>
      <c r="O167" s="86"/>
      <c r="P167" s="230">
        <f>O167*H167</f>
        <v>0</v>
      </c>
      <c r="Q167" s="230">
        <v>0</v>
      </c>
      <c r="R167" s="230">
        <f>Q167*H167</f>
        <v>0</v>
      </c>
      <c r="S167" s="230">
        <v>0</v>
      </c>
      <c r="T167" s="231">
        <f>S167*H167</f>
        <v>0</v>
      </c>
      <c r="U167" s="40"/>
      <c r="V167" s="40"/>
      <c r="W167" s="40"/>
      <c r="X167" s="40"/>
      <c r="Y167" s="40"/>
      <c r="Z167" s="40"/>
      <c r="AA167" s="40"/>
      <c r="AB167" s="40"/>
      <c r="AC167" s="40"/>
      <c r="AD167" s="40"/>
      <c r="AE167" s="40"/>
      <c r="AR167" s="232" t="s">
        <v>209</v>
      </c>
      <c r="AT167" s="232" t="s">
        <v>222</v>
      </c>
      <c r="AU167" s="232" t="s">
        <v>86</v>
      </c>
      <c r="AY167" s="18" t="s">
        <v>199</v>
      </c>
      <c r="BE167" s="233">
        <f>IF(N167="základní",J167,0)</f>
        <v>0</v>
      </c>
      <c r="BF167" s="233">
        <f>IF(N167="snížená",J167,0)</f>
        <v>0</v>
      </c>
      <c r="BG167" s="233">
        <f>IF(N167="zákl. přenesená",J167,0)</f>
        <v>0</v>
      </c>
      <c r="BH167" s="233">
        <f>IF(N167="sníž. přenesená",J167,0)</f>
        <v>0</v>
      </c>
      <c r="BI167" s="233">
        <f>IF(N167="nulová",J167,0)</f>
        <v>0</v>
      </c>
      <c r="BJ167" s="18" t="s">
        <v>84</v>
      </c>
      <c r="BK167" s="233">
        <f>ROUND(I167*H167,2)</f>
        <v>0</v>
      </c>
      <c r="BL167" s="18" t="s">
        <v>209</v>
      </c>
      <c r="BM167" s="232" t="s">
        <v>348</v>
      </c>
    </row>
    <row r="168" spans="1:47" s="2" customFormat="1" ht="12">
      <c r="A168" s="40"/>
      <c r="B168" s="41"/>
      <c r="C168" s="42"/>
      <c r="D168" s="234" t="s">
        <v>210</v>
      </c>
      <c r="E168" s="42"/>
      <c r="F168" s="235" t="s">
        <v>1335</v>
      </c>
      <c r="G168" s="42"/>
      <c r="H168" s="42"/>
      <c r="I168" s="138"/>
      <c r="J168" s="42"/>
      <c r="K168" s="42"/>
      <c r="L168" s="46"/>
      <c r="M168" s="236"/>
      <c r="N168" s="237"/>
      <c r="O168" s="86"/>
      <c r="P168" s="86"/>
      <c r="Q168" s="86"/>
      <c r="R168" s="86"/>
      <c r="S168" s="86"/>
      <c r="T168" s="87"/>
      <c r="U168" s="40"/>
      <c r="V168" s="40"/>
      <c r="W168" s="40"/>
      <c r="X168" s="40"/>
      <c r="Y168" s="40"/>
      <c r="Z168" s="40"/>
      <c r="AA168" s="40"/>
      <c r="AB168" s="40"/>
      <c r="AC168" s="40"/>
      <c r="AD168" s="40"/>
      <c r="AE168" s="40"/>
      <c r="AT168" s="18" t="s">
        <v>210</v>
      </c>
      <c r="AU168" s="18" t="s">
        <v>86</v>
      </c>
    </row>
    <row r="169" spans="1:51" s="13" customFormat="1" ht="12">
      <c r="A169" s="13"/>
      <c r="B169" s="238"/>
      <c r="C169" s="239"/>
      <c r="D169" s="234" t="s">
        <v>213</v>
      </c>
      <c r="E169" s="240" t="s">
        <v>32</v>
      </c>
      <c r="F169" s="241" t="s">
        <v>1336</v>
      </c>
      <c r="G169" s="239"/>
      <c r="H169" s="242">
        <v>7.01</v>
      </c>
      <c r="I169" s="243"/>
      <c r="J169" s="239"/>
      <c r="K169" s="239"/>
      <c r="L169" s="244"/>
      <c r="M169" s="245"/>
      <c r="N169" s="246"/>
      <c r="O169" s="246"/>
      <c r="P169" s="246"/>
      <c r="Q169" s="246"/>
      <c r="R169" s="246"/>
      <c r="S169" s="246"/>
      <c r="T169" s="247"/>
      <c r="U169" s="13"/>
      <c r="V169" s="13"/>
      <c r="W169" s="13"/>
      <c r="X169" s="13"/>
      <c r="Y169" s="13"/>
      <c r="Z169" s="13"/>
      <c r="AA169" s="13"/>
      <c r="AB169" s="13"/>
      <c r="AC169" s="13"/>
      <c r="AD169" s="13"/>
      <c r="AE169" s="13"/>
      <c r="AT169" s="248" t="s">
        <v>213</v>
      </c>
      <c r="AU169" s="248" t="s">
        <v>86</v>
      </c>
      <c r="AV169" s="13" t="s">
        <v>86</v>
      </c>
      <c r="AW169" s="13" t="s">
        <v>39</v>
      </c>
      <c r="AX169" s="13" t="s">
        <v>6</v>
      </c>
      <c r="AY169" s="248" t="s">
        <v>199</v>
      </c>
    </row>
    <row r="170" spans="1:51" s="14" customFormat="1" ht="12">
      <c r="A170" s="14"/>
      <c r="B170" s="249"/>
      <c r="C170" s="250"/>
      <c r="D170" s="234" t="s">
        <v>213</v>
      </c>
      <c r="E170" s="251" t="s">
        <v>32</v>
      </c>
      <c r="F170" s="252" t="s">
        <v>215</v>
      </c>
      <c r="G170" s="250"/>
      <c r="H170" s="253">
        <v>7.01</v>
      </c>
      <c r="I170" s="254"/>
      <c r="J170" s="250"/>
      <c r="K170" s="250"/>
      <c r="L170" s="255"/>
      <c r="M170" s="269"/>
      <c r="N170" s="270"/>
      <c r="O170" s="270"/>
      <c r="P170" s="270"/>
      <c r="Q170" s="270"/>
      <c r="R170" s="270"/>
      <c r="S170" s="270"/>
      <c r="T170" s="271"/>
      <c r="U170" s="14"/>
      <c r="V170" s="14"/>
      <c r="W170" s="14"/>
      <c r="X170" s="14"/>
      <c r="Y170" s="14"/>
      <c r="Z170" s="14"/>
      <c r="AA170" s="14"/>
      <c r="AB170" s="14"/>
      <c r="AC170" s="14"/>
      <c r="AD170" s="14"/>
      <c r="AE170" s="14"/>
      <c r="AT170" s="259" t="s">
        <v>213</v>
      </c>
      <c r="AU170" s="259" t="s">
        <v>86</v>
      </c>
      <c r="AV170" s="14" t="s">
        <v>209</v>
      </c>
      <c r="AW170" s="14" t="s">
        <v>39</v>
      </c>
      <c r="AX170" s="14" t="s">
        <v>84</v>
      </c>
      <c r="AY170" s="259" t="s">
        <v>199</v>
      </c>
    </row>
    <row r="171" spans="1:65" s="2" customFormat="1" ht="14.4" customHeight="1">
      <c r="A171" s="40"/>
      <c r="B171" s="41"/>
      <c r="C171" s="260" t="s">
        <v>7</v>
      </c>
      <c r="D171" s="260" t="s">
        <v>222</v>
      </c>
      <c r="E171" s="261" t="s">
        <v>1337</v>
      </c>
      <c r="F171" s="262" t="s">
        <v>1338</v>
      </c>
      <c r="G171" s="263" t="s">
        <v>288</v>
      </c>
      <c r="H171" s="264">
        <v>8.495</v>
      </c>
      <c r="I171" s="265"/>
      <c r="J171" s="266">
        <f>ROUND(I171*H171,2)</f>
        <v>0</v>
      </c>
      <c r="K171" s="262" t="s">
        <v>32</v>
      </c>
      <c r="L171" s="46"/>
      <c r="M171" s="267" t="s">
        <v>32</v>
      </c>
      <c r="N171" s="268" t="s">
        <v>48</v>
      </c>
      <c r="O171" s="86"/>
      <c r="P171" s="230">
        <f>O171*H171</f>
        <v>0</v>
      </c>
      <c r="Q171" s="230">
        <v>0</v>
      </c>
      <c r="R171" s="230">
        <f>Q171*H171</f>
        <v>0</v>
      </c>
      <c r="S171" s="230">
        <v>0</v>
      </c>
      <c r="T171" s="231">
        <f>S171*H171</f>
        <v>0</v>
      </c>
      <c r="U171" s="40"/>
      <c r="V171" s="40"/>
      <c r="W171" s="40"/>
      <c r="X171" s="40"/>
      <c r="Y171" s="40"/>
      <c r="Z171" s="40"/>
      <c r="AA171" s="40"/>
      <c r="AB171" s="40"/>
      <c r="AC171" s="40"/>
      <c r="AD171" s="40"/>
      <c r="AE171" s="40"/>
      <c r="AR171" s="232" t="s">
        <v>209</v>
      </c>
      <c r="AT171" s="232" t="s">
        <v>222</v>
      </c>
      <c r="AU171" s="232" t="s">
        <v>86</v>
      </c>
      <c r="AY171" s="18" t="s">
        <v>199</v>
      </c>
      <c r="BE171" s="233">
        <f>IF(N171="základní",J171,0)</f>
        <v>0</v>
      </c>
      <c r="BF171" s="233">
        <f>IF(N171="snížená",J171,0)</f>
        <v>0</v>
      </c>
      <c r="BG171" s="233">
        <f>IF(N171="zákl. přenesená",J171,0)</f>
        <v>0</v>
      </c>
      <c r="BH171" s="233">
        <f>IF(N171="sníž. přenesená",J171,0)</f>
        <v>0</v>
      </c>
      <c r="BI171" s="233">
        <f>IF(N171="nulová",J171,0)</f>
        <v>0</v>
      </c>
      <c r="BJ171" s="18" t="s">
        <v>84</v>
      </c>
      <c r="BK171" s="233">
        <f>ROUND(I171*H171,2)</f>
        <v>0</v>
      </c>
      <c r="BL171" s="18" t="s">
        <v>209</v>
      </c>
      <c r="BM171" s="232" t="s">
        <v>351</v>
      </c>
    </row>
    <row r="172" spans="1:47" s="2" customFormat="1" ht="12">
      <c r="A172" s="40"/>
      <c r="B172" s="41"/>
      <c r="C172" s="42"/>
      <c r="D172" s="234" t="s">
        <v>210</v>
      </c>
      <c r="E172" s="42"/>
      <c r="F172" s="235" t="s">
        <v>1338</v>
      </c>
      <c r="G172" s="42"/>
      <c r="H172" s="42"/>
      <c r="I172" s="138"/>
      <c r="J172" s="42"/>
      <c r="K172" s="42"/>
      <c r="L172" s="46"/>
      <c r="M172" s="236"/>
      <c r="N172" s="237"/>
      <c r="O172" s="86"/>
      <c r="P172" s="86"/>
      <c r="Q172" s="86"/>
      <c r="R172" s="86"/>
      <c r="S172" s="86"/>
      <c r="T172" s="87"/>
      <c r="U172" s="40"/>
      <c r="V172" s="40"/>
      <c r="W172" s="40"/>
      <c r="X172" s="40"/>
      <c r="Y172" s="40"/>
      <c r="Z172" s="40"/>
      <c r="AA172" s="40"/>
      <c r="AB172" s="40"/>
      <c r="AC172" s="40"/>
      <c r="AD172" s="40"/>
      <c r="AE172" s="40"/>
      <c r="AT172" s="18" t="s">
        <v>210</v>
      </c>
      <c r="AU172" s="18" t="s">
        <v>86</v>
      </c>
    </row>
    <row r="173" spans="1:65" s="2" customFormat="1" ht="14.4" customHeight="1">
      <c r="A173" s="40"/>
      <c r="B173" s="41"/>
      <c r="C173" s="260" t="s">
        <v>261</v>
      </c>
      <c r="D173" s="260" t="s">
        <v>222</v>
      </c>
      <c r="E173" s="261" t="s">
        <v>1339</v>
      </c>
      <c r="F173" s="262" t="s">
        <v>1340</v>
      </c>
      <c r="G173" s="263" t="s">
        <v>288</v>
      </c>
      <c r="H173" s="264">
        <v>8.459</v>
      </c>
      <c r="I173" s="265"/>
      <c r="J173" s="266">
        <f>ROUND(I173*H173,2)</f>
        <v>0</v>
      </c>
      <c r="K173" s="262" t="s">
        <v>32</v>
      </c>
      <c r="L173" s="46"/>
      <c r="M173" s="267" t="s">
        <v>32</v>
      </c>
      <c r="N173" s="268" t="s">
        <v>48</v>
      </c>
      <c r="O173" s="86"/>
      <c r="P173" s="230">
        <f>O173*H173</f>
        <v>0</v>
      </c>
      <c r="Q173" s="230">
        <v>0</v>
      </c>
      <c r="R173" s="230">
        <f>Q173*H173</f>
        <v>0</v>
      </c>
      <c r="S173" s="230">
        <v>0</v>
      </c>
      <c r="T173" s="231">
        <f>S173*H173</f>
        <v>0</v>
      </c>
      <c r="U173" s="40"/>
      <c r="V173" s="40"/>
      <c r="W173" s="40"/>
      <c r="X173" s="40"/>
      <c r="Y173" s="40"/>
      <c r="Z173" s="40"/>
      <c r="AA173" s="40"/>
      <c r="AB173" s="40"/>
      <c r="AC173" s="40"/>
      <c r="AD173" s="40"/>
      <c r="AE173" s="40"/>
      <c r="AR173" s="232" t="s">
        <v>209</v>
      </c>
      <c r="AT173" s="232" t="s">
        <v>222</v>
      </c>
      <c r="AU173" s="232" t="s">
        <v>86</v>
      </c>
      <c r="AY173" s="18" t="s">
        <v>199</v>
      </c>
      <c r="BE173" s="233">
        <f>IF(N173="základní",J173,0)</f>
        <v>0</v>
      </c>
      <c r="BF173" s="233">
        <f>IF(N173="snížená",J173,0)</f>
        <v>0</v>
      </c>
      <c r="BG173" s="233">
        <f>IF(N173="zákl. přenesená",J173,0)</f>
        <v>0</v>
      </c>
      <c r="BH173" s="233">
        <f>IF(N173="sníž. přenesená",J173,0)</f>
        <v>0</v>
      </c>
      <c r="BI173" s="233">
        <f>IF(N173="nulová",J173,0)</f>
        <v>0</v>
      </c>
      <c r="BJ173" s="18" t="s">
        <v>84</v>
      </c>
      <c r="BK173" s="233">
        <f>ROUND(I173*H173,2)</f>
        <v>0</v>
      </c>
      <c r="BL173" s="18" t="s">
        <v>209</v>
      </c>
      <c r="BM173" s="232" t="s">
        <v>354</v>
      </c>
    </row>
    <row r="174" spans="1:47" s="2" customFormat="1" ht="12">
      <c r="A174" s="40"/>
      <c r="B174" s="41"/>
      <c r="C174" s="42"/>
      <c r="D174" s="234" t="s">
        <v>210</v>
      </c>
      <c r="E174" s="42"/>
      <c r="F174" s="235" t="s">
        <v>1340</v>
      </c>
      <c r="G174" s="42"/>
      <c r="H174" s="42"/>
      <c r="I174" s="138"/>
      <c r="J174" s="42"/>
      <c r="K174" s="42"/>
      <c r="L174" s="46"/>
      <c r="M174" s="236"/>
      <c r="N174" s="237"/>
      <c r="O174" s="86"/>
      <c r="P174" s="86"/>
      <c r="Q174" s="86"/>
      <c r="R174" s="86"/>
      <c r="S174" s="86"/>
      <c r="T174" s="87"/>
      <c r="U174" s="40"/>
      <c r="V174" s="40"/>
      <c r="W174" s="40"/>
      <c r="X174" s="40"/>
      <c r="Y174" s="40"/>
      <c r="Z174" s="40"/>
      <c r="AA174" s="40"/>
      <c r="AB174" s="40"/>
      <c r="AC174" s="40"/>
      <c r="AD174" s="40"/>
      <c r="AE174" s="40"/>
      <c r="AT174" s="18" t="s">
        <v>210</v>
      </c>
      <c r="AU174" s="18" t="s">
        <v>86</v>
      </c>
    </row>
    <row r="175" spans="1:65" s="2" customFormat="1" ht="19.8" customHeight="1">
      <c r="A175" s="40"/>
      <c r="B175" s="41"/>
      <c r="C175" s="260" t="s">
        <v>355</v>
      </c>
      <c r="D175" s="260" t="s">
        <v>222</v>
      </c>
      <c r="E175" s="261" t="s">
        <v>1341</v>
      </c>
      <c r="F175" s="262" t="s">
        <v>1342</v>
      </c>
      <c r="G175" s="263" t="s">
        <v>296</v>
      </c>
      <c r="H175" s="264">
        <v>0.676</v>
      </c>
      <c r="I175" s="265"/>
      <c r="J175" s="266">
        <f>ROUND(I175*H175,2)</f>
        <v>0</v>
      </c>
      <c r="K175" s="262" t="s">
        <v>32</v>
      </c>
      <c r="L175" s="46"/>
      <c r="M175" s="267" t="s">
        <v>32</v>
      </c>
      <c r="N175" s="268" t="s">
        <v>48</v>
      </c>
      <c r="O175" s="86"/>
      <c r="P175" s="230">
        <f>O175*H175</f>
        <v>0</v>
      </c>
      <c r="Q175" s="230">
        <v>0</v>
      </c>
      <c r="R175" s="230">
        <f>Q175*H175</f>
        <v>0</v>
      </c>
      <c r="S175" s="230">
        <v>0</v>
      </c>
      <c r="T175" s="231">
        <f>S175*H175</f>
        <v>0</v>
      </c>
      <c r="U175" s="40"/>
      <c r="V175" s="40"/>
      <c r="W175" s="40"/>
      <c r="X175" s="40"/>
      <c r="Y175" s="40"/>
      <c r="Z175" s="40"/>
      <c r="AA175" s="40"/>
      <c r="AB175" s="40"/>
      <c r="AC175" s="40"/>
      <c r="AD175" s="40"/>
      <c r="AE175" s="40"/>
      <c r="AR175" s="232" t="s">
        <v>209</v>
      </c>
      <c r="AT175" s="232" t="s">
        <v>222</v>
      </c>
      <c r="AU175" s="232" t="s">
        <v>86</v>
      </c>
      <c r="AY175" s="18" t="s">
        <v>199</v>
      </c>
      <c r="BE175" s="233">
        <f>IF(N175="základní",J175,0)</f>
        <v>0</v>
      </c>
      <c r="BF175" s="233">
        <f>IF(N175="snížená",J175,0)</f>
        <v>0</v>
      </c>
      <c r="BG175" s="233">
        <f>IF(N175="zákl. přenesená",J175,0)</f>
        <v>0</v>
      </c>
      <c r="BH175" s="233">
        <f>IF(N175="sníž. přenesená",J175,0)</f>
        <v>0</v>
      </c>
      <c r="BI175" s="233">
        <f>IF(N175="nulová",J175,0)</f>
        <v>0</v>
      </c>
      <c r="BJ175" s="18" t="s">
        <v>84</v>
      </c>
      <c r="BK175" s="233">
        <f>ROUND(I175*H175,2)</f>
        <v>0</v>
      </c>
      <c r="BL175" s="18" t="s">
        <v>209</v>
      </c>
      <c r="BM175" s="232" t="s">
        <v>358</v>
      </c>
    </row>
    <row r="176" spans="1:47" s="2" customFormat="1" ht="12">
      <c r="A176" s="40"/>
      <c r="B176" s="41"/>
      <c r="C176" s="42"/>
      <c r="D176" s="234" t="s">
        <v>210</v>
      </c>
      <c r="E176" s="42"/>
      <c r="F176" s="235" t="s">
        <v>1342</v>
      </c>
      <c r="G176" s="42"/>
      <c r="H176" s="42"/>
      <c r="I176" s="138"/>
      <c r="J176" s="42"/>
      <c r="K176" s="42"/>
      <c r="L176" s="46"/>
      <c r="M176" s="236"/>
      <c r="N176" s="237"/>
      <c r="O176" s="86"/>
      <c r="P176" s="86"/>
      <c r="Q176" s="86"/>
      <c r="R176" s="86"/>
      <c r="S176" s="86"/>
      <c r="T176" s="87"/>
      <c r="U176" s="40"/>
      <c r="V176" s="40"/>
      <c r="W176" s="40"/>
      <c r="X176" s="40"/>
      <c r="Y176" s="40"/>
      <c r="Z176" s="40"/>
      <c r="AA176" s="40"/>
      <c r="AB176" s="40"/>
      <c r="AC176" s="40"/>
      <c r="AD176" s="40"/>
      <c r="AE176" s="40"/>
      <c r="AT176" s="18" t="s">
        <v>210</v>
      </c>
      <c r="AU176" s="18" t="s">
        <v>86</v>
      </c>
    </row>
    <row r="177" spans="1:63" s="12" customFormat="1" ht="22.8" customHeight="1">
      <c r="A177" s="12"/>
      <c r="B177" s="204"/>
      <c r="C177" s="205"/>
      <c r="D177" s="206" t="s">
        <v>76</v>
      </c>
      <c r="E177" s="218" t="s">
        <v>221</v>
      </c>
      <c r="F177" s="218" t="s">
        <v>906</v>
      </c>
      <c r="G177" s="205"/>
      <c r="H177" s="205"/>
      <c r="I177" s="208"/>
      <c r="J177" s="219">
        <f>BK177</f>
        <v>0</v>
      </c>
      <c r="K177" s="205"/>
      <c r="L177" s="210"/>
      <c r="M177" s="211"/>
      <c r="N177" s="212"/>
      <c r="O177" s="212"/>
      <c r="P177" s="213">
        <f>SUM(P178:P181)</f>
        <v>0</v>
      </c>
      <c r="Q177" s="212"/>
      <c r="R177" s="213">
        <f>SUM(R178:R181)</f>
        <v>0</v>
      </c>
      <c r="S177" s="212"/>
      <c r="T177" s="214">
        <f>SUM(T178:T181)</f>
        <v>0</v>
      </c>
      <c r="U177" s="12"/>
      <c r="V177" s="12"/>
      <c r="W177" s="12"/>
      <c r="X177" s="12"/>
      <c r="Y177" s="12"/>
      <c r="Z177" s="12"/>
      <c r="AA177" s="12"/>
      <c r="AB177" s="12"/>
      <c r="AC177" s="12"/>
      <c r="AD177" s="12"/>
      <c r="AE177" s="12"/>
      <c r="AR177" s="215" t="s">
        <v>84</v>
      </c>
      <c r="AT177" s="216" t="s">
        <v>76</v>
      </c>
      <c r="AU177" s="216" t="s">
        <v>84</v>
      </c>
      <c r="AY177" s="215" t="s">
        <v>199</v>
      </c>
      <c r="BK177" s="217">
        <f>SUM(BK178:BK181)</f>
        <v>0</v>
      </c>
    </row>
    <row r="178" spans="1:65" s="2" customFormat="1" ht="19.8" customHeight="1">
      <c r="A178" s="40"/>
      <c r="B178" s="41"/>
      <c r="C178" s="260" t="s">
        <v>264</v>
      </c>
      <c r="D178" s="260" t="s">
        <v>222</v>
      </c>
      <c r="E178" s="261" t="s">
        <v>915</v>
      </c>
      <c r="F178" s="262" t="s">
        <v>916</v>
      </c>
      <c r="G178" s="263" t="s">
        <v>324</v>
      </c>
      <c r="H178" s="264">
        <v>16</v>
      </c>
      <c r="I178" s="265"/>
      <c r="J178" s="266">
        <f>ROUND(I178*H178,2)</f>
        <v>0</v>
      </c>
      <c r="K178" s="262" t="s">
        <v>32</v>
      </c>
      <c r="L178" s="46"/>
      <c r="M178" s="267" t="s">
        <v>32</v>
      </c>
      <c r="N178" s="268" t="s">
        <v>48</v>
      </c>
      <c r="O178" s="86"/>
      <c r="P178" s="230">
        <f>O178*H178</f>
        <v>0</v>
      </c>
      <c r="Q178" s="230">
        <v>0</v>
      </c>
      <c r="R178" s="230">
        <f>Q178*H178</f>
        <v>0</v>
      </c>
      <c r="S178" s="230">
        <v>0</v>
      </c>
      <c r="T178" s="231">
        <f>S178*H178</f>
        <v>0</v>
      </c>
      <c r="U178" s="40"/>
      <c r="V178" s="40"/>
      <c r="W178" s="40"/>
      <c r="X178" s="40"/>
      <c r="Y178" s="40"/>
      <c r="Z178" s="40"/>
      <c r="AA178" s="40"/>
      <c r="AB178" s="40"/>
      <c r="AC178" s="40"/>
      <c r="AD178" s="40"/>
      <c r="AE178" s="40"/>
      <c r="AR178" s="232" t="s">
        <v>209</v>
      </c>
      <c r="AT178" s="232" t="s">
        <v>222</v>
      </c>
      <c r="AU178" s="232" t="s">
        <v>86</v>
      </c>
      <c r="AY178" s="18" t="s">
        <v>199</v>
      </c>
      <c r="BE178" s="233">
        <f>IF(N178="základní",J178,0)</f>
        <v>0</v>
      </c>
      <c r="BF178" s="233">
        <f>IF(N178="snížená",J178,0)</f>
        <v>0</v>
      </c>
      <c r="BG178" s="233">
        <f>IF(N178="zákl. přenesená",J178,0)</f>
        <v>0</v>
      </c>
      <c r="BH178" s="233">
        <f>IF(N178="sníž. přenesená",J178,0)</f>
        <v>0</v>
      </c>
      <c r="BI178" s="233">
        <f>IF(N178="nulová",J178,0)</f>
        <v>0</v>
      </c>
      <c r="BJ178" s="18" t="s">
        <v>84</v>
      </c>
      <c r="BK178" s="233">
        <f>ROUND(I178*H178,2)</f>
        <v>0</v>
      </c>
      <c r="BL178" s="18" t="s">
        <v>209</v>
      </c>
      <c r="BM178" s="232" t="s">
        <v>363</v>
      </c>
    </row>
    <row r="179" spans="1:47" s="2" customFormat="1" ht="12">
      <c r="A179" s="40"/>
      <c r="B179" s="41"/>
      <c r="C179" s="42"/>
      <c r="D179" s="234" t="s">
        <v>210</v>
      </c>
      <c r="E179" s="42"/>
      <c r="F179" s="235" t="s">
        <v>916</v>
      </c>
      <c r="G179" s="42"/>
      <c r="H179" s="42"/>
      <c r="I179" s="138"/>
      <c r="J179" s="42"/>
      <c r="K179" s="42"/>
      <c r="L179" s="46"/>
      <c r="M179" s="236"/>
      <c r="N179" s="237"/>
      <c r="O179" s="86"/>
      <c r="P179" s="86"/>
      <c r="Q179" s="86"/>
      <c r="R179" s="86"/>
      <c r="S179" s="86"/>
      <c r="T179" s="87"/>
      <c r="U179" s="40"/>
      <c r="V179" s="40"/>
      <c r="W179" s="40"/>
      <c r="X179" s="40"/>
      <c r="Y179" s="40"/>
      <c r="Z179" s="40"/>
      <c r="AA179" s="40"/>
      <c r="AB179" s="40"/>
      <c r="AC179" s="40"/>
      <c r="AD179" s="40"/>
      <c r="AE179" s="40"/>
      <c r="AT179" s="18" t="s">
        <v>210</v>
      </c>
      <c r="AU179" s="18" t="s">
        <v>86</v>
      </c>
    </row>
    <row r="180" spans="1:51" s="13" customFormat="1" ht="12">
      <c r="A180" s="13"/>
      <c r="B180" s="238"/>
      <c r="C180" s="239"/>
      <c r="D180" s="234" t="s">
        <v>213</v>
      </c>
      <c r="E180" s="240" t="s">
        <v>32</v>
      </c>
      <c r="F180" s="241" t="s">
        <v>1343</v>
      </c>
      <c r="G180" s="239"/>
      <c r="H180" s="242">
        <v>16</v>
      </c>
      <c r="I180" s="243"/>
      <c r="J180" s="239"/>
      <c r="K180" s="239"/>
      <c r="L180" s="244"/>
      <c r="M180" s="245"/>
      <c r="N180" s="246"/>
      <c r="O180" s="246"/>
      <c r="P180" s="246"/>
      <c r="Q180" s="246"/>
      <c r="R180" s="246"/>
      <c r="S180" s="246"/>
      <c r="T180" s="247"/>
      <c r="U180" s="13"/>
      <c r="V180" s="13"/>
      <c r="W180" s="13"/>
      <c r="X180" s="13"/>
      <c r="Y180" s="13"/>
      <c r="Z180" s="13"/>
      <c r="AA180" s="13"/>
      <c r="AB180" s="13"/>
      <c r="AC180" s="13"/>
      <c r="AD180" s="13"/>
      <c r="AE180" s="13"/>
      <c r="AT180" s="248" t="s">
        <v>213</v>
      </c>
      <c r="AU180" s="248" t="s">
        <v>86</v>
      </c>
      <c r="AV180" s="13" t="s">
        <v>86</v>
      </c>
      <c r="AW180" s="13" t="s">
        <v>39</v>
      </c>
      <c r="AX180" s="13" t="s">
        <v>6</v>
      </c>
      <c r="AY180" s="248" t="s">
        <v>199</v>
      </c>
    </row>
    <row r="181" spans="1:51" s="14" customFormat="1" ht="12">
      <c r="A181" s="14"/>
      <c r="B181" s="249"/>
      <c r="C181" s="250"/>
      <c r="D181" s="234" t="s">
        <v>213</v>
      </c>
      <c r="E181" s="251" t="s">
        <v>32</v>
      </c>
      <c r="F181" s="252" t="s">
        <v>215</v>
      </c>
      <c r="G181" s="250"/>
      <c r="H181" s="253">
        <v>16</v>
      </c>
      <c r="I181" s="254"/>
      <c r="J181" s="250"/>
      <c r="K181" s="250"/>
      <c r="L181" s="255"/>
      <c r="M181" s="269"/>
      <c r="N181" s="270"/>
      <c r="O181" s="270"/>
      <c r="P181" s="270"/>
      <c r="Q181" s="270"/>
      <c r="R181" s="270"/>
      <c r="S181" s="270"/>
      <c r="T181" s="271"/>
      <c r="U181" s="14"/>
      <c r="V181" s="14"/>
      <c r="W181" s="14"/>
      <c r="X181" s="14"/>
      <c r="Y181" s="14"/>
      <c r="Z181" s="14"/>
      <c r="AA181" s="14"/>
      <c r="AB181" s="14"/>
      <c r="AC181" s="14"/>
      <c r="AD181" s="14"/>
      <c r="AE181" s="14"/>
      <c r="AT181" s="259" t="s">
        <v>213</v>
      </c>
      <c r="AU181" s="259" t="s">
        <v>86</v>
      </c>
      <c r="AV181" s="14" t="s">
        <v>209</v>
      </c>
      <c r="AW181" s="14" t="s">
        <v>39</v>
      </c>
      <c r="AX181" s="14" t="s">
        <v>84</v>
      </c>
      <c r="AY181" s="259" t="s">
        <v>199</v>
      </c>
    </row>
    <row r="182" spans="1:63" s="12" customFormat="1" ht="22.8" customHeight="1">
      <c r="A182" s="12"/>
      <c r="B182" s="204"/>
      <c r="C182" s="205"/>
      <c r="D182" s="206" t="s">
        <v>76</v>
      </c>
      <c r="E182" s="218" t="s">
        <v>209</v>
      </c>
      <c r="F182" s="218" t="s">
        <v>917</v>
      </c>
      <c r="G182" s="205"/>
      <c r="H182" s="205"/>
      <c r="I182" s="208"/>
      <c r="J182" s="219">
        <f>BK182</f>
        <v>0</v>
      </c>
      <c r="K182" s="205"/>
      <c r="L182" s="210"/>
      <c r="M182" s="211"/>
      <c r="N182" s="212"/>
      <c r="O182" s="212"/>
      <c r="P182" s="213">
        <f>SUM(P183:P195)</f>
        <v>0</v>
      </c>
      <c r="Q182" s="212"/>
      <c r="R182" s="213">
        <f>SUM(R183:R195)</f>
        <v>0</v>
      </c>
      <c r="S182" s="212"/>
      <c r="T182" s="214">
        <f>SUM(T183:T195)</f>
        <v>0</v>
      </c>
      <c r="U182" s="12"/>
      <c r="V182" s="12"/>
      <c r="W182" s="12"/>
      <c r="X182" s="12"/>
      <c r="Y182" s="12"/>
      <c r="Z182" s="12"/>
      <c r="AA182" s="12"/>
      <c r="AB182" s="12"/>
      <c r="AC182" s="12"/>
      <c r="AD182" s="12"/>
      <c r="AE182" s="12"/>
      <c r="AR182" s="215" t="s">
        <v>84</v>
      </c>
      <c r="AT182" s="216" t="s">
        <v>76</v>
      </c>
      <c r="AU182" s="216" t="s">
        <v>84</v>
      </c>
      <c r="AY182" s="215" t="s">
        <v>199</v>
      </c>
      <c r="BK182" s="217">
        <f>SUM(BK183:BK195)</f>
        <v>0</v>
      </c>
    </row>
    <row r="183" spans="1:65" s="2" customFormat="1" ht="19.8" customHeight="1">
      <c r="A183" s="40"/>
      <c r="B183" s="41"/>
      <c r="C183" s="260" t="s">
        <v>364</v>
      </c>
      <c r="D183" s="260" t="s">
        <v>222</v>
      </c>
      <c r="E183" s="261" t="s">
        <v>1344</v>
      </c>
      <c r="F183" s="262" t="s">
        <v>1345</v>
      </c>
      <c r="G183" s="263" t="s">
        <v>288</v>
      </c>
      <c r="H183" s="264">
        <v>25.42</v>
      </c>
      <c r="I183" s="265"/>
      <c r="J183" s="266">
        <f>ROUND(I183*H183,2)</f>
        <v>0</v>
      </c>
      <c r="K183" s="262" t="s">
        <v>32</v>
      </c>
      <c r="L183" s="46"/>
      <c r="M183" s="267" t="s">
        <v>32</v>
      </c>
      <c r="N183" s="268" t="s">
        <v>48</v>
      </c>
      <c r="O183" s="86"/>
      <c r="P183" s="230">
        <f>O183*H183</f>
        <v>0</v>
      </c>
      <c r="Q183" s="230">
        <v>0</v>
      </c>
      <c r="R183" s="230">
        <f>Q183*H183</f>
        <v>0</v>
      </c>
      <c r="S183" s="230">
        <v>0</v>
      </c>
      <c r="T183" s="231">
        <f>S183*H183</f>
        <v>0</v>
      </c>
      <c r="U183" s="40"/>
      <c r="V183" s="40"/>
      <c r="W183" s="40"/>
      <c r="X183" s="40"/>
      <c r="Y183" s="40"/>
      <c r="Z183" s="40"/>
      <c r="AA183" s="40"/>
      <c r="AB183" s="40"/>
      <c r="AC183" s="40"/>
      <c r="AD183" s="40"/>
      <c r="AE183" s="40"/>
      <c r="AR183" s="232" t="s">
        <v>209</v>
      </c>
      <c r="AT183" s="232" t="s">
        <v>222</v>
      </c>
      <c r="AU183" s="232" t="s">
        <v>86</v>
      </c>
      <c r="AY183" s="18" t="s">
        <v>199</v>
      </c>
      <c r="BE183" s="233">
        <f>IF(N183="základní",J183,0)</f>
        <v>0</v>
      </c>
      <c r="BF183" s="233">
        <f>IF(N183="snížená",J183,0)</f>
        <v>0</v>
      </c>
      <c r="BG183" s="233">
        <f>IF(N183="zákl. přenesená",J183,0)</f>
        <v>0</v>
      </c>
      <c r="BH183" s="233">
        <f>IF(N183="sníž. přenesená",J183,0)</f>
        <v>0</v>
      </c>
      <c r="BI183" s="233">
        <f>IF(N183="nulová",J183,0)</f>
        <v>0</v>
      </c>
      <c r="BJ183" s="18" t="s">
        <v>84</v>
      </c>
      <c r="BK183" s="233">
        <f>ROUND(I183*H183,2)</f>
        <v>0</v>
      </c>
      <c r="BL183" s="18" t="s">
        <v>209</v>
      </c>
      <c r="BM183" s="232" t="s">
        <v>367</v>
      </c>
    </row>
    <row r="184" spans="1:47" s="2" customFormat="1" ht="12">
      <c r="A184" s="40"/>
      <c r="B184" s="41"/>
      <c r="C184" s="42"/>
      <c r="D184" s="234" t="s">
        <v>210</v>
      </c>
      <c r="E184" s="42"/>
      <c r="F184" s="235" t="s">
        <v>1345</v>
      </c>
      <c r="G184" s="42"/>
      <c r="H184" s="42"/>
      <c r="I184" s="138"/>
      <c r="J184" s="42"/>
      <c r="K184" s="42"/>
      <c r="L184" s="46"/>
      <c r="M184" s="236"/>
      <c r="N184" s="237"/>
      <c r="O184" s="86"/>
      <c r="P184" s="86"/>
      <c r="Q184" s="86"/>
      <c r="R184" s="86"/>
      <c r="S184" s="86"/>
      <c r="T184" s="87"/>
      <c r="U184" s="40"/>
      <c r="V184" s="40"/>
      <c r="W184" s="40"/>
      <c r="X184" s="40"/>
      <c r="Y184" s="40"/>
      <c r="Z184" s="40"/>
      <c r="AA184" s="40"/>
      <c r="AB184" s="40"/>
      <c r="AC184" s="40"/>
      <c r="AD184" s="40"/>
      <c r="AE184" s="40"/>
      <c r="AT184" s="18" t="s">
        <v>210</v>
      </c>
      <c r="AU184" s="18" t="s">
        <v>86</v>
      </c>
    </row>
    <row r="185" spans="1:51" s="13" customFormat="1" ht="12">
      <c r="A185" s="13"/>
      <c r="B185" s="238"/>
      <c r="C185" s="239"/>
      <c r="D185" s="234" t="s">
        <v>213</v>
      </c>
      <c r="E185" s="240" t="s">
        <v>32</v>
      </c>
      <c r="F185" s="241" t="s">
        <v>1346</v>
      </c>
      <c r="G185" s="239"/>
      <c r="H185" s="242">
        <v>25.42</v>
      </c>
      <c r="I185" s="243"/>
      <c r="J185" s="239"/>
      <c r="K185" s="239"/>
      <c r="L185" s="244"/>
      <c r="M185" s="245"/>
      <c r="N185" s="246"/>
      <c r="O185" s="246"/>
      <c r="P185" s="246"/>
      <c r="Q185" s="246"/>
      <c r="R185" s="246"/>
      <c r="S185" s="246"/>
      <c r="T185" s="247"/>
      <c r="U185" s="13"/>
      <c r="V185" s="13"/>
      <c r="W185" s="13"/>
      <c r="X185" s="13"/>
      <c r="Y185" s="13"/>
      <c r="Z185" s="13"/>
      <c r="AA185" s="13"/>
      <c r="AB185" s="13"/>
      <c r="AC185" s="13"/>
      <c r="AD185" s="13"/>
      <c r="AE185" s="13"/>
      <c r="AT185" s="248" t="s">
        <v>213</v>
      </c>
      <c r="AU185" s="248" t="s">
        <v>86</v>
      </c>
      <c r="AV185" s="13" t="s">
        <v>86</v>
      </c>
      <c r="AW185" s="13" t="s">
        <v>39</v>
      </c>
      <c r="AX185" s="13" t="s">
        <v>6</v>
      </c>
      <c r="AY185" s="248" t="s">
        <v>199</v>
      </c>
    </row>
    <row r="186" spans="1:51" s="14" customFormat="1" ht="12">
      <c r="A186" s="14"/>
      <c r="B186" s="249"/>
      <c r="C186" s="250"/>
      <c r="D186" s="234" t="s">
        <v>213</v>
      </c>
      <c r="E186" s="251" t="s">
        <v>32</v>
      </c>
      <c r="F186" s="252" t="s">
        <v>215</v>
      </c>
      <c r="G186" s="250"/>
      <c r="H186" s="253">
        <v>25.42</v>
      </c>
      <c r="I186" s="254"/>
      <c r="J186" s="250"/>
      <c r="K186" s="250"/>
      <c r="L186" s="255"/>
      <c r="M186" s="269"/>
      <c r="N186" s="270"/>
      <c r="O186" s="270"/>
      <c r="P186" s="270"/>
      <c r="Q186" s="270"/>
      <c r="R186" s="270"/>
      <c r="S186" s="270"/>
      <c r="T186" s="271"/>
      <c r="U186" s="14"/>
      <c r="V186" s="14"/>
      <c r="W186" s="14"/>
      <c r="X186" s="14"/>
      <c r="Y186" s="14"/>
      <c r="Z186" s="14"/>
      <c r="AA186" s="14"/>
      <c r="AB186" s="14"/>
      <c r="AC186" s="14"/>
      <c r="AD186" s="14"/>
      <c r="AE186" s="14"/>
      <c r="AT186" s="259" t="s">
        <v>213</v>
      </c>
      <c r="AU186" s="259" t="s">
        <v>86</v>
      </c>
      <c r="AV186" s="14" t="s">
        <v>209</v>
      </c>
      <c r="AW186" s="14" t="s">
        <v>39</v>
      </c>
      <c r="AX186" s="14" t="s">
        <v>84</v>
      </c>
      <c r="AY186" s="259" t="s">
        <v>199</v>
      </c>
    </row>
    <row r="187" spans="1:65" s="2" customFormat="1" ht="19.8" customHeight="1">
      <c r="A187" s="40"/>
      <c r="B187" s="41"/>
      <c r="C187" s="260" t="s">
        <v>268</v>
      </c>
      <c r="D187" s="260" t="s">
        <v>222</v>
      </c>
      <c r="E187" s="261" t="s">
        <v>924</v>
      </c>
      <c r="F187" s="262" t="s">
        <v>925</v>
      </c>
      <c r="G187" s="263" t="s">
        <v>303</v>
      </c>
      <c r="H187" s="264">
        <v>61.5</v>
      </c>
      <c r="I187" s="265"/>
      <c r="J187" s="266">
        <f>ROUND(I187*H187,2)</f>
        <v>0</v>
      </c>
      <c r="K187" s="262" t="s">
        <v>32</v>
      </c>
      <c r="L187" s="46"/>
      <c r="M187" s="267" t="s">
        <v>32</v>
      </c>
      <c r="N187" s="268" t="s">
        <v>48</v>
      </c>
      <c r="O187" s="86"/>
      <c r="P187" s="230">
        <f>O187*H187</f>
        <v>0</v>
      </c>
      <c r="Q187" s="230">
        <v>0</v>
      </c>
      <c r="R187" s="230">
        <f>Q187*H187</f>
        <v>0</v>
      </c>
      <c r="S187" s="230">
        <v>0</v>
      </c>
      <c r="T187" s="231">
        <f>S187*H187</f>
        <v>0</v>
      </c>
      <c r="U187" s="40"/>
      <c r="V187" s="40"/>
      <c r="W187" s="40"/>
      <c r="X187" s="40"/>
      <c r="Y187" s="40"/>
      <c r="Z187" s="40"/>
      <c r="AA187" s="40"/>
      <c r="AB187" s="40"/>
      <c r="AC187" s="40"/>
      <c r="AD187" s="40"/>
      <c r="AE187" s="40"/>
      <c r="AR187" s="232" t="s">
        <v>209</v>
      </c>
      <c r="AT187" s="232" t="s">
        <v>222</v>
      </c>
      <c r="AU187" s="232" t="s">
        <v>86</v>
      </c>
      <c r="AY187" s="18" t="s">
        <v>199</v>
      </c>
      <c r="BE187" s="233">
        <f>IF(N187="základní",J187,0)</f>
        <v>0</v>
      </c>
      <c r="BF187" s="233">
        <f>IF(N187="snížená",J187,0)</f>
        <v>0</v>
      </c>
      <c r="BG187" s="233">
        <f>IF(N187="zákl. přenesená",J187,0)</f>
        <v>0</v>
      </c>
      <c r="BH187" s="233">
        <f>IF(N187="sníž. přenesená",J187,0)</f>
        <v>0</v>
      </c>
      <c r="BI187" s="233">
        <f>IF(N187="nulová",J187,0)</f>
        <v>0</v>
      </c>
      <c r="BJ187" s="18" t="s">
        <v>84</v>
      </c>
      <c r="BK187" s="233">
        <f>ROUND(I187*H187,2)</f>
        <v>0</v>
      </c>
      <c r="BL187" s="18" t="s">
        <v>209</v>
      </c>
      <c r="BM187" s="232" t="s">
        <v>371</v>
      </c>
    </row>
    <row r="188" spans="1:47" s="2" customFormat="1" ht="12">
      <c r="A188" s="40"/>
      <c r="B188" s="41"/>
      <c r="C188" s="42"/>
      <c r="D188" s="234" t="s">
        <v>210</v>
      </c>
      <c r="E188" s="42"/>
      <c r="F188" s="235" t="s">
        <v>925</v>
      </c>
      <c r="G188" s="42"/>
      <c r="H188" s="42"/>
      <c r="I188" s="138"/>
      <c r="J188" s="42"/>
      <c r="K188" s="42"/>
      <c r="L188" s="46"/>
      <c r="M188" s="236"/>
      <c r="N188" s="237"/>
      <c r="O188" s="86"/>
      <c r="P188" s="86"/>
      <c r="Q188" s="86"/>
      <c r="R188" s="86"/>
      <c r="S188" s="86"/>
      <c r="T188" s="87"/>
      <c r="U188" s="40"/>
      <c r="V188" s="40"/>
      <c r="W188" s="40"/>
      <c r="X188" s="40"/>
      <c r="Y188" s="40"/>
      <c r="Z188" s="40"/>
      <c r="AA188" s="40"/>
      <c r="AB188" s="40"/>
      <c r="AC188" s="40"/>
      <c r="AD188" s="40"/>
      <c r="AE188" s="40"/>
      <c r="AT188" s="18" t="s">
        <v>210</v>
      </c>
      <c r="AU188" s="18" t="s">
        <v>86</v>
      </c>
    </row>
    <row r="189" spans="1:51" s="13" customFormat="1" ht="12">
      <c r="A189" s="13"/>
      <c r="B189" s="238"/>
      <c r="C189" s="239"/>
      <c r="D189" s="234" t="s">
        <v>213</v>
      </c>
      <c r="E189" s="240" t="s">
        <v>32</v>
      </c>
      <c r="F189" s="241" t="s">
        <v>1347</v>
      </c>
      <c r="G189" s="239"/>
      <c r="H189" s="242">
        <v>61.5</v>
      </c>
      <c r="I189" s="243"/>
      <c r="J189" s="239"/>
      <c r="K189" s="239"/>
      <c r="L189" s="244"/>
      <c r="M189" s="245"/>
      <c r="N189" s="246"/>
      <c r="O189" s="246"/>
      <c r="P189" s="246"/>
      <c r="Q189" s="246"/>
      <c r="R189" s="246"/>
      <c r="S189" s="246"/>
      <c r="T189" s="247"/>
      <c r="U189" s="13"/>
      <c r="V189" s="13"/>
      <c r="W189" s="13"/>
      <c r="X189" s="13"/>
      <c r="Y189" s="13"/>
      <c r="Z189" s="13"/>
      <c r="AA189" s="13"/>
      <c r="AB189" s="13"/>
      <c r="AC189" s="13"/>
      <c r="AD189" s="13"/>
      <c r="AE189" s="13"/>
      <c r="AT189" s="248" t="s">
        <v>213</v>
      </c>
      <c r="AU189" s="248" t="s">
        <v>86</v>
      </c>
      <c r="AV189" s="13" t="s">
        <v>86</v>
      </c>
      <c r="AW189" s="13" t="s">
        <v>39</v>
      </c>
      <c r="AX189" s="13" t="s">
        <v>6</v>
      </c>
      <c r="AY189" s="248" t="s">
        <v>199</v>
      </c>
    </row>
    <row r="190" spans="1:51" s="14" customFormat="1" ht="12">
      <c r="A190" s="14"/>
      <c r="B190" s="249"/>
      <c r="C190" s="250"/>
      <c r="D190" s="234" t="s">
        <v>213</v>
      </c>
      <c r="E190" s="251" t="s">
        <v>32</v>
      </c>
      <c r="F190" s="252" t="s">
        <v>215</v>
      </c>
      <c r="G190" s="250"/>
      <c r="H190" s="253">
        <v>61.5</v>
      </c>
      <c r="I190" s="254"/>
      <c r="J190" s="250"/>
      <c r="K190" s="250"/>
      <c r="L190" s="255"/>
      <c r="M190" s="269"/>
      <c r="N190" s="270"/>
      <c r="O190" s="270"/>
      <c r="P190" s="270"/>
      <c r="Q190" s="270"/>
      <c r="R190" s="270"/>
      <c r="S190" s="270"/>
      <c r="T190" s="271"/>
      <c r="U190" s="14"/>
      <c r="V190" s="14"/>
      <c r="W190" s="14"/>
      <c r="X190" s="14"/>
      <c r="Y190" s="14"/>
      <c r="Z190" s="14"/>
      <c r="AA190" s="14"/>
      <c r="AB190" s="14"/>
      <c r="AC190" s="14"/>
      <c r="AD190" s="14"/>
      <c r="AE190" s="14"/>
      <c r="AT190" s="259" t="s">
        <v>213</v>
      </c>
      <c r="AU190" s="259" t="s">
        <v>86</v>
      </c>
      <c r="AV190" s="14" t="s">
        <v>209</v>
      </c>
      <c r="AW190" s="14" t="s">
        <v>39</v>
      </c>
      <c r="AX190" s="14" t="s">
        <v>84</v>
      </c>
      <c r="AY190" s="259" t="s">
        <v>199</v>
      </c>
    </row>
    <row r="191" spans="1:65" s="2" customFormat="1" ht="30" customHeight="1">
      <c r="A191" s="40"/>
      <c r="B191" s="41"/>
      <c r="C191" s="260" t="s">
        <v>372</v>
      </c>
      <c r="D191" s="260" t="s">
        <v>222</v>
      </c>
      <c r="E191" s="261" t="s">
        <v>1348</v>
      </c>
      <c r="F191" s="262" t="s">
        <v>1349</v>
      </c>
      <c r="G191" s="263" t="s">
        <v>288</v>
      </c>
      <c r="H191" s="264">
        <v>21.802</v>
      </c>
      <c r="I191" s="265"/>
      <c r="J191" s="266">
        <f>ROUND(I191*H191,2)</f>
        <v>0</v>
      </c>
      <c r="K191" s="262" t="s">
        <v>32</v>
      </c>
      <c r="L191" s="46"/>
      <c r="M191" s="267" t="s">
        <v>32</v>
      </c>
      <c r="N191" s="268" t="s">
        <v>48</v>
      </c>
      <c r="O191" s="86"/>
      <c r="P191" s="230">
        <f>O191*H191</f>
        <v>0</v>
      </c>
      <c r="Q191" s="230">
        <v>0</v>
      </c>
      <c r="R191" s="230">
        <f>Q191*H191</f>
        <v>0</v>
      </c>
      <c r="S191" s="230">
        <v>0</v>
      </c>
      <c r="T191" s="231">
        <f>S191*H191</f>
        <v>0</v>
      </c>
      <c r="U191" s="40"/>
      <c r="V191" s="40"/>
      <c r="W191" s="40"/>
      <c r="X191" s="40"/>
      <c r="Y191" s="40"/>
      <c r="Z191" s="40"/>
      <c r="AA191" s="40"/>
      <c r="AB191" s="40"/>
      <c r="AC191" s="40"/>
      <c r="AD191" s="40"/>
      <c r="AE191" s="40"/>
      <c r="AR191" s="232" t="s">
        <v>209</v>
      </c>
      <c r="AT191" s="232" t="s">
        <v>222</v>
      </c>
      <c r="AU191" s="232" t="s">
        <v>86</v>
      </c>
      <c r="AY191" s="18" t="s">
        <v>199</v>
      </c>
      <c r="BE191" s="233">
        <f>IF(N191="základní",J191,0)</f>
        <v>0</v>
      </c>
      <c r="BF191" s="233">
        <f>IF(N191="snížená",J191,0)</f>
        <v>0</v>
      </c>
      <c r="BG191" s="233">
        <f>IF(N191="zákl. přenesená",J191,0)</f>
        <v>0</v>
      </c>
      <c r="BH191" s="233">
        <f>IF(N191="sníž. přenesená",J191,0)</f>
        <v>0</v>
      </c>
      <c r="BI191" s="233">
        <f>IF(N191="nulová",J191,0)</f>
        <v>0</v>
      </c>
      <c r="BJ191" s="18" t="s">
        <v>84</v>
      </c>
      <c r="BK191" s="233">
        <f>ROUND(I191*H191,2)</f>
        <v>0</v>
      </c>
      <c r="BL191" s="18" t="s">
        <v>209</v>
      </c>
      <c r="BM191" s="232" t="s">
        <v>375</v>
      </c>
    </row>
    <row r="192" spans="1:47" s="2" customFormat="1" ht="12">
      <c r="A192" s="40"/>
      <c r="B192" s="41"/>
      <c r="C192" s="42"/>
      <c r="D192" s="234" t="s">
        <v>210</v>
      </c>
      <c r="E192" s="42"/>
      <c r="F192" s="235" t="s">
        <v>1349</v>
      </c>
      <c r="G192" s="42"/>
      <c r="H192" s="42"/>
      <c r="I192" s="138"/>
      <c r="J192" s="42"/>
      <c r="K192" s="42"/>
      <c r="L192" s="46"/>
      <c r="M192" s="236"/>
      <c r="N192" s="237"/>
      <c r="O192" s="86"/>
      <c r="P192" s="86"/>
      <c r="Q192" s="86"/>
      <c r="R192" s="86"/>
      <c r="S192" s="86"/>
      <c r="T192" s="87"/>
      <c r="U192" s="40"/>
      <c r="V192" s="40"/>
      <c r="W192" s="40"/>
      <c r="X192" s="40"/>
      <c r="Y192" s="40"/>
      <c r="Z192" s="40"/>
      <c r="AA192" s="40"/>
      <c r="AB192" s="40"/>
      <c r="AC192" s="40"/>
      <c r="AD192" s="40"/>
      <c r="AE192" s="40"/>
      <c r="AT192" s="18" t="s">
        <v>210</v>
      </c>
      <c r="AU192" s="18" t="s">
        <v>86</v>
      </c>
    </row>
    <row r="193" spans="1:51" s="13" customFormat="1" ht="12">
      <c r="A193" s="13"/>
      <c r="B193" s="238"/>
      <c r="C193" s="239"/>
      <c r="D193" s="234" t="s">
        <v>213</v>
      </c>
      <c r="E193" s="240" t="s">
        <v>32</v>
      </c>
      <c r="F193" s="241" t="s">
        <v>1350</v>
      </c>
      <c r="G193" s="239"/>
      <c r="H193" s="242">
        <v>12.084</v>
      </c>
      <c r="I193" s="243"/>
      <c r="J193" s="239"/>
      <c r="K193" s="239"/>
      <c r="L193" s="244"/>
      <c r="M193" s="245"/>
      <c r="N193" s="246"/>
      <c r="O193" s="246"/>
      <c r="P193" s="246"/>
      <c r="Q193" s="246"/>
      <c r="R193" s="246"/>
      <c r="S193" s="246"/>
      <c r="T193" s="247"/>
      <c r="U193" s="13"/>
      <c r="V193" s="13"/>
      <c r="W193" s="13"/>
      <c r="X193" s="13"/>
      <c r="Y193" s="13"/>
      <c r="Z193" s="13"/>
      <c r="AA193" s="13"/>
      <c r="AB193" s="13"/>
      <c r="AC193" s="13"/>
      <c r="AD193" s="13"/>
      <c r="AE193" s="13"/>
      <c r="AT193" s="248" t="s">
        <v>213</v>
      </c>
      <c r="AU193" s="248" t="s">
        <v>86</v>
      </c>
      <c r="AV193" s="13" t="s">
        <v>86</v>
      </c>
      <c r="AW193" s="13" t="s">
        <v>39</v>
      </c>
      <c r="AX193" s="13" t="s">
        <v>6</v>
      </c>
      <c r="AY193" s="248" t="s">
        <v>199</v>
      </c>
    </row>
    <row r="194" spans="1:51" s="13" customFormat="1" ht="12">
      <c r="A194" s="13"/>
      <c r="B194" s="238"/>
      <c r="C194" s="239"/>
      <c r="D194" s="234" t="s">
        <v>213</v>
      </c>
      <c r="E194" s="240" t="s">
        <v>32</v>
      </c>
      <c r="F194" s="241" t="s">
        <v>1351</v>
      </c>
      <c r="G194" s="239"/>
      <c r="H194" s="242">
        <v>9.718</v>
      </c>
      <c r="I194" s="243"/>
      <c r="J194" s="239"/>
      <c r="K194" s="239"/>
      <c r="L194" s="244"/>
      <c r="M194" s="245"/>
      <c r="N194" s="246"/>
      <c r="O194" s="246"/>
      <c r="P194" s="246"/>
      <c r="Q194" s="246"/>
      <c r="R194" s="246"/>
      <c r="S194" s="246"/>
      <c r="T194" s="247"/>
      <c r="U194" s="13"/>
      <c r="V194" s="13"/>
      <c r="W194" s="13"/>
      <c r="X194" s="13"/>
      <c r="Y194" s="13"/>
      <c r="Z194" s="13"/>
      <c r="AA194" s="13"/>
      <c r="AB194" s="13"/>
      <c r="AC194" s="13"/>
      <c r="AD194" s="13"/>
      <c r="AE194" s="13"/>
      <c r="AT194" s="248" t="s">
        <v>213</v>
      </c>
      <c r="AU194" s="248" t="s">
        <v>86</v>
      </c>
      <c r="AV194" s="13" t="s">
        <v>86</v>
      </c>
      <c r="AW194" s="13" t="s">
        <v>39</v>
      </c>
      <c r="AX194" s="13" t="s">
        <v>6</v>
      </c>
      <c r="AY194" s="248" t="s">
        <v>199</v>
      </c>
    </row>
    <row r="195" spans="1:51" s="14" customFormat="1" ht="12">
      <c r="A195" s="14"/>
      <c r="B195" s="249"/>
      <c r="C195" s="250"/>
      <c r="D195" s="234" t="s">
        <v>213</v>
      </c>
      <c r="E195" s="251" t="s">
        <v>32</v>
      </c>
      <c r="F195" s="252" t="s">
        <v>215</v>
      </c>
      <c r="G195" s="250"/>
      <c r="H195" s="253">
        <v>21.802</v>
      </c>
      <c r="I195" s="254"/>
      <c r="J195" s="250"/>
      <c r="K195" s="250"/>
      <c r="L195" s="255"/>
      <c r="M195" s="269"/>
      <c r="N195" s="270"/>
      <c r="O195" s="270"/>
      <c r="P195" s="270"/>
      <c r="Q195" s="270"/>
      <c r="R195" s="270"/>
      <c r="S195" s="270"/>
      <c r="T195" s="271"/>
      <c r="U195" s="14"/>
      <c r="V195" s="14"/>
      <c r="W195" s="14"/>
      <c r="X195" s="14"/>
      <c r="Y195" s="14"/>
      <c r="Z195" s="14"/>
      <c r="AA195" s="14"/>
      <c r="AB195" s="14"/>
      <c r="AC195" s="14"/>
      <c r="AD195" s="14"/>
      <c r="AE195" s="14"/>
      <c r="AT195" s="259" t="s">
        <v>213</v>
      </c>
      <c r="AU195" s="259" t="s">
        <v>86</v>
      </c>
      <c r="AV195" s="14" t="s">
        <v>209</v>
      </c>
      <c r="AW195" s="14" t="s">
        <v>39</v>
      </c>
      <c r="AX195" s="14" t="s">
        <v>84</v>
      </c>
      <c r="AY195" s="259" t="s">
        <v>199</v>
      </c>
    </row>
    <row r="196" spans="1:63" s="12" customFormat="1" ht="22.8" customHeight="1">
      <c r="A196" s="12"/>
      <c r="B196" s="204"/>
      <c r="C196" s="205"/>
      <c r="D196" s="206" t="s">
        <v>76</v>
      </c>
      <c r="E196" s="218" t="s">
        <v>230</v>
      </c>
      <c r="F196" s="218" t="s">
        <v>933</v>
      </c>
      <c r="G196" s="205"/>
      <c r="H196" s="205"/>
      <c r="I196" s="208"/>
      <c r="J196" s="219">
        <f>BK196</f>
        <v>0</v>
      </c>
      <c r="K196" s="205"/>
      <c r="L196" s="210"/>
      <c r="M196" s="211"/>
      <c r="N196" s="212"/>
      <c r="O196" s="212"/>
      <c r="P196" s="213">
        <f>SUM(P197:P201)</f>
        <v>0</v>
      </c>
      <c r="Q196" s="212"/>
      <c r="R196" s="213">
        <f>SUM(R197:R201)</f>
        <v>0</v>
      </c>
      <c r="S196" s="212"/>
      <c r="T196" s="214">
        <f>SUM(T197:T201)</f>
        <v>0</v>
      </c>
      <c r="U196" s="12"/>
      <c r="V196" s="12"/>
      <c r="W196" s="12"/>
      <c r="X196" s="12"/>
      <c r="Y196" s="12"/>
      <c r="Z196" s="12"/>
      <c r="AA196" s="12"/>
      <c r="AB196" s="12"/>
      <c r="AC196" s="12"/>
      <c r="AD196" s="12"/>
      <c r="AE196" s="12"/>
      <c r="AR196" s="215" t="s">
        <v>84</v>
      </c>
      <c r="AT196" s="216" t="s">
        <v>76</v>
      </c>
      <c r="AU196" s="216" t="s">
        <v>84</v>
      </c>
      <c r="AY196" s="215" t="s">
        <v>199</v>
      </c>
      <c r="BK196" s="217">
        <f>SUM(BK197:BK201)</f>
        <v>0</v>
      </c>
    </row>
    <row r="197" spans="1:65" s="2" customFormat="1" ht="30" customHeight="1">
      <c r="A197" s="40"/>
      <c r="B197" s="41"/>
      <c r="C197" s="260" t="s">
        <v>271</v>
      </c>
      <c r="D197" s="260" t="s">
        <v>222</v>
      </c>
      <c r="E197" s="261" t="s">
        <v>934</v>
      </c>
      <c r="F197" s="262" t="s">
        <v>935</v>
      </c>
      <c r="G197" s="263" t="s">
        <v>324</v>
      </c>
      <c r="H197" s="264">
        <v>8.6</v>
      </c>
      <c r="I197" s="265"/>
      <c r="J197" s="266">
        <f>ROUND(I197*H197,2)</f>
        <v>0</v>
      </c>
      <c r="K197" s="262" t="s">
        <v>32</v>
      </c>
      <c r="L197" s="46"/>
      <c r="M197" s="267" t="s">
        <v>32</v>
      </c>
      <c r="N197" s="268" t="s">
        <v>48</v>
      </c>
      <c r="O197" s="86"/>
      <c r="P197" s="230">
        <f>O197*H197</f>
        <v>0</v>
      </c>
      <c r="Q197" s="230">
        <v>0</v>
      </c>
      <c r="R197" s="230">
        <f>Q197*H197</f>
        <v>0</v>
      </c>
      <c r="S197" s="230">
        <v>0</v>
      </c>
      <c r="T197" s="231">
        <f>S197*H197</f>
        <v>0</v>
      </c>
      <c r="U197" s="40"/>
      <c r="V197" s="40"/>
      <c r="W197" s="40"/>
      <c r="X197" s="40"/>
      <c r="Y197" s="40"/>
      <c r="Z197" s="40"/>
      <c r="AA197" s="40"/>
      <c r="AB197" s="40"/>
      <c r="AC197" s="40"/>
      <c r="AD197" s="40"/>
      <c r="AE197" s="40"/>
      <c r="AR197" s="232" t="s">
        <v>209</v>
      </c>
      <c r="AT197" s="232" t="s">
        <v>222</v>
      </c>
      <c r="AU197" s="232" t="s">
        <v>86</v>
      </c>
      <c r="AY197" s="18" t="s">
        <v>199</v>
      </c>
      <c r="BE197" s="233">
        <f>IF(N197="základní",J197,0)</f>
        <v>0</v>
      </c>
      <c r="BF197" s="233">
        <f>IF(N197="snížená",J197,0)</f>
        <v>0</v>
      </c>
      <c r="BG197" s="233">
        <f>IF(N197="zákl. přenesená",J197,0)</f>
        <v>0</v>
      </c>
      <c r="BH197" s="233">
        <f>IF(N197="sníž. přenesená",J197,0)</f>
        <v>0</v>
      </c>
      <c r="BI197" s="233">
        <f>IF(N197="nulová",J197,0)</f>
        <v>0</v>
      </c>
      <c r="BJ197" s="18" t="s">
        <v>84</v>
      </c>
      <c r="BK197" s="233">
        <f>ROUND(I197*H197,2)</f>
        <v>0</v>
      </c>
      <c r="BL197" s="18" t="s">
        <v>209</v>
      </c>
      <c r="BM197" s="232" t="s">
        <v>379</v>
      </c>
    </row>
    <row r="198" spans="1:47" s="2" customFormat="1" ht="12">
      <c r="A198" s="40"/>
      <c r="B198" s="41"/>
      <c r="C198" s="42"/>
      <c r="D198" s="234" t="s">
        <v>210</v>
      </c>
      <c r="E198" s="42"/>
      <c r="F198" s="235" t="s">
        <v>935</v>
      </c>
      <c r="G198" s="42"/>
      <c r="H198" s="42"/>
      <c r="I198" s="138"/>
      <c r="J198" s="42"/>
      <c r="K198" s="42"/>
      <c r="L198" s="46"/>
      <c r="M198" s="236"/>
      <c r="N198" s="237"/>
      <c r="O198" s="86"/>
      <c r="P198" s="86"/>
      <c r="Q198" s="86"/>
      <c r="R198" s="86"/>
      <c r="S198" s="86"/>
      <c r="T198" s="87"/>
      <c r="U198" s="40"/>
      <c r="V198" s="40"/>
      <c r="W198" s="40"/>
      <c r="X198" s="40"/>
      <c r="Y198" s="40"/>
      <c r="Z198" s="40"/>
      <c r="AA198" s="40"/>
      <c r="AB198" s="40"/>
      <c r="AC198" s="40"/>
      <c r="AD198" s="40"/>
      <c r="AE198" s="40"/>
      <c r="AT198" s="18" t="s">
        <v>210</v>
      </c>
      <c r="AU198" s="18" t="s">
        <v>86</v>
      </c>
    </row>
    <row r="199" spans="1:51" s="13" customFormat="1" ht="12">
      <c r="A199" s="13"/>
      <c r="B199" s="238"/>
      <c r="C199" s="239"/>
      <c r="D199" s="234" t="s">
        <v>213</v>
      </c>
      <c r="E199" s="240" t="s">
        <v>32</v>
      </c>
      <c r="F199" s="241" t="s">
        <v>1352</v>
      </c>
      <c r="G199" s="239"/>
      <c r="H199" s="242">
        <v>8.6</v>
      </c>
      <c r="I199" s="243"/>
      <c r="J199" s="239"/>
      <c r="K199" s="239"/>
      <c r="L199" s="244"/>
      <c r="M199" s="245"/>
      <c r="N199" s="246"/>
      <c r="O199" s="246"/>
      <c r="P199" s="246"/>
      <c r="Q199" s="246"/>
      <c r="R199" s="246"/>
      <c r="S199" s="246"/>
      <c r="T199" s="247"/>
      <c r="U199" s="13"/>
      <c r="V199" s="13"/>
      <c r="W199" s="13"/>
      <c r="X199" s="13"/>
      <c r="Y199" s="13"/>
      <c r="Z199" s="13"/>
      <c r="AA199" s="13"/>
      <c r="AB199" s="13"/>
      <c r="AC199" s="13"/>
      <c r="AD199" s="13"/>
      <c r="AE199" s="13"/>
      <c r="AT199" s="248" t="s">
        <v>213</v>
      </c>
      <c r="AU199" s="248" t="s">
        <v>86</v>
      </c>
      <c r="AV199" s="13" t="s">
        <v>86</v>
      </c>
      <c r="AW199" s="13" t="s">
        <v>39</v>
      </c>
      <c r="AX199" s="13" t="s">
        <v>6</v>
      </c>
      <c r="AY199" s="248" t="s">
        <v>199</v>
      </c>
    </row>
    <row r="200" spans="1:51" s="15" customFormat="1" ht="12">
      <c r="A200" s="15"/>
      <c r="B200" s="276"/>
      <c r="C200" s="277"/>
      <c r="D200" s="234" t="s">
        <v>213</v>
      </c>
      <c r="E200" s="278" t="s">
        <v>32</v>
      </c>
      <c r="F200" s="279" t="s">
        <v>1353</v>
      </c>
      <c r="G200" s="277"/>
      <c r="H200" s="278" t="s">
        <v>32</v>
      </c>
      <c r="I200" s="280"/>
      <c r="J200" s="277"/>
      <c r="K200" s="277"/>
      <c r="L200" s="281"/>
      <c r="M200" s="282"/>
      <c r="N200" s="283"/>
      <c r="O200" s="283"/>
      <c r="P200" s="283"/>
      <c r="Q200" s="283"/>
      <c r="R200" s="283"/>
      <c r="S200" s="283"/>
      <c r="T200" s="284"/>
      <c r="U200" s="15"/>
      <c r="V200" s="15"/>
      <c r="W200" s="15"/>
      <c r="X200" s="15"/>
      <c r="Y200" s="15"/>
      <c r="Z200" s="15"/>
      <c r="AA200" s="15"/>
      <c r="AB200" s="15"/>
      <c r="AC200" s="15"/>
      <c r="AD200" s="15"/>
      <c r="AE200" s="15"/>
      <c r="AT200" s="285" t="s">
        <v>213</v>
      </c>
      <c r="AU200" s="285" t="s">
        <v>86</v>
      </c>
      <c r="AV200" s="15" t="s">
        <v>84</v>
      </c>
      <c r="AW200" s="15" t="s">
        <v>39</v>
      </c>
      <c r="AX200" s="15" t="s">
        <v>6</v>
      </c>
      <c r="AY200" s="285" t="s">
        <v>199</v>
      </c>
    </row>
    <row r="201" spans="1:51" s="14" customFormat="1" ht="12">
      <c r="A201" s="14"/>
      <c r="B201" s="249"/>
      <c r="C201" s="250"/>
      <c r="D201" s="234" t="s">
        <v>213</v>
      </c>
      <c r="E201" s="251" t="s">
        <v>32</v>
      </c>
      <c r="F201" s="252" t="s">
        <v>215</v>
      </c>
      <c r="G201" s="250"/>
      <c r="H201" s="253">
        <v>8.6</v>
      </c>
      <c r="I201" s="254"/>
      <c r="J201" s="250"/>
      <c r="K201" s="250"/>
      <c r="L201" s="255"/>
      <c r="M201" s="269"/>
      <c r="N201" s="270"/>
      <c r="O201" s="270"/>
      <c r="P201" s="270"/>
      <c r="Q201" s="270"/>
      <c r="R201" s="270"/>
      <c r="S201" s="270"/>
      <c r="T201" s="271"/>
      <c r="U201" s="14"/>
      <c r="V201" s="14"/>
      <c r="W201" s="14"/>
      <c r="X201" s="14"/>
      <c r="Y201" s="14"/>
      <c r="Z201" s="14"/>
      <c r="AA201" s="14"/>
      <c r="AB201" s="14"/>
      <c r="AC201" s="14"/>
      <c r="AD201" s="14"/>
      <c r="AE201" s="14"/>
      <c r="AT201" s="259" t="s">
        <v>213</v>
      </c>
      <c r="AU201" s="259" t="s">
        <v>86</v>
      </c>
      <c r="AV201" s="14" t="s">
        <v>209</v>
      </c>
      <c r="AW201" s="14" t="s">
        <v>39</v>
      </c>
      <c r="AX201" s="14" t="s">
        <v>84</v>
      </c>
      <c r="AY201" s="259" t="s">
        <v>199</v>
      </c>
    </row>
    <row r="202" spans="1:63" s="12" customFormat="1" ht="22.8" customHeight="1">
      <c r="A202" s="12"/>
      <c r="B202" s="204"/>
      <c r="C202" s="205"/>
      <c r="D202" s="206" t="s">
        <v>76</v>
      </c>
      <c r="E202" s="218" t="s">
        <v>249</v>
      </c>
      <c r="F202" s="218" t="s">
        <v>942</v>
      </c>
      <c r="G202" s="205"/>
      <c r="H202" s="205"/>
      <c r="I202" s="208"/>
      <c r="J202" s="219">
        <f>BK202</f>
        <v>0</v>
      </c>
      <c r="K202" s="205"/>
      <c r="L202" s="210"/>
      <c r="M202" s="211"/>
      <c r="N202" s="212"/>
      <c r="O202" s="212"/>
      <c r="P202" s="213">
        <f>SUM(P203:P236)</f>
        <v>0</v>
      </c>
      <c r="Q202" s="212"/>
      <c r="R202" s="213">
        <f>SUM(R203:R236)</f>
        <v>0</v>
      </c>
      <c r="S202" s="212"/>
      <c r="T202" s="214">
        <f>SUM(T203:T236)</f>
        <v>0</v>
      </c>
      <c r="U202" s="12"/>
      <c r="V202" s="12"/>
      <c r="W202" s="12"/>
      <c r="X202" s="12"/>
      <c r="Y202" s="12"/>
      <c r="Z202" s="12"/>
      <c r="AA202" s="12"/>
      <c r="AB202" s="12"/>
      <c r="AC202" s="12"/>
      <c r="AD202" s="12"/>
      <c r="AE202" s="12"/>
      <c r="AR202" s="215" t="s">
        <v>84</v>
      </c>
      <c r="AT202" s="216" t="s">
        <v>76</v>
      </c>
      <c r="AU202" s="216" t="s">
        <v>84</v>
      </c>
      <c r="AY202" s="215" t="s">
        <v>199</v>
      </c>
      <c r="BK202" s="217">
        <f>SUM(BK203:BK236)</f>
        <v>0</v>
      </c>
    </row>
    <row r="203" spans="1:65" s="2" customFormat="1" ht="19.8" customHeight="1">
      <c r="A203" s="40"/>
      <c r="B203" s="41"/>
      <c r="C203" s="260" t="s">
        <v>380</v>
      </c>
      <c r="D203" s="260" t="s">
        <v>222</v>
      </c>
      <c r="E203" s="261" t="s">
        <v>1354</v>
      </c>
      <c r="F203" s="262" t="s">
        <v>1355</v>
      </c>
      <c r="G203" s="263" t="s">
        <v>288</v>
      </c>
      <c r="H203" s="264">
        <v>38.54</v>
      </c>
      <c r="I203" s="265"/>
      <c r="J203" s="266">
        <f>ROUND(I203*H203,2)</f>
        <v>0</v>
      </c>
      <c r="K203" s="262" t="s">
        <v>32</v>
      </c>
      <c r="L203" s="46"/>
      <c r="M203" s="267" t="s">
        <v>32</v>
      </c>
      <c r="N203" s="268" t="s">
        <v>48</v>
      </c>
      <c r="O203" s="86"/>
      <c r="P203" s="230">
        <f>O203*H203</f>
        <v>0</v>
      </c>
      <c r="Q203" s="230">
        <v>0</v>
      </c>
      <c r="R203" s="230">
        <f>Q203*H203</f>
        <v>0</v>
      </c>
      <c r="S203" s="230">
        <v>0</v>
      </c>
      <c r="T203" s="231">
        <f>S203*H203</f>
        <v>0</v>
      </c>
      <c r="U203" s="40"/>
      <c r="V203" s="40"/>
      <c r="W203" s="40"/>
      <c r="X203" s="40"/>
      <c r="Y203" s="40"/>
      <c r="Z203" s="40"/>
      <c r="AA203" s="40"/>
      <c r="AB203" s="40"/>
      <c r="AC203" s="40"/>
      <c r="AD203" s="40"/>
      <c r="AE203" s="40"/>
      <c r="AR203" s="232" t="s">
        <v>209</v>
      </c>
      <c r="AT203" s="232" t="s">
        <v>222</v>
      </c>
      <c r="AU203" s="232" t="s">
        <v>86</v>
      </c>
      <c r="AY203" s="18" t="s">
        <v>199</v>
      </c>
      <c r="BE203" s="233">
        <f>IF(N203="základní",J203,0)</f>
        <v>0</v>
      </c>
      <c r="BF203" s="233">
        <f>IF(N203="snížená",J203,0)</f>
        <v>0</v>
      </c>
      <c r="BG203" s="233">
        <f>IF(N203="zákl. přenesená",J203,0)</f>
        <v>0</v>
      </c>
      <c r="BH203" s="233">
        <f>IF(N203="sníž. přenesená",J203,0)</f>
        <v>0</v>
      </c>
      <c r="BI203" s="233">
        <f>IF(N203="nulová",J203,0)</f>
        <v>0</v>
      </c>
      <c r="BJ203" s="18" t="s">
        <v>84</v>
      </c>
      <c r="BK203" s="233">
        <f>ROUND(I203*H203,2)</f>
        <v>0</v>
      </c>
      <c r="BL203" s="18" t="s">
        <v>209</v>
      </c>
      <c r="BM203" s="232" t="s">
        <v>383</v>
      </c>
    </row>
    <row r="204" spans="1:47" s="2" customFormat="1" ht="12">
      <c r="A204" s="40"/>
      <c r="B204" s="41"/>
      <c r="C204" s="42"/>
      <c r="D204" s="234" t="s">
        <v>210</v>
      </c>
      <c r="E204" s="42"/>
      <c r="F204" s="235" t="s">
        <v>1355</v>
      </c>
      <c r="G204" s="42"/>
      <c r="H204" s="42"/>
      <c r="I204" s="138"/>
      <c r="J204" s="42"/>
      <c r="K204" s="42"/>
      <c r="L204" s="46"/>
      <c r="M204" s="236"/>
      <c r="N204" s="237"/>
      <c r="O204" s="86"/>
      <c r="P204" s="86"/>
      <c r="Q204" s="86"/>
      <c r="R204" s="86"/>
      <c r="S204" s="86"/>
      <c r="T204" s="87"/>
      <c r="U204" s="40"/>
      <c r="V204" s="40"/>
      <c r="W204" s="40"/>
      <c r="X204" s="40"/>
      <c r="Y204" s="40"/>
      <c r="Z204" s="40"/>
      <c r="AA204" s="40"/>
      <c r="AB204" s="40"/>
      <c r="AC204" s="40"/>
      <c r="AD204" s="40"/>
      <c r="AE204" s="40"/>
      <c r="AT204" s="18" t="s">
        <v>210</v>
      </c>
      <c r="AU204" s="18" t="s">
        <v>86</v>
      </c>
    </row>
    <row r="205" spans="1:51" s="13" customFormat="1" ht="12">
      <c r="A205" s="13"/>
      <c r="B205" s="238"/>
      <c r="C205" s="239"/>
      <c r="D205" s="234" t="s">
        <v>213</v>
      </c>
      <c r="E205" s="240" t="s">
        <v>32</v>
      </c>
      <c r="F205" s="241" t="s">
        <v>1356</v>
      </c>
      <c r="G205" s="239"/>
      <c r="H205" s="242">
        <v>38.54</v>
      </c>
      <c r="I205" s="243"/>
      <c r="J205" s="239"/>
      <c r="K205" s="239"/>
      <c r="L205" s="244"/>
      <c r="M205" s="245"/>
      <c r="N205" s="246"/>
      <c r="O205" s="246"/>
      <c r="P205" s="246"/>
      <c r="Q205" s="246"/>
      <c r="R205" s="246"/>
      <c r="S205" s="246"/>
      <c r="T205" s="247"/>
      <c r="U205" s="13"/>
      <c r="V205" s="13"/>
      <c r="W205" s="13"/>
      <c r="X205" s="13"/>
      <c r="Y205" s="13"/>
      <c r="Z205" s="13"/>
      <c r="AA205" s="13"/>
      <c r="AB205" s="13"/>
      <c r="AC205" s="13"/>
      <c r="AD205" s="13"/>
      <c r="AE205" s="13"/>
      <c r="AT205" s="248" t="s">
        <v>213</v>
      </c>
      <c r="AU205" s="248" t="s">
        <v>86</v>
      </c>
      <c r="AV205" s="13" t="s">
        <v>86</v>
      </c>
      <c r="AW205" s="13" t="s">
        <v>39</v>
      </c>
      <c r="AX205" s="13" t="s">
        <v>6</v>
      </c>
      <c r="AY205" s="248" t="s">
        <v>199</v>
      </c>
    </row>
    <row r="206" spans="1:51" s="14" customFormat="1" ht="12">
      <c r="A206" s="14"/>
      <c r="B206" s="249"/>
      <c r="C206" s="250"/>
      <c r="D206" s="234" t="s">
        <v>213</v>
      </c>
      <c r="E206" s="251" t="s">
        <v>32</v>
      </c>
      <c r="F206" s="252" t="s">
        <v>215</v>
      </c>
      <c r="G206" s="250"/>
      <c r="H206" s="253">
        <v>38.54</v>
      </c>
      <c r="I206" s="254"/>
      <c r="J206" s="250"/>
      <c r="K206" s="250"/>
      <c r="L206" s="255"/>
      <c r="M206" s="269"/>
      <c r="N206" s="270"/>
      <c r="O206" s="270"/>
      <c r="P206" s="270"/>
      <c r="Q206" s="270"/>
      <c r="R206" s="270"/>
      <c r="S206" s="270"/>
      <c r="T206" s="271"/>
      <c r="U206" s="14"/>
      <c r="V206" s="14"/>
      <c r="W206" s="14"/>
      <c r="X206" s="14"/>
      <c r="Y206" s="14"/>
      <c r="Z206" s="14"/>
      <c r="AA206" s="14"/>
      <c r="AB206" s="14"/>
      <c r="AC206" s="14"/>
      <c r="AD206" s="14"/>
      <c r="AE206" s="14"/>
      <c r="AT206" s="259" t="s">
        <v>213</v>
      </c>
      <c r="AU206" s="259" t="s">
        <v>86</v>
      </c>
      <c r="AV206" s="14" t="s">
        <v>209</v>
      </c>
      <c r="AW206" s="14" t="s">
        <v>39</v>
      </c>
      <c r="AX206" s="14" t="s">
        <v>84</v>
      </c>
      <c r="AY206" s="259" t="s">
        <v>199</v>
      </c>
    </row>
    <row r="207" spans="1:65" s="2" customFormat="1" ht="19.8" customHeight="1">
      <c r="A207" s="40"/>
      <c r="B207" s="41"/>
      <c r="C207" s="260" t="s">
        <v>274</v>
      </c>
      <c r="D207" s="260" t="s">
        <v>222</v>
      </c>
      <c r="E207" s="261" t="s">
        <v>1357</v>
      </c>
      <c r="F207" s="262" t="s">
        <v>1358</v>
      </c>
      <c r="G207" s="263" t="s">
        <v>324</v>
      </c>
      <c r="H207" s="264">
        <v>9.91</v>
      </c>
      <c r="I207" s="265"/>
      <c r="J207" s="266">
        <f>ROUND(I207*H207,2)</f>
        <v>0</v>
      </c>
      <c r="K207" s="262" t="s">
        <v>32</v>
      </c>
      <c r="L207" s="46"/>
      <c r="M207" s="267" t="s">
        <v>32</v>
      </c>
      <c r="N207" s="268" t="s">
        <v>48</v>
      </c>
      <c r="O207" s="86"/>
      <c r="P207" s="230">
        <f>O207*H207</f>
        <v>0</v>
      </c>
      <c r="Q207" s="230">
        <v>0</v>
      </c>
      <c r="R207" s="230">
        <f>Q207*H207</f>
        <v>0</v>
      </c>
      <c r="S207" s="230">
        <v>0</v>
      </c>
      <c r="T207" s="231">
        <f>S207*H207</f>
        <v>0</v>
      </c>
      <c r="U207" s="40"/>
      <c r="V207" s="40"/>
      <c r="W207" s="40"/>
      <c r="X207" s="40"/>
      <c r="Y207" s="40"/>
      <c r="Z207" s="40"/>
      <c r="AA207" s="40"/>
      <c r="AB207" s="40"/>
      <c r="AC207" s="40"/>
      <c r="AD207" s="40"/>
      <c r="AE207" s="40"/>
      <c r="AR207" s="232" t="s">
        <v>209</v>
      </c>
      <c r="AT207" s="232" t="s">
        <v>222</v>
      </c>
      <c r="AU207" s="232" t="s">
        <v>86</v>
      </c>
      <c r="AY207" s="18" t="s">
        <v>199</v>
      </c>
      <c r="BE207" s="233">
        <f>IF(N207="základní",J207,0)</f>
        <v>0</v>
      </c>
      <c r="BF207" s="233">
        <f>IF(N207="snížená",J207,0)</f>
        <v>0</v>
      </c>
      <c r="BG207" s="233">
        <f>IF(N207="zákl. přenesená",J207,0)</f>
        <v>0</v>
      </c>
      <c r="BH207" s="233">
        <f>IF(N207="sníž. přenesená",J207,0)</f>
        <v>0</v>
      </c>
      <c r="BI207" s="233">
        <f>IF(N207="nulová",J207,0)</f>
        <v>0</v>
      </c>
      <c r="BJ207" s="18" t="s">
        <v>84</v>
      </c>
      <c r="BK207" s="233">
        <f>ROUND(I207*H207,2)</f>
        <v>0</v>
      </c>
      <c r="BL207" s="18" t="s">
        <v>209</v>
      </c>
      <c r="BM207" s="232" t="s">
        <v>386</v>
      </c>
    </row>
    <row r="208" spans="1:47" s="2" customFormat="1" ht="12">
      <c r="A208" s="40"/>
      <c r="B208" s="41"/>
      <c r="C208" s="42"/>
      <c r="D208" s="234" t="s">
        <v>210</v>
      </c>
      <c r="E208" s="42"/>
      <c r="F208" s="235" t="s">
        <v>1358</v>
      </c>
      <c r="G208" s="42"/>
      <c r="H208" s="42"/>
      <c r="I208" s="138"/>
      <c r="J208" s="42"/>
      <c r="K208" s="42"/>
      <c r="L208" s="46"/>
      <c r="M208" s="236"/>
      <c r="N208" s="237"/>
      <c r="O208" s="86"/>
      <c r="P208" s="86"/>
      <c r="Q208" s="86"/>
      <c r="R208" s="86"/>
      <c r="S208" s="86"/>
      <c r="T208" s="87"/>
      <c r="U208" s="40"/>
      <c r="V208" s="40"/>
      <c r="W208" s="40"/>
      <c r="X208" s="40"/>
      <c r="Y208" s="40"/>
      <c r="Z208" s="40"/>
      <c r="AA208" s="40"/>
      <c r="AB208" s="40"/>
      <c r="AC208" s="40"/>
      <c r="AD208" s="40"/>
      <c r="AE208" s="40"/>
      <c r="AT208" s="18" t="s">
        <v>210</v>
      </c>
      <c r="AU208" s="18" t="s">
        <v>86</v>
      </c>
    </row>
    <row r="209" spans="1:65" s="2" customFormat="1" ht="14.4" customHeight="1">
      <c r="A209" s="40"/>
      <c r="B209" s="41"/>
      <c r="C209" s="220" t="s">
        <v>387</v>
      </c>
      <c r="D209" s="220" t="s">
        <v>203</v>
      </c>
      <c r="E209" s="221" t="s">
        <v>1359</v>
      </c>
      <c r="F209" s="222" t="s">
        <v>1360</v>
      </c>
      <c r="G209" s="223" t="s">
        <v>206</v>
      </c>
      <c r="H209" s="224">
        <v>6</v>
      </c>
      <c r="I209" s="225"/>
      <c r="J209" s="226">
        <f>ROUND(I209*H209,2)</f>
        <v>0</v>
      </c>
      <c r="K209" s="222" t="s">
        <v>32</v>
      </c>
      <c r="L209" s="227"/>
      <c r="M209" s="228" t="s">
        <v>32</v>
      </c>
      <c r="N209" s="229" t="s">
        <v>48</v>
      </c>
      <c r="O209" s="86"/>
      <c r="P209" s="230">
        <f>O209*H209</f>
        <v>0</v>
      </c>
      <c r="Q209" s="230">
        <v>0</v>
      </c>
      <c r="R209" s="230">
        <f>Q209*H209</f>
        <v>0</v>
      </c>
      <c r="S209" s="230">
        <v>0</v>
      </c>
      <c r="T209" s="231">
        <f>S209*H209</f>
        <v>0</v>
      </c>
      <c r="U209" s="40"/>
      <c r="V209" s="40"/>
      <c r="W209" s="40"/>
      <c r="X209" s="40"/>
      <c r="Y209" s="40"/>
      <c r="Z209" s="40"/>
      <c r="AA209" s="40"/>
      <c r="AB209" s="40"/>
      <c r="AC209" s="40"/>
      <c r="AD209" s="40"/>
      <c r="AE209" s="40"/>
      <c r="AR209" s="232" t="s">
        <v>208</v>
      </c>
      <c r="AT209" s="232" t="s">
        <v>203</v>
      </c>
      <c r="AU209" s="232" t="s">
        <v>86</v>
      </c>
      <c r="AY209" s="18" t="s">
        <v>199</v>
      </c>
      <c r="BE209" s="233">
        <f>IF(N209="základní",J209,0)</f>
        <v>0</v>
      </c>
      <c r="BF209" s="233">
        <f>IF(N209="snížená",J209,0)</f>
        <v>0</v>
      </c>
      <c r="BG209" s="233">
        <f>IF(N209="zákl. přenesená",J209,0)</f>
        <v>0</v>
      </c>
      <c r="BH209" s="233">
        <f>IF(N209="sníž. přenesená",J209,0)</f>
        <v>0</v>
      </c>
      <c r="BI209" s="233">
        <f>IF(N209="nulová",J209,0)</f>
        <v>0</v>
      </c>
      <c r="BJ209" s="18" t="s">
        <v>84</v>
      </c>
      <c r="BK209" s="233">
        <f>ROUND(I209*H209,2)</f>
        <v>0</v>
      </c>
      <c r="BL209" s="18" t="s">
        <v>209</v>
      </c>
      <c r="BM209" s="232" t="s">
        <v>390</v>
      </c>
    </row>
    <row r="210" spans="1:47" s="2" customFormat="1" ht="12">
      <c r="A210" s="40"/>
      <c r="B210" s="41"/>
      <c r="C210" s="42"/>
      <c r="D210" s="234" t="s">
        <v>210</v>
      </c>
      <c r="E210" s="42"/>
      <c r="F210" s="235" t="s">
        <v>1360</v>
      </c>
      <c r="G210" s="42"/>
      <c r="H210" s="42"/>
      <c r="I210" s="138"/>
      <c r="J210" s="42"/>
      <c r="K210" s="42"/>
      <c r="L210" s="46"/>
      <c r="M210" s="236"/>
      <c r="N210" s="237"/>
      <c r="O210" s="86"/>
      <c r="P210" s="86"/>
      <c r="Q210" s="86"/>
      <c r="R210" s="86"/>
      <c r="S210" s="86"/>
      <c r="T210" s="87"/>
      <c r="U210" s="40"/>
      <c r="V210" s="40"/>
      <c r="W210" s="40"/>
      <c r="X210" s="40"/>
      <c r="Y210" s="40"/>
      <c r="Z210" s="40"/>
      <c r="AA210" s="40"/>
      <c r="AB210" s="40"/>
      <c r="AC210" s="40"/>
      <c r="AD210" s="40"/>
      <c r="AE210" s="40"/>
      <c r="AT210" s="18" t="s">
        <v>210</v>
      </c>
      <c r="AU210" s="18" t="s">
        <v>86</v>
      </c>
    </row>
    <row r="211" spans="1:65" s="2" customFormat="1" ht="19.8" customHeight="1">
      <c r="A211" s="40"/>
      <c r="B211" s="41"/>
      <c r="C211" s="220" t="s">
        <v>278</v>
      </c>
      <c r="D211" s="220" t="s">
        <v>203</v>
      </c>
      <c r="E211" s="221" t="s">
        <v>1361</v>
      </c>
      <c r="F211" s="222" t="s">
        <v>1362</v>
      </c>
      <c r="G211" s="223" t="s">
        <v>206</v>
      </c>
      <c r="H211" s="224">
        <v>1</v>
      </c>
      <c r="I211" s="225"/>
      <c r="J211" s="226">
        <f>ROUND(I211*H211,2)</f>
        <v>0</v>
      </c>
      <c r="K211" s="222" t="s">
        <v>32</v>
      </c>
      <c r="L211" s="227"/>
      <c r="M211" s="228" t="s">
        <v>32</v>
      </c>
      <c r="N211" s="229" t="s">
        <v>48</v>
      </c>
      <c r="O211" s="86"/>
      <c r="P211" s="230">
        <f>O211*H211</f>
        <v>0</v>
      </c>
      <c r="Q211" s="230">
        <v>0</v>
      </c>
      <c r="R211" s="230">
        <f>Q211*H211</f>
        <v>0</v>
      </c>
      <c r="S211" s="230">
        <v>0</v>
      </c>
      <c r="T211" s="231">
        <f>S211*H211</f>
        <v>0</v>
      </c>
      <c r="U211" s="40"/>
      <c r="V211" s="40"/>
      <c r="W211" s="40"/>
      <c r="X211" s="40"/>
      <c r="Y211" s="40"/>
      <c r="Z211" s="40"/>
      <c r="AA211" s="40"/>
      <c r="AB211" s="40"/>
      <c r="AC211" s="40"/>
      <c r="AD211" s="40"/>
      <c r="AE211" s="40"/>
      <c r="AR211" s="232" t="s">
        <v>208</v>
      </c>
      <c r="AT211" s="232" t="s">
        <v>203</v>
      </c>
      <c r="AU211" s="232" t="s">
        <v>86</v>
      </c>
      <c r="AY211" s="18" t="s">
        <v>199</v>
      </c>
      <c r="BE211" s="233">
        <f>IF(N211="základní",J211,0)</f>
        <v>0</v>
      </c>
      <c r="BF211" s="233">
        <f>IF(N211="snížená",J211,0)</f>
        <v>0</v>
      </c>
      <c r="BG211" s="233">
        <f>IF(N211="zákl. přenesená",J211,0)</f>
        <v>0</v>
      </c>
      <c r="BH211" s="233">
        <f>IF(N211="sníž. přenesená",J211,0)</f>
        <v>0</v>
      </c>
      <c r="BI211" s="233">
        <f>IF(N211="nulová",J211,0)</f>
        <v>0</v>
      </c>
      <c r="BJ211" s="18" t="s">
        <v>84</v>
      </c>
      <c r="BK211" s="233">
        <f>ROUND(I211*H211,2)</f>
        <v>0</v>
      </c>
      <c r="BL211" s="18" t="s">
        <v>209</v>
      </c>
      <c r="BM211" s="232" t="s">
        <v>225</v>
      </c>
    </row>
    <row r="212" spans="1:47" s="2" customFormat="1" ht="12">
      <c r="A212" s="40"/>
      <c r="B212" s="41"/>
      <c r="C212" s="42"/>
      <c r="D212" s="234" t="s">
        <v>210</v>
      </c>
      <c r="E212" s="42"/>
      <c r="F212" s="235" t="s">
        <v>1362</v>
      </c>
      <c r="G212" s="42"/>
      <c r="H212" s="42"/>
      <c r="I212" s="138"/>
      <c r="J212" s="42"/>
      <c r="K212" s="42"/>
      <c r="L212" s="46"/>
      <c r="M212" s="236"/>
      <c r="N212" s="237"/>
      <c r="O212" s="86"/>
      <c r="P212" s="86"/>
      <c r="Q212" s="86"/>
      <c r="R212" s="86"/>
      <c r="S212" s="86"/>
      <c r="T212" s="87"/>
      <c r="U212" s="40"/>
      <c r="V212" s="40"/>
      <c r="W212" s="40"/>
      <c r="X212" s="40"/>
      <c r="Y212" s="40"/>
      <c r="Z212" s="40"/>
      <c r="AA212" s="40"/>
      <c r="AB212" s="40"/>
      <c r="AC212" s="40"/>
      <c r="AD212" s="40"/>
      <c r="AE212" s="40"/>
      <c r="AT212" s="18" t="s">
        <v>210</v>
      </c>
      <c r="AU212" s="18" t="s">
        <v>86</v>
      </c>
    </row>
    <row r="213" spans="1:65" s="2" customFormat="1" ht="19.8" customHeight="1">
      <c r="A213" s="40"/>
      <c r="B213" s="41"/>
      <c r="C213" s="220" t="s">
        <v>393</v>
      </c>
      <c r="D213" s="220" t="s">
        <v>203</v>
      </c>
      <c r="E213" s="221" t="s">
        <v>1363</v>
      </c>
      <c r="F213" s="222" t="s">
        <v>1364</v>
      </c>
      <c r="G213" s="223" t="s">
        <v>206</v>
      </c>
      <c r="H213" s="224">
        <v>1</v>
      </c>
      <c r="I213" s="225"/>
      <c r="J213" s="226">
        <f>ROUND(I213*H213,2)</f>
        <v>0</v>
      </c>
      <c r="K213" s="222" t="s">
        <v>32</v>
      </c>
      <c r="L213" s="227"/>
      <c r="M213" s="228" t="s">
        <v>32</v>
      </c>
      <c r="N213" s="229" t="s">
        <v>48</v>
      </c>
      <c r="O213" s="86"/>
      <c r="P213" s="230">
        <f>O213*H213</f>
        <v>0</v>
      </c>
      <c r="Q213" s="230">
        <v>0</v>
      </c>
      <c r="R213" s="230">
        <f>Q213*H213</f>
        <v>0</v>
      </c>
      <c r="S213" s="230">
        <v>0</v>
      </c>
      <c r="T213" s="231">
        <f>S213*H213</f>
        <v>0</v>
      </c>
      <c r="U213" s="40"/>
      <c r="V213" s="40"/>
      <c r="W213" s="40"/>
      <c r="X213" s="40"/>
      <c r="Y213" s="40"/>
      <c r="Z213" s="40"/>
      <c r="AA213" s="40"/>
      <c r="AB213" s="40"/>
      <c r="AC213" s="40"/>
      <c r="AD213" s="40"/>
      <c r="AE213" s="40"/>
      <c r="AR213" s="232" t="s">
        <v>208</v>
      </c>
      <c r="AT213" s="232" t="s">
        <v>203</v>
      </c>
      <c r="AU213" s="232" t="s">
        <v>86</v>
      </c>
      <c r="AY213" s="18" t="s">
        <v>199</v>
      </c>
      <c r="BE213" s="233">
        <f>IF(N213="základní",J213,0)</f>
        <v>0</v>
      </c>
      <c r="BF213" s="233">
        <f>IF(N213="snížená",J213,0)</f>
        <v>0</v>
      </c>
      <c r="BG213" s="233">
        <f>IF(N213="zákl. přenesená",J213,0)</f>
        <v>0</v>
      </c>
      <c r="BH213" s="233">
        <f>IF(N213="sníž. přenesená",J213,0)</f>
        <v>0</v>
      </c>
      <c r="BI213" s="233">
        <f>IF(N213="nulová",J213,0)</f>
        <v>0</v>
      </c>
      <c r="BJ213" s="18" t="s">
        <v>84</v>
      </c>
      <c r="BK213" s="233">
        <f>ROUND(I213*H213,2)</f>
        <v>0</v>
      </c>
      <c r="BL213" s="18" t="s">
        <v>209</v>
      </c>
      <c r="BM213" s="232" t="s">
        <v>396</v>
      </c>
    </row>
    <row r="214" spans="1:47" s="2" customFormat="1" ht="12">
      <c r="A214" s="40"/>
      <c r="B214" s="41"/>
      <c r="C214" s="42"/>
      <c r="D214" s="234" t="s">
        <v>210</v>
      </c>
      <c r="E214" s="42"/>
      <c r="F214" s="235" t="s">
        <v>1364</v>
      </c>
      <c r="G214" s="42"/>
      <c r="H214" s="42"/>
      <c r="I214" s="138"/>
      <c r="J214" s="42"/>
      <c r="K214" s="42"/>
      <c r="L214" s="46"/>
      <c r="M214" s="236"/>
      <c r="N214" s="237"/>
      <c r="O214" s="86"/>
      <c r="P214" s="86"/>
      <c r="Q214" s="86"/>
      <c r="R214" s="86"/>
      <c r="S214" s="86"/>
      <c r="T214" s="87"/>
      <c r="U214" s="40"/>
      <c r="V214" s="40"/>
      <c r="W214" s="40"/>
      <c r="X214" s="40"/>
      <c r="Y214" s="40"/>
      <c r="Z214" s="40"/>
      <c r="AA214" s="40"/>
      <c r="AB214" s="40"/>
      <c r="AC214" s="40"/>
      <c r="AD214" s="40"/>
      <c r="AE214" s="40"/>
      <c r="AT214" s="18" t="s">
        <v>210</v>
      </c>
      <c r="AU214" s="18" t="s">
        <v>86</v>
      </c>
    </row>
    <row r="215" spans="1:65" s="2" customFormat="1" ht="19.8" customHeight="1">
      <c r="A215" s="40"/>
      <c r="B215" s="41"/>
      <c r="C215" s="260" t="s">
        <v>282</v>
      </c>
      <c r="D215" s="260" t="s">
        <v>222</v>
      </c>
      <c r="E215" s="261" t="s">
        <v>950</v>
      </c>
      <c r="F215" s="262" t="s">
        <v>951</v>
      </c>
      <c r="G215" s="263" t="s">
        <v>288</v>
      </c>
      <c r="H215" s="264">
        <v>24.3</v>
      </c>
      <c r="I215" s="265"/>
      <c r="J215" s="266">
        <f>ROUND(I215*H215,2)</f>
        <v>0</v>
      </c>
      <c r="K215" s="262" t="s">
        <v>32</v>
      </c>
      <c r="L215" s="46"/>
      <c r="M215" s="267" t="s">
        <v>32</v>
      </c>
      <c r="N215" s="268" t="s">
        <v>48</v>
      </c>
      <c r="O215" s="86"/>
      <c r="P215" s="230">
        <f>O215*H215</f>
        <v>0</v>
      </c>
      <c r="Q215" s="230">
        <v>0</v>
      </c>
      <c r="R215" s="230">
        <f>Q215*H215</f>
        <v>0</v>
      </c>
      <c r="S215" s="230">
        <v>0</v>
      </c>
      <c r="T215" s="231">
        <f>S215*H215</f>
        <v>0</v>
      </c>
      <c r="U215" s="40"/>
      <c r="V215" s="40"/>
      <c r="W215" s="40"/>
      <c r="X215" s="40"/>
      <c r="Y215" s="40"/>
      <c r="Z215" s="40"/>
      <c r="AA215" s="40"/>
      <c r="AB215" s="40"/>
      <c r="AC215" s="40"/>
      <c r="AD215" s="40"/>
      <c r="AE215" s="40"/>
      <c r="AR215" s="232" t="s">
        <v>209</v>
      </c>
      <c r="AT215" s="232" t="s">
        <v>222</v>
      </c>
      <c r="AU215" s="232" t="s">
        <v>86</v>
      </c>
      <c r="AY215" s="18" t="s">
        <v>199</v>
      </c>
      <c r="BE215" s="233">
        <f>IF(N215="základní",J215,0)</f>
        <v>0</v>
      </c>
      <c r="BF215" s="233">
        <f>IF(N215="snížená",J215,0)</f>
        <v>0</v>
      </c>
      <c r="BG215" s="233">
        <f>IF(N215="zákl. přenesená",J215,0)</f>
        <v>0</v>
      </c>
      <c r="BH215" s="233">
        <f>IF(N215="sníž. přenesená",J215,0)</f>
        <v>0</v>
      </c>
      <c r="BI215" s="233">
        <f>IF(N215="nulová",J215,0)</f>
        <v>0</v>
      </c>
      <c r="BJ215" s="18" t="s">
        <v>84</v>
      </c>
      <c r="BK215" s="233">
        <f>ROUND(I215*H215,2)</f>
        <v>0</v>
      </c>
      <c r="BL215" s="18" t="s">
        <v>209</v>
      </c>
      <c r="BM215" s="232" t="s">
        <v>399</v>
      </c>
    </row>
    <row r="216" spans="1:47" s="2" customFormat="1" ht="12">
      <c r="A216" s="40"/>
      <c r="B216" s="41"/>
      <c r="C216" s="42"/>
      <c r="D216" s="234" t="s">
        <v>210</v>
      </c>
      <c r="E216" s="42"/>
      <c r="F216" s="235" t="s">
        <v>951</v>
      </c>
      <c r="G216" s="42"/>
      <c r="H216" s="42"/>
      <c r="I216" s="138"/>
      <c r="J216" s="42"/>
      <c r="K216" s="42"/>
      <c r="L216" s="46"/>
      <c r="M216" s="236"/>
      <c r="N216" s="237"/>
      <c r="O216" s="86"/>
      <c r="P216" s="86"/>
      <c r="Q216" s="86"/>
      <c r="R216" s="86"/>
      <c r="S216" s="86"/>
      <c r="T216" s="87"/>
      <c r="U216" s="40"/>
      <c r="V216" s="40"/>
      <c r="W216" s="40"/>
      <c r="X216" s="40"/>
      <c r="Y216" s="40"/>
      <c r="Z216" s="40"/>
      <c r="AA216" s="40"/>
      <c r="AB216" s="40"/>
      <c r="AC216" s="40"/>
      <c r="AD216" s="40"/>
      <c r="AE216" s="40"/>
      <c r="AT216" s="18" t="s">
        <v>210</v>
      </c>
      <c r="AU216" s="18" t="s">
        <v>86</v>
      </c>
    </row>
    <row r="217" spans="1:51" s="13" customFormat="1" ht="12">
      <c r="A217" s="13"/>
      <c r="B217" s="238"/>
      <c r="C217" s="239"/>
      <c r="D217" s="234" t="s">
        <v>213</v>
      </c>
      <c r="E217" s="240" t="s">
        <v>32</v>
      </c>
      <c r="F217" s="241" t="s">
        <v>1365</v>
      </c>
      <c r="G217" s="239"/>
      <c r="H217" s="242">
        <v>24.3</v>
      </c>
      <c r="I217" s="243"/>
      <c r="J217" s="239"/>
      <c r="K217" s="239"/>
      <c r="L217" s="244"/>
      <c r="M217" s="245"/>
      <c r="N217" s="246"/>
      <c r="O217" s="246"/>
      <c r="P217" s="246"/>
      <c r="Q217" s="246"/>
      <c r="R217" s="246"/>
      <c r="S217" s="246"/>
      <c r="T217" s="247"/>
      <c r="U217" s="13"/>
      <c r="V217" s="13"/>
      <c r="W217" s="13"/>
      <c r="X217" s="13"/>
      <c r="Y217" s="13"/>
      <c r="Z217" s="13"/>
      <c r="AA217" s="13"/>
      <c r="AB217" s="13"/>
      <c r="AC217" s="13"/>
      <c r="AD217" s="13"/>
      <c r="AE217" s="13"/>
      <c r="AT217" s="248" t="s">
        <v>213</v>
      </c>
      <c r="AU217" s="248" t="s">
        <v>86</v>
      </c>
      <c r="AV217" s="13" t="s">
        <v>86</v>
      </c>
      <c r="AW217" s="13" t="s">
        <v>39</v>
      </c>
      <c r="AX217" s="13" t="s">
        <v>6</v>
      </c>
      <c r="AY217" s="248" t="s">
        <v>199</v>
      </c>
    </row>
    <row r="218" spans="1:51" s="14" customFormat="1" ht="12">
      <c r="A218" s="14"/>
      <c r="B218" s="249"/>
      <c r="C218" s="250"/>
      <c r="D218" s="234" t="s">
        <v>213</v>
      </c>
      <c r="E218" s="251" t="s">
        <v>32</v>
      </c>
      <c r="F218" s="252" t="s">
        <v>215</v>
      </c>
      <c r="G218" s="250"/>
      <c r="H218" s="253">
        <v>24.3</v>
      </c>
      <c r="I218" s="254"/>
      <c r="J218" s="250"/>
      <c r="K218" s="250"/>
      <c r="L218" s="255"/>
      <c r="M218" s="269"/>
      <c r="N218" s="270"/>
      <c r="O218" s="270"/>
      <c r="P218" s="270"/>
      <c r="Q218" s="270"/>
      <c r="R218" s="270"/>
      <c r="S218" s="270"/>
      <c r="T218" s="271"/>
      <c r="U218" s="14"/>
      <c r="V218" s="14"/>
      <c r="W218" s="14"/>
      <c r="X218" s="14"/>
      <c r="Y218" s="14"/>
      <c r="Z218" s="14"/>
      <c r="AA218" s="14"/>
      <c r="AB218" s="14"/>
      <c r="AC218" s="14"/>
      <c r="AD218" s="14"/>
      <c r="AE218" s="14"/>
      <c r="AT218" s="259" t="s">
        <v>213</v>
      </c>
      <c r="AU218" s="259" t="s">
        <v>86</v>
      </c>
      <c r="AV218" s="14" t="s">
        <v>209</v>
      </c>
      <c r="AW218" s="14" t="s">
        <v>39</v>
      </c>
      <c r="AX218" s="14" t="s">
        <v>84</v>
      </c>
      <c r="AY218" s="259" t="s">
        <v>199</v>
      </c>
    </row>
    <row r="219" spans="1:65" s="2" customFormat="1" ht="19.8" customHeight="1">
      <c r="A219" s="40"/>
      <c r="B219" s="41"/>
      <c r="C219" s="260" t="s">
        <v>400</v>
      </c>
      <c r="D219" s="260" t="s">
        <v>222</v>
      </c>
      <c r="E219" s="261" t="s">
        <v>1168</v>
      </c>
      <c r="F219" s="262" t="s">
        <v>1169</v>
      </c>
      <c r="G219" s="263" t="s">
        <v>206</v>
      </c>
      <c r="H219" s="264">
        <v>2</v>
      </c>
      <c r="I219" s="265"/>
      <c r="J219" s="266">
        <f>ROUND(I219*H219,2)</f>
        <v>0</v>
      </c>
      <c r="K219" s="262" t="s">
        <v>32</v>
      </c>
      <c r="L219" s="46"/>
      <c r="M219" s="267" t="s">
        <v>32</v>
      </c>
      <c r="N219" s="268" t="s">
        <v>48</v>
      </c>
      <c r="O219" s="86"/>
      <c r="P219" s="230">
        <f>O219*H219</f>
        <v>0</v>
      </c>
      <c r="Q219" s="230">
        <v>0</v>
      </c>
      <c r="R219" s="230">
        <f>Q219*H219</f>
        <v>0</v>
      </c>
      <c r="S219" s="230">
        <v>0</v>
      </c>
      <c r="T219" s="231">
        <f>S219*H219</f>
        <v>0</v>
      </c>
      <c r="U219" s="40"/>
      <c r="V219" s="40"/>
      <c r="W219" s="40"/>
      <c r="X219" s="40"/>
      <c r="Y219" s="40"/>
      <c r="Z219" s="40"/>
      <c r="AA219" s="40"/>
      <c r="AB219" s="40"/>
      <c r="AC219" s="40"/>
      <c r="AD219" s="40"/>
      <c r="AE219" s="40"/>
      <c r="AR219" s="232" t="s">
        <v>209</v>
      </c>
      <c r="AT219" s="232" t="s">
        <v>222</v>
      </c>
      <c r="AU219" s="232" t="s">
        <v>86</v>
      </c>
      <c r="AY219" s="18" t="s">
        <v>199</v>
      </c>
      <c r="BE219" s="233">
        <f>IF(N219="základní",J219,0)</f>
        <v>0</v>
      </c>
      <c r="BF219" s="233">
        <f>IF(N219="snížená",J219,0)</f>
        <v>0</v>
      </c>
      <c r="BG219" s="233">
        <f>IF(N219="zákl. přenesená",J219,0)</f>
        <v>0</v>
      </c>
      <c r="BH219" s="233">
        <f>IF(N219="sníž. přenesená",J219,0)</f>
        <v>0</v>
      </c>
      <c r="BI219" s="233">
        <f>IF(N219="nulová",J219,0)</f>
        <v>0</v>
      </c>
      <c r="BJ219" s="18" t="s">
        <v>84</v>
      </c>
      <c r="BK219" s="233">
        <f>ROUND(I219*H219,2)</f>
        <v>0</v>
      </c>
      <c r="BL219" s="18" t="s">
        <v>209</v>
      </c>
      <c r="BM219" s="232" t="s">
        <v>403</v>
      </c>
    </row>
    <row r="220" spans="1:47" s="2" customFormat="1" ht="12">
      <c r="A220" s="40"/>
      <c r="B220" s="41"/>
      <c r="C220" s="42"/>
      <c r="D220" s="234" t="s">
        <v>210</v>
      </c>
      <c r="E220" s="42"/>
      <c r="F220" s="235" t="s">
        <v>1169</v>
      </c>
      <c r="G220" s="42"/>
      <c r="H220" s="42"/>
      <c r="I220" s="138"/>
      <c r="J220" s="42"/>
      <c r="K220" s="42"/>
      <c r="L220" s="46"/>
      <c r="M220" s="236"/>
      <c r="N220" s="237"/>
      <c r="O220" s="86"/>
      <c r="P220" s="86"/>
      <c r="Q220" s="86"/>
      <c r="R220" s="86"/>
      <c r="S220" s="86"/>
      <c r="T220" s="87"/>
      <c r="U220" s="40"/>
      <c r="V220" s="40"/>
      <c r="W220" s="40"/>
      <c r="X220" s="40"/>
      <c r="Y220" s="40"/>
      <c r="Z220" s="40"/>
      <c r="AA220" s="40"/>
      <c r="AB220" s="40"/>
      <c r="AC220" s="40"/>
      <c r="AD220" s="40"/>
      <c r="AE220" s="40"/>
      <c r="AT220" s="18" t="s">
        <v>210</v>
      </c>
      <c r="AU220" s="18" t="s">
        <v>86</v>
      </c>
    </row>
    <row r="221" spans="1:65" s="2" customFormat="1" ht="19.8" customHeight="1">
      <c r="A221" s="40"/>
      <c r="B221" s="41"/>
      <c r="C221" s="260" t="s">
        <v>341</v>
      </c>
      <c r="D221" s="260" t="s">
        <v>222</v>
      </c>
      <c r="E221" s="261" t="s">
        <v>1366</v>
      </c>
      <c r="F221" s="262" t="s">
        <v>1367</v>
      </c>
      <c r="G221" s="263" t="s">
        <v>324</v>
      </c>
      <c r="H221" s="264">
        <v>11</v>
      </c>
      <c r="I221" s="265"/>
      <c r="J221" s="266">
        <f>ROUND(I221*H221,2)</f>
        <v>0</v>
      </c>
      <c r="K221" s="262" t="s">
        <v>32</v>
      </c>
      <c r="L221" s="46"/>
      <c r="M221" s="267" t="s">
        <v>32</v>
      </c>
      <c r="N221" s="268" t="s">
        <v>48</v>
      </c>
      <c r="O221" s="86"/>
      <c r="P221" s="230">
        <f>O221*H221</f>
        <v>0</v>
      </c>
      <c r="Q221" s="230">
        <v>0</v>
      </c>
      <c r="R221" s="230">
        <f>Q221*H221</f>
        <v>0</v>
      </c>
      <c r="S221" s="230">
        <v>0</v>
      </c>
      <c r="T221" s="231">
        <f>S221*H221</f>
        <v>0</v>
      </c>
      <c r="U221" s="40"/>
      <c r="V221" s="40"/>
      <c r="W221" s="40"/>
      <c r="X221" s="40"/>
      <c r="Y221" s="40"/>
      <c r="Z221" s="40"/>
      <c r="AA221" s="40"/>
      <c r="AB221" s="40"/>
      <c r="AC221" s="40"/>
      <c r="AD221" s="40"/>
      <c r="AE221" s="40"/>
      <c r="AR221" s="232" t="s">
        <v>209</v>
      </c>
      <c r="AT221" s="232" t="s">
        <v>222</v>
      </c>
      <c r="AU221" s="232" t="s">
        <v>86</v>
      </c>
      <c r="AY221" s="18" t="s">
        <v>199</v>
      </c>
      <c r="BE221" s="233">
        <f>IF(N221="základní",J221,0)</f>
        <v>0</v>
      </c>
      <c r="BF221" s="233">
        <f>IF(N221="snížená",J221,0)</f>
        <v>0</v>
      </c>
      <c r="BG221" s="233">
        <f>IF(N221="zákl. přenesená",J221,0)</f>
        <v>0</v>
      </c>
      <c r="BH221" s="233">
        <f>IF(N221="sníž. přenesená",J221,0)</f>
        <v>0</v>
      </c>
      <c r="BI221" s="233">
        <f>IF(N221="nulová",J221,0)</f>
        <v>0</v>
      </c>
      <c r="BJ221" s="18" t="s">
        <v>84</v>
      </c>
      <c r="BK221" s="233">
        <f>ROUND(I221*H221,2)</f>
        <v>0</v>
      </c>
      <c r="BL221" s="18" t="s">
        <v>209</v>
      </c>
      <c r="BM221" s="232" t="s">
        <v>406</v>
      </c>
    </row>
    <row r="222" spans="1:47" s="2" customFormat="1" ht="12">
      <c r="A222" s="40"/>
      <c r="B222" s="41"/>
      <c r="C222" s="42"/>
      <c r="D222" s="234" t="s">
        <v>210</v>
      </c>
      <c r="E222" s="42"/>
      <c r="F222" s="235" t="s">
        <v>1367</v>
      </c>
      <c r="G222" s="42"/>
      <c r="H222" s="42"/>
      <c r="I222" s="138"/>
      <c r="J222" s="42"/>
      <c r="K222" s="42"/>
      <c r="L222" s="46"/>
      <c r="M222" s="236"/>
      <c r="N222" s="237"/>
      <c r="O222" s="86"/>
      <c r="P222" s="86"/>
      <c r="Q222" s="86"/>
      <c r="R222" s="86"/>
      <c r="S222" s="86"/>
      <c r="T222" s="87"/>
      <c r="U222" s="40"/>
      <c r="V222" s="40"/>
      <c r="W222" s="40"/>
      <c r="X222" s="40"/>
      <c r="Y222" s="40"/>
      <c r="Z222" s="40"/>
      <c r="AA222" s="40"/>
      <c r="AB222" s="40"/>
      <c r="AC222" s="40"/>
      <c r="AD222" s="40"/>
      <c r="AE222" s="40"/>
      <c r="AT222" s="18" t="s">
        <v>210</v>
      </c>
      <c r="AU222" s="18" t="s">
        <v>86</v>
      </c>
    </row>
    <row r="223" spans="1:51" s="13" customFormat="1" ht="12">
      <c r="A223" s="13"/>
      <c r="B223" s="238"/>
      <c r="C223" s="239"/>
      <c r="D223" s="234" t="s">
        <v>213</v>
      </c>
      <c r="E223" s="240" t="s">
        <v>32</v>
      </c>
      <c r="F223" s="241" t="s">
        <v>1368</v>
      </c>
      <c r="G223" s="239"/>
      <c r="H223" s="242">
        <v>11</v>
      </c>
      <c r="I223" s="243"/>
      <c r="J223" s="239"/>
      <c r="K223" s="239"/>
      <c r="L223" s="244"/>
      <c r="M223" s="245"/>
      <c r="N223" s="246"/>
      <c r="O223" s="246"/>
      <c r="P223" s="246"/>
      <c r="Q223" s="246"/>
      <c r="R223" s="246"/>
      <c r="S223" s="246"/>
      <c r="T223" s="247"/>
      <c r="U223" s="13"/>
      <c r="V223" s="13"/>
      <c r="W223" s="13"/>
      <c r="X223" s="13"/>
      <c r="Y223" s="13"/>
      <c r="Z223" s="13"/>
      <c r="AA223" s="13"/>
      <c r="AB223" s="13"/>
      <c r="AC223" s="13"/>
      <c r="AD223" s="13"/>
      <c r="AE223" s="13"/>
      <c r="AT223" s="248" t="s">
        <v>213</v>
      </c>
      <c r="AU223" s="248" t="s">
        <v>86</v>
      </c>
      <c r="AV223" s="13" t="s">
        <v>86</v>
      </c>
      <c r="AW223" s="13" t="s">
        <v>39</v>
      </c>
      <c r="AX223" s="13" t="s">
        <v>6</v>
      </c>
      <c r="AY223" s="248" t="s">
        <v>199</v>
      </c>
    </row>
    <row r="224" spans="1:51" s="14" customFormat="1" ht="12">
      <c r="A224" s="14"/>
      <c r="B224" s="249"/>
      <c r="C224" s="250"/>
      <c r="D224" s="234" t="s">
        <v>213</v>
      </c>
      <c r="E224" s="251" t="s">
        <v>32</v>
      </c>
      <c r="F224" s="252" t="s">
        <v>215</v>
      </c>
      <c r="G224" s="250"/>
      <c r="H224" s="253">
        <v>11</v>
      </c>
      <c r="I224" s="254"/>
      <c r="J224" s="250"/>
      <c r="K224" s="250"/>
      <c r="L224" s="255"/>
      <c r="M224" s="269"/>
      <c r="N224" s="270"/>
      <c r="O224" s="270"/>
      <c r="P224" s="270"/>
      <c r="Q224" s="270"/>
      <c r="R224" s="270"/>
      <c r="S224" s="270"/>
      <c r="T224" s="271"/>
      <c r="U224" s="14"/>
      <c r="V224" s="14"/>
      <c r="W224" s="14"/>
      <c r="X224" s="14"/>
      <c r="Y224" s="14"/>
      <c r="Z224" s="14"/>
      <c r="AA224" s="14"/>
      <c r="AB224" s="14"/>
      <c r="AC224" s="14"/>
      <c r="AD224" s="14"/>
      <c r="AE224" s="14"/>
      <c r="AT224" s="259" t="s">
        <v>213</v>
      </c>
      <c r="AU224" s="259" t="s">
        <v>86</v>
      </c>
      <c r="AV224" s="14" t="s">
        <v>209</v>
      </c>
      <c r="AW224" s="14" t="s">
        <v>39</v>
      </c>
      <c r="AX224" s="14" t="s">
        <v>84</v>
      </c>
      <c r="AY224" s="259" t="s">
        <v>199</v>
      </c>
    </row>
    <row r="225" spans="1:65" s="2" customFormat="1" ht="14.4" customHeight="1">
      <c r="A225" s="40"/>
      <c r="B225" s="41"/>
      <c r="C225" s="260" t="s">
        <v>408</v>
      </c>
      <c r="D225" s="260" t="s">
        <v>222</v>
      </c>
      <c r="E225" s="261" t="s">
        <v>1369</v>
      </c>
      <c r="F225" s="262" t="s">
        <v>1370</v>
      </c>
      <c r="G225" s="263" t="s">
        <v>303</v>
      </c>
      <c r="H225" s="264">
        <v>14.89</v>
      </c>
      <c r="I225" s="265"/>
      <c r="J225" s="266">
        <f>ROUND(I225*H225,2)</f>
        <v>0</v>
      </c>
      <c r="K225" s="262" t="s">
        <v>32</v>
      </c>
      <c r="L225" s="46"/>
      <c r="M225" s="267" t="s">
        <v>32</v>
      </c>
      <c r="N225" s="268" t="s">
        <v>48</v>
      </c>
      <c r="O225" s="86"/>
      <c r="P225" s="230">
        <f>O225*H225</f>
        <v>0</v>
      </c>
      <c r="Q225" s="230">
        <v>0</v>
      </c>
      <c r="R225" s="230">
        <f>Q225*H225</f>
        <v>0</v>
      </c>
      <c r="S225" s="230">
        <v>0</v>
      </c>
      <c r="T225" s="231">
        <f>S225*H225</f>
        <v>0</v>
      </c>
      <c r="U225" s="40"/>
      <c r="V225" s="40"/>
      <c r="W225" s="40"/>
      <c r="X225" s="40"/>
      <c r="Y225" s="40"/>
      <c r="Z225" s="40"/>
      <c r="AA225" s="40"/>
      <c r="AB225" s="40"/>
      <c r="AC225" s="40"/>
      <c r="AD225" s="40"/>
      <c r="AE225" s="40"/>
      <c r="AR225" s="232" t="s">
        <v>209</v>
      </c>
      <c r="AT225" s="232" t="s">
        <v>222</v>
      </c>
      <c r="AU225" s="232" t="s">
        <v>86</v>
      </c>
      <c r="AY225" s="18" t="s">
        <v>199</v>
      </c>
      <c r="BE225" s="233">
        <f>IF(N225="základní",J225,0)</f>
        <v>0</v>
      </c>
      <c r="BF225" s="233">
        <f>IF(N225="snížená",J225,0)</f>
        <v>0</v>
      </c>
      <c r="BG225" s="233">
        <f>IF(N225="zákl. přenesená",J225,0)</f>
        <v>0</v>
      </c>
      <c r="BH225" s="233">
        <f>IF(N225="sníž. přenesená",J225,0)</f>
        <v>0</v>
      </c>
      <c r="BI225" s="233">
        <f>IF(N225="nulová",J225,0)</f>
        <v>0</v>
      </c>
      <c r="BJ225" s="18" t="s">
        <v>84</v>
      </c>
      <c r="BK225" s="233">
        <f>ROUND(I225*H225,2)</f>
        <v>0</v>
      </c>
      <c r="BL225" s="18" t="s">
        <v>209</v>
      </c>
      <c r="BM225" s="232" t="s">
        <v>411</v>
      </c>
    </row>
    <row r="226" spans="1:47" s="2" customFormat="1" ht="12">
      <c r="A226" s="40"/>
      <c r="B226" s="41"/>
      <c r="C226" s="42"/>
      <c r="D226" s="234" t="s">
        <v>210</v>
      </c>
      <c r="E226" s="42"/>
      <c r="F226" s="235" t="s">
        <v>1370</v>
      </c>
      <c r="G226" s="42"/>
      <c r="H226" s="42"/>
      <c r="I226" s="138"/>
      <c r="J226" s="42"/>
      <c r="K226" s="42"/>
      <c r="L226" s="46"/>
      <c r="M226" s="236"/>
      <c r="N226" s="237"/>
      <c r="O226" s="86"/>
      <c r="P226" s="86"/>
      <c r="Q226" s="86"/>
      <c r="R226" s="86"/>
      <c r="S226" s="86"/>
      <c r="T226" s="87"/>
      <c r="U226" s="40"/>
      <c r="V226" s="40"/>
      <c r="W226" s="40"/>
      <c r="X226" s="40"/>
      <c r="Y226" s="40"/>
      <c r="Z226" s="40"/>
      <c r="AA226" s="40"/>
      <c r="AB226" s="40"/>
      <c r="AC226" s="40"/>
      <c r="AD226" s="40"/>
      <c r="AE226" s="40"/>
      <c r="AT226" s="18" t="s">
        <v>210</v>
      </c>
      <c r="AU226" s="18" t="s">
        <v>86</v>
      </c>
    </row>
    <row r="227" spans="1:51" s="13" customFormat="1" ht="12">
      <c r="A227" s="13"/>
      <c r="B227" s="238"/>
      <c r="C227" s="239"/>
      <c r="D227" s="234" t="s">
        <v>213</v>
      </c>
      <c r="E227" s="240" t="s">
        <v>32</v>
      </c>
      <c r="F227" s="241" t="s">
        <v>1371</v>
      </c>
      <c r="G227" s="239"/>
      <c r="H227" s="242">
        <v>14.89</v>
      </c>
      <c r="I227" s="243"/>
      <c r="J227" s="239"/>
      <c r="K227" s="239"/>
      <c r="L227" s="244"/>
      <c r="M227" s="245"/>
      <c r="N227" s="246"/>
      <c r="O227" s="246"/>
      <c r="P227" s="246"/>
      <c r="Q227" s="246"/>
      <c r="R227" s="246"/>
      <c r="S227" s="246"/>
      <c r="T227" s="247"/>
      <c r="U227" s="13"/>
      <c r="V227" s="13"/>
      <c r="W227" s="13"/>
      <c r="X227" s="13"/>
      <c r="Y227" s="13"/>
      <c r="Z227" s="13"/>
      <c r="AA227" s="13"/>
      <c r="AB227" s="13"/>
      <c r="AC227" s="13"/>
      <c r="AD227" s="13"/>
      <c r="AE227" s="13"/>
      <c r="AT227" s="248" t="s">
        <v>213</v>
      </c>
      <c r="AU227" s="248" t="s">
        <v>86</v>
      </c>
      <c r="AV227" s="13" t="s">
        <v>86</v>
      </c>
      <c r="AW227" s="13" t="s">
        <v>39</v>
      </c>
      <c r="AX227" s="13" t="s">
        <v>6</v>
      </c>
      <c r="AY227" s="248" t="s">
        <v>199</v>
      </c>
    </row>
    <row r="228" spans="1:51" s="14" customFormat="1" ht="12">
      <c r="A228" s="14"/>
      <c r="B228" s="249"/>
      <c r="C228" s="250"/>
      <c r="D228" s="234" t="s">
        <v>213</v>
      </c>
      <c r="E228" s="251" t="s">
        <v>32</v>
      </c>
      <c r="F228" s="252" t="s">
        <v>215</v>
      </c>
      <c r="G228" s="250"/>
      <c r="H228" s="253">
        <v>14.89</v>
      </c>
      <c r="I228" s="254"/>
      <c r="J228" s="250"/>
      <c r="K228" s="250"/>
      <c r="L228" s="255"/>
      <c r="M228" s="269"/>
      <c r="N228" s="270"/>
      <c r="O228" s="270"/>
      <c r="P228" s="270"/>
      <c r="Q228" s="270"/>
      <c r="R228" s="270"/>
      <c r="S228" s="270"/>
      <c r="T228" s="271"/>
      <c r="U228" s="14"/>
      <c r="V228" s="14"/>
      <c r="W228" s="14"/>
      <c r="X228" s="14"/>
      <c r="Y228" s="14"/>
      <c r="Z228" s="14"/>
      <c r="AA228" s="14"/>
      <c r="AB228" s="14"/>
      <c r="AC228" s="14"/>
      <c r="AD228" s="14"/>
      <c r="AE228" s="14"/>
      <c r="AT228" s="259" t="s">
        <v>213</v>
      </c>
      <c r="AU228" s="259" t="s">
        <v>86</v>
      </c>
      <c r="AV228" s="14" t="s">
        <v>209</v>
      </c>
      <c r="AW228" s="14" t="s">
        <v>39</v>
      </c>
      <c r="AX228" s="14" t="s">
        <v>84</v>
      </c>
      <c r="AY228" s="259" t="s">
        <v>199</v>
      </c>
    </row>
    <row r="229" spans="1:65" s="2" customFormat="1" ht="19.8" customHeight="1">
      <c r="A229" s="40"/>
      <c r="B229" s="41"/>
      <c r="C229" s="260" t="s">
        <v>345</v>
      </c>
      <c r="D229" s="260" t="s">
        <v>222</v>
      </c>
      <c r="E229" s="261" t="s">
        <v>962</v>
      </c>
      <c r="F229" s="262" t="s">
        <v>963</v>
      </c>
      <c r="G229" s="263" t="s">
        <v>303</v>
      </c>
      <c r="H229" s="264">
        <v>7.88</v>
      </c>
      <c r="I229" s="265"/>
      <c r="J229" s="266">
        <f>ROUND(I229*H229,2)</f>
        <v>0</v>
      </c>
      <c r="K229" s="262" t="s">
        <v>32</v>
      </c>
      <c r="L229" s="46"/>
      <c r="M229" s="267" t="s">
        <v>32</v>
      </c>
      <c r="N229" s="268" t="s">
        <v>48</v>
      </c>
      <c r="O229" s="86"/>
      <c r="P229" s="230">
        <f>O229*H229</f>
        <v>0</v>
      </c>
      <c r="Q229" s="230">
        <v>0</v>
      </c>
      <c r="R229" s="230">
        <f>Q229*H229</f>
        <v>0</v>
      </c>
      <c r="S229" s="230">
        <v>0</v>
      </c>
      <c r="T229" s="231">
        <f>S229*H229</f>
        <v>0</v>
      </c>
      <c r="U229" s="40"/>
      <c r="V229" s="40"/>
      <c r="W229" s="40"/>
      <c r="X229" s="40"/>
      <c r="Y229" s="40"/>
      <c r="Z229" s="40"/>
      <c r="AA229" s="40"/>
      <c r="AB229" s="40"/>
      <c r="AC229" s="40"/>
      <c r="AD229" s="40"/>
      <c r="AE229" s="40"/>
      <c r="AR229" s="232" t="s">
        <v>209</v>
      </c>
      <c r="AT229" s="232" t="s">
        <v>222</v>
      </c>
      <c r="AU229" s="232" t="s">
        <v>86</v>
      </c>
      <c r="AY229" s="18" t="s">
        <v>199</v>
      </c>
      <c r="BE229" s="233">
        <f>IF(N229="základní",J229,0)</f>
        <v>0</v>
      </c>
      <c r="BF229" s="233">
        <f>IF(N229="snížená",J229,0)</f>
        <v>0</v>
      </c>
      <c r="BG229" s="233">
        <f>IF(N229="zákl. přenesená",J229,0)</f>
        <v>0</v>
      </c>
      <c r="BH229" s="233">
        <f>IF(N229="sníž. přenesená",J229,0)</f>
        <v>0</v>
      </c>
      <c r="BI229" s="233">
        <f>IF(N229="nulová",J229,0)</f>
        <v>0</v>
      </c>
      <c r="BJ229" s="18" t="s">
        <v>84</v>
      </c>
      <c r="BK229" s="233">
        <f>ROUND(I229*H229,2)</f>
        <v>0</v>
      </c>
      <c r="BL229" s="18" t="s">
        <v>209</v>
      </c>
      <c r="BM229" s="232" t="s">
        <v>414</v>
      </c>
    </row>
    <row r="230" spans="1:47" s="2" customFormat="1" ht="12">
      <c r="A230" s="40"/>
      <c r="B230" s="41"/>
      <c r="C230" s="42"/>
      <c r="D230" s="234" t="s">
        <v>210</v>
      </c>
      <c r="E230" s="42"/>
      <c r="F230" s="235" t="s">
        <v>963</v>
      </c>
      <c r="G230" s="42"/>
      <c r="H230" s="42"/>
      <c r="I230" s="138"/>
      <c r="J230" s="42"/>
      <c r="K230" s="42"/>
      <c r="L230" s="46"/>
      <c r="M230" s="236"/>
      <c r="N230" s="237"/>
      <c r="O230" s="86"/>
      <c r="P230" s="86"/>
      <c r="Q230" s="86"/>
      <c r="R230" s="86"/>
      <c r="S230" s="86"/>
      <c r="T230" s="87"/>
      <c r="U230" s="40"/>
      <c r="V230" s="40"/>
      <c r="W230" s="40"/>
      <c r="X230" s="40"/>
      <c r="Y230" s="40"/>
      <c r="Z230" s="40"/>
      <c r="AA230" s="40"/>
      <c r="AB230" s="40"/>
      <c r="AC230" s="40"/>
      <c r="AD230" s="40"/>
      <c r="AE230" s="40"/>
      <c r="AT230" s="18" t="s">
        <v>210</v>
      </c>
      <c r="AU230" s="18" t="s">
        <v>86</v>
      </c>
    </row>
    <row r="231" spans="1:51" s="13" customFormat="1" ht="12">
      <c r="A231" s="13"/>
      <c r="B231" s="238"/>
      <c r="C231" s="239"/>
      <c r="D231" s="234" t="s">
        <v>213</v>
      </c>
      <c r="E231" s="240" t="s">
        <v>32</v>
      </c>
      <c r="F231" s="241" t="s">
        <v>1372</v>
      </c>
      <c r="G231" s="239"/>
      <c r="H231" s="242">
        <v>7.88</v>
      </c>
      <c r="I231" s="243"/>
      <c r="J231" s="239"/>
      <c r="K231" s="239"/>
      <c r="L231" s="244"/>
      <c r="M231" s="245"/>
      <c r="N231" s="246"/>
      <c r="O231" s="246"/>
      <c r="P231" s="246"/>
      <c r="Q231" s="246"/>
      <c r="R231" s="246"/>
      <c r="S231" s="246"/>
      <c r="T231" s="247"/>
      <c r="U231" s="13"/>
      <c r="V231" s="13"/>
      <c r="W231" s="13"/>
      <c r="X231" s="13"/>
      <c r="Y231" s="13"/>
      <c r="Z231" s="13"/>
      <c r="AA231" s="13"/>
      <c r="AB231" s="13"/>
      <c r="AC231" s="13"/>
      <c r="AD231" s="13"/>
      <c r="AE231" s="13"/>
      <c r="AT231" s="248" t="s">
        <v>213</v>
      </c>
      <c r="AU231" s="248" t="s">
        <v>86</v>
      </c>
      <c r="AV231" s="13" t="s">
        <v>86</v>
      </c>
      <c r="AW231" s="13" t="s">
        <v>39</v>
      </c>
      <c r="AX231" s="13" t="s">
        <v>6</v>
      </c>
      <c r="AY231" s="248" t="s">
        <v>199</v>
      </c>
    </row>
    <row r="232" spans="1:51" s="14" customFormat="1" ht="12">
      <c r="A232" s="14"/>
      <c r="B232" s="249"/>
      <c r="C232" s="250"/>
      <c r="D232" s="234" t="s">
        <v>213</v>
      </c>
      <c r="E232" s="251" t="s">
        <v>32</v>
      </c>
      <c r="F232" s="252" t="s">
        <v>215</v>
      </c>
      <c r="G232" s="250"/>
      <c r="H232" s="253">
        <v>7.88</v>
      </c>
      <c r="I232" s="254"/>
      <c r="J232" s="250"/>
      <c r="K232" s="250"/>
      <c r="L232" s="255"/>
      <c r="M232" s="269"/>
      <c r="N232" s="270"/>
      <c r="O232" s="270"/>
      <c r="P232" s="270"/>
      <c r="Q232" s="270"/>
      <c r="R232" s="270"/>
      <c r="S232" s="270"/>
      <c r="T232" s="271"/>
      <c r="U232" s="14"/>
      <c r="V232" s="14"/>
      <c r="W232" s="14"/>
      <c r="X232" s="14"/>
      <c r="Y232" s="14"/>
      <c r="Z232" s="14"/>
      <c r="AA232" s="14"/>
      <c r="AB232" s="14"/>
      <c r="AC232" s="14"/>
      <c r="AD232" s="14"/>
      <c r="AE232" s="14"/>
      <c r="AT232" s="259" t="s">
        <v>213</v>
      </c>
      <c r="AU232" s="259" t="s">
        <v>86</v>
      </c>
      <c r="AV232" s="14" t="s">
        <v>209</v>
      </c>
      <c r="AW232" s="14" t="s">
        <v>39</v>
      </c>
      <c r="AX232" s="14" t="s">
        <v>84</v>
      </c>
      <c r="AY232" s="259" t="s">
        <v>199</v>
      </c>
    </row>
    <row r="233" spans="1:65" s="2" customFormat="1" ht="14.4" customHeight="1">
      <c r="A233" s="40"/>
      <c r="B233" s="41"/>
      <c r="C233" s="260" t="s">
        <v>415</v>
      </c>
      <c r="D233" s="260" t="s">
        <v>222</v>
      </c>
      <c r="E233" s="261" t="s">
        <v>1373</v>
      </c>
      <c r="F233" s="262" t="s">
        <v>1374</v>
      </c>
      <c r="G233" s="263" t="s">
        <v>303</v>
      </c>
      <c r="H233" s="264">
        <v>6.19</v>
      </c>
      <c r="I233" s="265"/>
      <c r="J233" s="266">
        <f>ROUND(I233*H233,2)</f>
        <v>0</v>
      </c>
      <c r="K233" s="262" t="s">
        <v>32</v>
      </c>
      <c r="L233" s="46"/>
      <c r="M233" s="267" t="s">
        <v>32</v>
      </c>
      <c r="N233" s="268" t="s">
        <v>48</v>
      </c>
      <c r="O233" s="86"/>
      <c r="P233" s="230">
        <f>O233*H233</f>
        <v>0</v>
      </c>
      <c r="Q233" s="230">
        <v>0</v>
      </c>
      <c r="R233" s="230">
        <f>Q233*H233</f>
        <v>0</v>
      </c>
      <c r="S233" s="230">
        <v>0</v>
      </c>
      <c r="T233" s="231">
        <f>S233*H233</f>
        <v>0</v>
      </c>
      <c r="U233" s="40"/>
      <c r="V233" s="40"/>
      <c r="W233" s="40"/>
      <c r="X233" s="40"/>
      <c r="Y233" s="40"/>
      <c r="Z233" s="40"/>
      <c r="AA233" s="40"/>
      <c r="AB233" s="40"/>
      <c r="AC233" s="40"/>
      <c r="AD233" s="40"/>
      <c r="AE233" s="40"/>
      <c r="AR233" s="232" t="s">
        <v>209</v>
      </c>
      <c r="AT233" s="232" t="s">
        <v>222</v>
      </c>
      <c r="AU233" s="232" t="s">
        <v>86</v>
      </c>
      <c r="AY233" s="18" t="s">
        <v>199</v>
      </c>
      <c r="BE233" s="233">
        <f>IF(N233="základní",J233,0)</f>
        <v>0</v>
      </c>
      <c r="BF233" s="233">
        <f>IF(N233="snížená",J233,0)</f>
        <v>0</v>
      </c>
      <c r="BG233" s="233">
        <f>IF(N233="zákl. přenesená",J233,0)</f>
        <v>0</v>
      </c>
      <c r="BH233" s="233">
        <f>IF(N233="sníž. přenesená",J233,0)</f>
        <v>0</v>
      </c>
      <c r="BI233" s="233">
        <f>IF(N233="nulová",J233,0)</f>
        <v>0</v>
      </c>
      <c r="BJ233" s="18" t="s">
        <v>84</v>
      </c>
      <c r="BK233" s="233">
        <f>ROUND(I233*H233,2)</f>
        <v>0</v>
      </c>
      <c r="BL233" s="18" t="s">
        <v>209</v>
      </c>
      <c r="BM233" s="232" t="s">
        <v>418</v>
      </c>
    </row>
    <row r="234" spans="1:47" s="2" customFormat="1" ht="12">
      <c r="A234" s="40"/>
      <c r="B234" s="41"/>
      <c r="C234" s="42"/>
      <c r="D234" s="234" t="s">
        <v>210</v>
      </c>
      <c r="E234" s="42"/>
      <c r="F234" s="235" t="s">
        <v>1374</v>
      </c>
      <c r="G234" s="42"/>
      <c r="H234" s="42"/>
      <c r="I234" s="138"/>
      <c r="J234" s="42"/>
      <c r="K234" s="42"/>
      <c r="L234" s="46"/>
      <c r="M234" s="236"/>
      <c r="N234" s="237"/>
      <c r="O234" s="86"/>
      <c r="P234" s="86"/>
      <c r="Q234" s="86"/>
      <c r="R234" s="86"/>
      <c r="S234" s="86"/>
      <c r="T234" s="87"/>
      <c r="U234" s="40"/>
      <c r="V234" s="40"/>
      <c r="W234" s="40"/>
      <c r="X234" s="40"/>
      <c r="Y234" s="40"/>
      <c r="Z234" s="40"/>
      <c r="AA234" s="40"/>
      <c r="AB234" s="40"/>
      <c r="AC234" s="40"/>
      <c r="AD234" s="40"/>
      <c r="AE234" s="40"/>
      <c r="AT234" s="18" t="s">
        <v>210</v>
      </c>
      <c r="AU234" s="18" t="s">
        <v>86</v>
      </c>
    </row>
    <row r="235" spans="1:51" s="13" customFormat="1" ht="12">
      <c r="A235" s="13"/>
      <c r="B235" s="238"/>
      <c r="C235" s="239"/>
      <c r="D235" s="234" t="s">
        <v>213</v>
      </c>
      <c r="E235" s="240" t="s">
        <v>32</v>
      </c>
      <c r="F235" s="241" t="s">
        <v>1375</v>
      </c>
      <c r="G235" s="239"/>
      <c r="H235" s="242">
        <v>6.19</v>
      </c>
      <c r="I235" s="243"/>
      <c r="J235" s="239"/>
      <c r="K235" s="239"/>
      <c r="L235" s="244"/>
      <c r="M235" s="245"/>
      <c r="N235" s="246"/>
      <c r="O235" s="246"/>
      <c r="P235" s="246"/>
      <c r="Q235" s="246"/>
      <c r="R235" s="246"/>
      <c r="S235" s="246"/>
      <c r="T235" s="247"/>
      <c r="U235" s="13"/>
      <c r="V235" s="13"/>
      <c r="W235" s="13"/>
      <c r="X235" s="13"/>
      <c r="Y235" s="13"/>
      <c r="Z235" s="13"/>
      <c r="AA235" s="13"/>
      <c r="AB235" s="13"/>
      <c r="AC235" s="13"/>
      <c r="AD235" s="13"/>
      <c r="AE235" s="13"/>
      <c r="AT235" s="248" t="s">
        <v>213</v>
      </c>
      <c r="AU235" s="248" t="s">
        <v>86</v>
      </c>
      <c r="AV235" s="13" t="s">
        <v>86</v>
      </c>
      <c r="AW235" s="13" t="s">
        <v>39</v>
      </c>
      <c r="AX235" s="13" t="s">
        <v>6</v>
      </c>
      <c r="AY235" s="248" t="s">
        <v>199</v>
      </c>
    </row>
    <row r="236" spans="1:51" s="14" customFormat="1" ht="12">
      <c r="A236" s="14"/>
      <c r="B236" s="249"/>
      <c r="C236" s="250"/>
      <c r="D236" s="234" t="s">
        <v>213</v>
      </c>
      <c r="E236" s="251" t="s">
        <v>32</v>
      </c>
      <c r="F236" s="252" t="s">
        <v>215</v>
      </c>
      <c r="G236" s="250"/>
      <c r="H236" s="253">
        <v>6.19</v>
      </c>
      <c r="I236" s="254"/>
      <c r="J236" s="250"/>
      <c r="K236" s="250"/>
      <c r="L236" s="255"/>
      <c r="M236" s="269"/>
      <c r="N236" s="270"/>
      <c r="O236" s="270"/>
      <c r="P236" s="270"/>
      <c r="Q236" s="270"/>
      <c r="R236" s="270"/>
      <c r="S236" s="270"/>
      <c r="T236" s="271"/>
      <c r="U236" s="14"/>
      <c r="V236" s="14"/>
      <c r="W236" s="14"/>
      <c r="X236" s="14"/>
      <c r="Y236" s="14"/>
      <c r="Z236" s="14"/>
      <c r="AA236" s="14"/>
      <c r="AB236" s="14"/>
      <c r="AC236" s="14"/>
      <c r="AD236" s="14"/>
      <c r="AE236" s="14"/>
      <c r="AT236" s="259" t="s">
        <v>213</v>
      </c>
      <c r="AU236" s="259" t="s">
        <v>86</v>
      </c>
      <c r="AV236" s="14" t="s">
        <v>209</v>
      </c>
      <c r="AW236" s="14" t="s">
        <v>39</v>
      </c>
      <c r="AX236" s="14" t="s">
        <v>84</v>
      </c>
      <c r="AY236" s="259" t="s">
        <v>199</v>
      </c>
    </row>
    <row r="237" spans="1:63" s="12" customFormat="1" ht="22.8" customHeight="1">
      <c r="A237" s="12"/>
      <c r="B237" s="204"/>
      <c r="C237" s="205"/>
      <c r="D237" s="206" t="s">
        <v>76</v>
      </c>
      <c r="E237" s="218" t="s">
        <v>983</v>
      </c>
      <c r="F237" s="218" t="s">
        <v>984</v>
      </c>
      <c r="G237" s="205"/>
      <c r="H237" s="205"/>
      <c r="I237" s="208"/>
      <c r="J237" s="219">
        <f>BK237</f>
        <v>0</v>
      </c>
      <c r="K237" s="205"/>
      <c r="L237" s="210"/>
      <c r="M237" s="211"/>
      <c r="N237" s="212"/>
      <c r="O237" s="212"/>
      <c r="P237" s="213">
        <f>SUM(P238:P253)</f>
        <v>0</v>
      </c>
      <c r="Q237" s="212"/>
      <c r="R237" s="213">
        <f>SUM(R238:R253)</f>
        <v>0</v>
      </c>
      <c r="S237" s="212"/>
      <c r="T237" s="214">
        <f>SUM(T238:T253)</f>
        <v>0</v>
      </c>
      <c r="U237" s="12"/>
      <c r="V237" s="12"/>
      <c r="W237" s="12"/>
      <c r="X237" s="12"/>
      <c r="Y237" s="12"/>
      <c r="Z237" s="12"/>
      <c r="AA237" s="12"/>
      <c r="AB237" s="12"/>
      <c r="AC237" s="12"/>
      <c r="AD237" s="12"/>
      <c r="AE237" s="12"/>
      <c r="AR237" s="215" t="s">
        <v>84</v>
      </c>
      <c r="AT237" s="216" t="s">
        <v>76</v>
      </c>
      <c r="AU237" s="216" t="s">
        <v>84</v>
      </c>
      <c r="AY237" s="215" t="s">
        <v>199</v>
      </c>
      <c r="BK237" s="217">
        <f>SUM(BK238:BK253)</f>
        <v>0</v>
      </c>
    </row>
    <row r="238" spans="1:65" s="2" customFormat="1" ht="19.8" customHeight="1">
      <c r="A238" s="40"/>
      <c r="B238" s="41"/>
      <c r="C238" s="260" t="s">
        <v>348</v>
      </c>
      <c r="D238" s="260" t="s">
        <v>222</v>
      </c>
      <c r="E238" s="261" t="s">
        <v>990</v>
      </c>
      <c r="F238" s="262" t="s">
        <v>991</v>
      </c>
      <c r="G238" s="263" t="s">
        <v>296</v>
      </c>
      <c r="H238" s="264">
        <v>69.268</v>
      </c>
      <c r="I238" s="265"/>
      <c r="J238" s="266">
        <f>ROUND(I238*H238,2)</f>
        <v>0</v>
      </c>
      <c r="K238" s="262" t="s">
        <v>32</v>
      </c>
      <c r="L238" s="46"/>
      <c r="M238" s="267" t="s">
        <v>32</v>
      </c>
      <c r="N238" s="268" t="s">
        <v>48</v>
      </c>
      <c r="O238" s="86"/>
      <c r="P238" s="230">
        <f>O238*H238</f>
        <v>0</v>
      </c>
      <c r="Q238" s="230">
        <v>0</v>
      </c>
      <c r="R238" s="230">
        <f>Q238*H238</f>
        <v>0</v>
      </c>
      <c r="S238" s="230">
        <v>0</v>
      </c>
      <c r="T238" s="231">
        <f>S238*H238</f>
        <v>0</v>
      </c>
      <c r="U238" s="40"/>
      <c r="V238" s="40"/>
      <c r="W238" s="40"/>
      <c r="X238" s="40"/>
      <c r="Y238" s="40"/>
      <c r="Z238" s="40"/>
      <c r="AA238" s="40"/>
      <c r="AB238" s="40"/>
      <c r="AC238" s="40"/>
      <c r="AD238" s="40"/>
      <c r="AE238" s="40"/>
      <c r="AR238" s="232" t="s">
        <v>209</v>
      </c>
      <c r="AT238" s="232" t="s">
        <v>222</v>
      </c>
      <c r="AU238" s="232" t="s">
        <v>86</v>
      </c>
      <c r="AY238" s="18" t="s">
        <v>199</v>
      </c>
      <c r="BE238" s="233">
        <f>IF(N238="základní",J238,0)</f>
        <v>0</v>
      </c>
      <c r="BF238" s="233">
        <f>IF(N238="snížená",J238,0)</f>
        <v>0</v>
      </c>
      <c r="BG238" s="233">
        <f>IF(N238="zákl. přenesená",J238,0)</f>
        <v>0</v>
      </c>
      <c r="BH238" s="233">
        <f>IF(N238="sníž. přenesená",J238,0)</f>
        <v>0</v>
      </c>
      <c r="BI238" s="233">
        <f>IF(N238="nulová",J238,0)</f>
        <v>0</v>
      </c>
      <c r="BJ238" s="18" t="s">
        <v>84</v>
      </c>
      <c r="BK238" s="233">
        <f>ROUND(I238*H238,2)</f>
        <v>0</v>
      </c>
      <c r="BL238" s="18" t="s">
        <v>209</v>
      </c>
      <c r="BM238" s="232" t="s">
        <v>423</v>
      </c>
    </row>
    <row r="239" spans="1:47" s="2" customFormat="1" ht="12">
      <c r="A239" s="40"/>
      <c r="B239" s="41"/>
      <c r="C239" s="42"/>
      <c r="D239" s="234" t="s">
        <v>210</v>
      </c>
      <c r="E239" s="42"/>
      <c r="F239" s="235" t="s">
        <v>991</v>
      </c>
      <c r="G239" s="42"/>
      <c r="H239" s="42"/>
      <c r="I239" s="138"/>
      <c r="J239" s="42"/>
      <c r="K239" s="42"/>
      <c r="L239" s="46"/>
      <c r="M239" s="236"/>
      <c r="N239" s="237"/>
      <c r="O239" s="86"/>
      <c r="P239" s="86"/>
      <c r="Q239" s="86"/>
      <c r="R239" s="86"/>
      <c r="S239" s="86"/>
      <c r="T239" s="87"/>
      <c r="U239" s="40"/>
      <c r="V239" s="40"/>
      <c r="W239" s="40"/>
      <c r="X239" s="40"/>
      <c r="Y239" s="40"/>
      <c r="Z239" s="40"/>
      <c r="AA239" s="40"/>
      <c r="AB239" s="40"/>
      <c r="AC239" s="40"/>
      <c r="AD239" s="40"/>
      <c r="AE239" s="40"/>
      <c r="AT239" s="18" t="s">
        <v>210</v>
      </c>
      <c r="AU239" s="18" t="s">
        <v>86</v>
      </c>
    </row>
    <row r="240" spans="1:51" s="13" customFormat="1" ht="12">
      <c r="A240" s="13"/>
      <c r="B240" s="238"/>
      <c r="C240" s="239"/>
      <c r="D240" s="234" t="s">
        <v>213</v>
      </c>
      <c r="E240" s="240" t="s">
        <v>32</v>
      </c>
      <c r="F240" s="241" t="s">
        <v>1376</v>
      </c>
      <c r="G240" s="239"/>
      <c r="H240" s="242">
        <v>37.076</v>
      </c>
      <c r="I240" s="243"/>
      <c r="J240" s="239"/>
      <c r="K240" s="239"/>
      <c r="L240" s="244"/>
      <c r="M240" s="245"/>
      <c r="N240" s="246"/>
      <c r="O240" s="246"/>
      <c r="P240" s="246"/>
      <c r="Q240" s="246"/>
      <c r="R240" s="246"/>
      <c r="S240" s="246"/>
      <c r="T240" s="247"/>
      <c r="U240" s="13"/>
      <c r="V240" s="13"/>
      <c r="W240" s="13"/>
      <c r="X240" s="13"/>
      <c r="Y240" s="13"/>
      <c r="Z240" s="13"/>
      <c r="AA240" s="13"/>
      <c r="AB240" s="13"/>
      <c r="AC240" s="13"/>
      <c r="AD240" s="13"/>
      <c r="AE240" s="13"/>
      <c r="AT240" s="248" t="s">
        <v>213</v>
      </c>
      <c r="AU240" s="248" t="s">
        <v>86</v>
      </c>
      <c r="AV240" s="13" t="s">
        <v>86</v>
      </c>
      <c r="AW240" s="13" t="s">
        <v>39</v>
      </c>
      <c r="AX240" s="13" t="s">
        <v>6</v>
      </c>
      <c r="AY240" s="248" t="s">
        <v>199</v>
      </c>
    </row>
    <row r="241" spans="1:51" s="13" customFormat="1" ht="12">
      <c r="A241" s="13"/>
      <c r="B241" s="238"/>
      <c r="C241" s="239"/>
      <c r="D241" s="234" t="s">
        <v>213</v>
      </c>
      <c r="E241" s="240" t="s">
        <v>32</v>
      </c>
      <c r="F241" s="241" t="s">
        <v>1377</v>
      </c>
      <c r="G241" s="239"/>
      <c r="H241" s="242">
        <v>14.856</v>
      </c>
      <c r="I241" s="243"/>
      <c r="J241" s="239"/>
      <c r="K241" s="239"/>
      <c r="L241" s="244"/>
      <c r="M241" s="245"/>
      <c r="N241" s="246"/>
      <c r="O241" s="246"/>
      <c r="P241" s="246"/>
      <c r="Q241" s="246"/>
      <c r="R241" s="246"/>
      <c r="S241" s="246"/>
      <c r="T241" s="247"/>
      <c r="U241" s="13"/>
      <c r="V241" s="13"/>
      <c r="W241" s="13"/>
      <c r="X241" s="13"/>
      <c r="Y241" s="13"/>
      <c r="Z241" s="13"/>
      <c r="AA241" s="13"/>
      <c r="AB241" s="13"/>
      <c r="AC241" s="13"/>
      <c r="AD241" s="13"/>
      <c r="AE241" s="13"/>
      <c r="AT241" s="248" t="s">
        <v>213</v>
      </c>
      <c r="AU241" s="248" t="s">
        <v>86</v>
      </c>
      <c r="AV241" s="13" t="s">
        <v>86</v>
      </c>
      <c r="AW241" s="13" t="s">
        <v>39</v>
      </c>
      <c r="AX241" s="13" t="s">
        <v>6</v>
      </c>
      <c r="AY241" s="248" t="s">
        <v>199</v>
      </c>
    </row>
    <row r="242" spans="1:51" s="13" customFormat="1" ht="12">
      <c r="A242" s="13"/>
      <c r="B242" s="238"/>
      <c r="C242" s="239"/>
      <c r="D242" s="234" t="s">
        <v>213</v>
      </c>
      <c r="E242" s="240" t="s">
        <v>32</v>
      </c>
      <c r="F242" s="241" t="s">
        <v>1378</v>
      </c>
      <c r="G242" s="239"/>
      <c r="H242" s="242">
        <v>17.336</v>
      </c>
      <c r="I242" s="243"/>
      <c r="J242" s="239"/>
      <c r="K242" s="239"/>
      <c r="L242" s="244"/>
      <c r="M242" s="245"/>
      <c r="N242" s="246"/>
      <c r="O242" s="246"/>
      <c r="P242" s="246"/>
      <c r="Q242" s="246"/>
      <c r="R242" s="246"/>
      <c r="S242" s="246"/>
      <c r="T242" s="247"/>
      <c r="U242" s="13"/>
      <c r="V242" s="13"/>
      <c r="W242" s="13"/>
      <c r="X242" s="13"/>
      <c r="Y242" s="13"/>
      <c r="Z242" s="13"/>
      <c r="AA242" s="13"/>
      <c r="AB242" s="13"/>
      <c r="AC242" s="13"/>
      <c r="AD242" s="13"/>
      <c r="AE242" s="13"/>
      <c r="AT242" s="248" t="s">
        <v>213</v>
      </c>
      <c r="AU242" s="248" t="s">
        <v>86</v>
      </c>
      <c r="AV242" s="13" t="s">
        <v>86</v>
      </c>
      <c r="AW242" s="13" t="s">
        <v>39</v>
      </c>
      <c r="AX242" s="13" t="s">
        <v>6</v>
      </c>
      <c r="AY242" s="248" t="s">
        <v>199</v>
      </c>
    </row>
    <row r="243" spans="1:51" s="14" customFormat="1" ht="12">
      <c r="A243" s="14"/>
      <c r="B243" s="249"/>
      <c r="C243" s="250"/>
      <c r="D243" s="234" t="s">
        <v>213</v>
      </c>
      <c r="E243" s="251" t="s">
        <v>32</v>
      </c>
      <c r="F243" s="252" t="s">
        <v>215</v>
      </c>
      <c r="G243" s="250"/>
      <c r="H243" s="253">
        <v>69.268</v>
      </c>
      <c r="I243" s="254"/>
      <c r="J243" s="250"/>
      <c r="K243" s="250"/>
      <c r="L243" s="255"/>
      <c r="M243" s="269"/>
      <c r="N243" s="270"/>
      <c r="O243" s="270"/>
      <c r="P243" s="270"/>
      <c r="Q243" s="270"/>
      <c r="R243" s="270"/>
      <c r="S243" s="270"/>
      <c r="T243" s="271"/>
      <c r="U243" s="14"/>
      <c r="V243" s="14"/>
      <c r="W243" s="14"/>
      <c r="X243" s="14"/>
      <c r="Y243" s="14"/>
      <c r="Z243" s="14"/>
      <c r="AA243" s="14"/>
      <c r="AB243" s="14"/>
      <c r="AC243" s="14"/>
      <c r="AD243" s="14"/>
      <c r="AE243" s="14"/>
      <c r="AT243" s="259" t="s">
        <v>213</v>
      </c>
      <c r="AU243" s="259" t="s">
        <v>86</v>
      </c>
      <c r="AV243" s="14" t="s">
        <v>209</v>
      </c>
      <c r="AW243" s="14" t="s">
        <v>39</v>
      </c>
      <c r="AX243" s="14" t="s">
        <v>84</v>
      </c>
      <c r="AY243" s="259" t="s">
        <v>199</v>
      </c>
    </row>
    <row r="244" spans="1:65" s="2" customFormat="1" ht="19.8" customHeight="1">
      <c r="A244" s="40"/>
      <c r="B244" s="41"/>
      <c r="C244" s="260" t="s">
        <v>425</v>
      </c>
      <c r="D244" s="260" t="s">
        <v>222</v>
      </c>
      <c r="E244" s="261" t="s">
        <v>985</v>
      </c>
      <c r="F244" s="262" t="s">
        <v>986</v>
      </c>
      <c r="G244" s="263" t="s">
        <v>296</v>
      </c>
      <c r="H244" s="264">
        <v>69.268</v>
      </c>
      <c r="I244" s="265"/>
      <c r="J244" s="266">
        <f>ROUND(I244*H244,2)</f>
        <v>0</v>
      </c>
      <c r="K244" s="262" t="s">
        <v>32</v>
      </c>
      <c r="L244" s="46"/>
      <c r="M244" s="267" t="s">
        <v>32</v>
      </c>
      <c r="N244" s="268" t="s">
        <v>48</v>
      </c>
      <c r="O244" s="86"/>
      <c r="P244" s="230">
        <f>O244*H244</f>
        <v>0</v>
      </c>
      <c r="Q244" s="230">
        <v>0</v>
      </c>
      <c r="R244" s="230">
        <f>Q244*H244</f>
        <v>0</v>
      </c>
      <c r="S244" s="230">
        <v>0</v>
      </c>
      <c r="T244" s="231">
        <f>S244*H244</f>
        <v>0</v>
      </c>
      <c r="U244" s="40"/>
      <c r="V244" s="40"/>
      <c r="W244" s="40"/>
      <c r="X244" s="40"/>
      <c r="Y244" s="40"/>
      <c r="Z244" s="40"/>
      <c r="AA244" s="40"/>
      <c r="AB244" s="40"/>
      <c r="AC244" s="40"/>
      <c r="AD244" s="40"/>
      <c r="AE244" s="40"/>
      <c r="AR244" s="232" t="s">
        <v>209</v>
      </c>
      <c r="AT244" s="232" t="s">
        <v>222</v>
      </c>
      <c r="AU244" s="232" t="s">
        <v>86</v>
      </c>
      <c r="AY244" s="18" t="s">
        <v>199</v>
      </c>
      <c r="BE244" s="233">
        <f>IF(N244="základní",J244,0)</f>
        <v>0</v>
      </c>
      <c r="BF244" s="233">
        <f>IF(N244="snížená",J244,0)</f>
        <v>0</v>
      </c>
      <c r="BG244" s="233">
        <f>IF(N244="zákl. přenesená",J244,0)</f>
        <v>0</v>
      </c>
      <c r="BH244" s="233">
        <f>IF(N244="sníž. přenesená",J244,0)</f>
        <v>0</v>
      </c>
      <c r="BI244" s="233">
        <f>IF(N244="nulová",J244,0)</f>
        <v>0</v>
      </c>
      <c r="BJ244" s="18" t="s">
        <v>84</v>
      </c>
      <c r="BK244" s="233">
        <f>ROUND(I244*H244,2)</f>
        <v>0</v>
      </c>
      <c r="BL244" s="18" t="s">
        <v>209</v>
      </c>
      <c r="BM244" s="232" t="s">
        <v>428</v>
      </c>
    </row>
    <row r="245" spans="1:47" s="2" customFormat="1" ht="12">
      <c r="A245" s="40"/>
      <c r="B245" s="41"/>
      <c r="C245" s="42"/>
      <c r="D245" s="234" t="s">
        <v>210</v>
      </c>
      <c r="E245" s="42"/>
      <c r="F245" s="235" t="s">
        <v>986</v>
      </c>
      <c r="G245" s="42"/>
      <c r="H245" s="42"/>
      <c r="I245" s="138"/>
      <c r="J245" s="42"/>
      <c r="K245" s="42"/>
      <c r="L245" s="46"/>
      <c r="M245" s="236"/>
      <c r="N245" s="237"/>
      <c r="O245" s="86"/>
      <c r="P245" s="86"/>
      <c r="Q245" s="86"/>
      <c r="R245" s="86"/>
      <c r="S245" s="86"/>
      <c r="T245" s="87"/>
      <c r="U245" s="40"/>
      <c r="V245" s="40"/>
      <c r="W245" s="40"/>
      <c r="X245" s="40"/>
      <c r="Y245" s="40"/>
      <c r="Z245" s="40"/>
      <c r="AA245" s="40"/>
      <c r="AB245" s="40"/>
      <c r="AC245" s="40"/>
      <c r="AD245" s="40"/>
      <c r="AE245" s="40"/>
      <c r="AT245" s="18" t="s">
        <v>210</v>
      </c>
      <c r="AU245" s="18" t="s">
        <v>86</v>
      </c>
    </row>
    <row r="246" spans="1:51" s="13" customFormat="1" ht="12">
      <c r="A246" s="13"/>
      <c r="B246" s="238"/>
      <c r="C246" s="239"/>
      <c r="D246" s="234" t="s">
        <v>213</v>
      </c>
      <c r="E246" s="240" t="s">
        <v>32</v>
      </c>
      <c r="F246" s="241" t="s">
        <v>1376</v>
      </c>
      <c r="G246" s="239"/>
      <c r="H246" s="242">
        <v>37.076</v>
      </c>
      <c r="I246" s="243"/>
      <c r="J246" s="239"/>
      <c r="K246" s="239"/>
      <c r="L246" s="244"/>
      <c r="M246" s="245"/>
      <c r="N246" s="246"/>
      <c r="O246" s="246"/>
      <c r="P246" s="246"/>
      <c r="Q246" s="246"/>
      <c r="R246" s="246"/>
      <c r="S246" s="246"/>
      <c r="T246" s="247"/>
      <c r="U246" s="13"/>
      <c r="V246" s="13"/>
      <c r="W246" s="13"/>
      <c r="X246" s="13"/>
      <c r="Y246" s="13"/>
      <c r="Z246" s="13"/>
      <c r="AA246" s="13"/>
      <c r="AB246" s="13"/>
      <c r="AC246" s="13"/>
      <c r="AD246" s="13"/>
      <c r="AE246" s="13"/>
      <c r="AT246" s="248" t="s">
        <v>213</v>
      </c>
      <c r="AU246" s="248" t="s">
        <v>86</v>
      </c>
      <c r="AV246" s="13" t="s">
        <v>86</v>
      </c>
      <c r="AW246" s="13" t="s">
        <v>39</v>
      </c>
      <c r="AX246" s="13" t="s">
        <v>6</v>
      </c>
      <c r="AY246" s="248" t="s">
        <v>199</v>
      </c>
    </row>
    <row r="247" spans="1:51" s="13" customFormat="1" ht="12">
      <c r="A247" s="13"/>
      <c r="B247" s="238"/>
      <c r="C247" s="239"/>
      <c r="D247" s="234" t="s">
        <v>213</v>
      </c>
      <c r="E247" s="240" t="s">
        <v>32</v>
      </c>
      <c r="F247" s="241" t="s">
        <v>1377</v>
      </c>
      <c r="G247" s="239"/>
      <c r="H247" s="242">
        <v>14.856</v>
      </c>
      <c r="I247" s="243"/>
      <c r="J247" s="239"/>
      <c r="K247" s="239"/>
      <c r="L247" s="244"/>
      <c r="M247" s="245"/>
      <c r="N247" s="246"/>
      <c r="O247" s="246"/>
      <c r="P247" s="246"/>
      <c r="Q247" s="246"/>
      <c r="R247" s="246"/>
      <c r="S247" s="246"/>
      <c r="T247" s="247"/>
      <c r="U247" s="13"/>
      <c r="V247" s="13"/>
      <c r="W247" s="13"/>
      <c r="X247" s="13"/>
      <c r="Y247" s="13"/>
      <c r="Z247" s="13"/>
      <c r="AA247" s="13"/>
      <c r="AB247" s="13"/>
      <c r="AC247" s="13"/>
      <c r="AD247" s="13"/>
      <c r="AE247" s="13"/>
      <c r="AT247" s="248" t="s">
        <v>213</v>
      </c>
      <c r="AU247" s="248" t="s">
        <v>86</v>
      </c>
      <c r="AV247" s="13" t="s">
        <v>86</v>
      </c>
      <c r="AW247" s="13" t="s">
        <v>39</v>
      </c>
      <c r="AX247" s="13" t="s">
        <v>6</v>
      </c>
      <c r="AY247" s="248" t="s">
        <v>199</v>
      </c>
    </row>
    <row r="248" spans="1:51" s="13" customFormat="1" ht="12">
      <c r="A248" s="13"/>
      <c r="B248" s="238"/>
      <c r="C248" s="239"/>
      <c r="D248" s="234" t="s">
        <v>213</v>
      </c>
      <c r="E248" s="240" t="s">
        <v>32</v>
      </c>
      <c r="F248" s="241" t="s">
        <v>1378</v>
      </c>
      <c r="G248" s="239"/>
      <c r="H248" s="242">
        <v>17.336</v>
      </c>
      <c r="I248" s="243"/>
      <c r="J248" s="239"/>
      <c r="K248" s="239"/>
      <c r="L248" s="244"/>
      <c r="M248" s="245"/>
      <c r="N248" s="246"/>
      <c r="O248" s="246"/>
      <c r="P248" s="246"/>
      <c r="Q248" s="246"/>
      <c r="R248" s="246"/>
      <c r="S248" s="246"/>
      <c r="T248" s="247"/>
      <c r="U248" s="13"/>
      <c r="V248" s="13"/>
      <c r="W248" s="13"/>
      <c r="X248" s="13"/>
      <c r="Y248" s="13"/>
      <c r="Z248" s="13"/>
      <c r="AA248" s="13"/>
      <c r="AB248" s="13"/>
      <c r="AC248" s="13"/>
      <c r="AD248" s="13"/>
      <c r="AE248" s="13"/>
      <c r="AT248" s="248" t="s">
        <v>213</v>
      </c>
      <c r="AU248" s="248" t="s">
        <v>86</v>
      </c>
      <c r="AV248" s="13" t="s">
        <v>86</v>
      </c>
      <c r="AW248" s="13" t="s">
        <v>39</v>
      </c>
      <c r="AX248" s="13" t="s">
        <v>6</v>
      </c>
      <c r="AY248" s="248" t="s">
        <v>199</v>
      </c>
    </row>
    <row r="249" spans="1:51" s="14" customFormat="1" ht="12">
      <c r="A249" s="14"/>
      <c r="B249" s="249"/>
      <c r="C249" s="250"/>
      <c r="D249" s="234" t="s">
        <v>213</v>
      </c>
      <c r="E249" s="251" t="s">
        <v>32</v>
      </c>
      <c r="F249" s="252" t="s">
        <v>215</v>
      </c>
      <c r="G249" s="250"/>
      <c r="H249" s="253">
        <v>69.268</v>
      </c>
      <c r="I249" s="254"/>
      <c r="J249" s="250"/>
      <c r="K249" s="250"/>
      <c r="L249" s="255"/>
      <c r="M249" s="269"/>
      <c r="N249" s="270"/>
      <c r="O249" s="270"/>
      <c r="P249" s="270"/>
      <c r="Q249" s="270"/>
      <c r="R249" s="270"/>
      <c r="S249" s="270"/>
      <c r="T249" s="271"/>
      <c r="U249" s="14"/>
      <c r="V249" s="14"/>
      <c r="W249" s="14"/>
      <c r="X249" s="14"/>
      <c r="Y249" s="14"/>
      <c r="Z249" s="14"/>
      <c r="AA249" s="14"/>
      <c r="AB249" s="14"/>
      <c r="AC249" s="14"/>
      <c r="AD249" s="14"/>
      <c r="AE249" s="14"/>
      <c r="AT249" s="259" t="s">
        <v>213</v>
      </c>
      <c r="AU249" s="259" t="s">
        <v>86</v>
      </c>
      <c r="AV249" s="14" t="s">
        <v>209</v>
      </c>
      <c r="AW249" s="14" t="s">
        <v>39</v>
      </c>
      <c r="AX249" s="14" t="s">
        <v>84</v>
      </c>
      <c r="AY249" s="259" t="s">
        <v>199</v>
      </c>
    </row>
    <row r="250" spans="1:65" s="2" customFormat="1" ht="14.4" customHeight="1">
      <c r="A250" s="40"/>
      <c r="B250" s="41"/>
      <c r="C250" s="260" t="s">
        <v>351</v>
      </c>
      <c r="D250" s="260" t="s">
        <v>222</v>
      </c>
      <c r="E250" s="261" t="s">
        <v>987</v>
      </c>
      <c r="F250" s="262" t="s">
        <v>988</v>
      </c>
      <c r="G250" s="263" t="s">
        <v>296</v>
      </c>
      <c r="H250" s="264">
        <v>2008.772</v>
      </c>
      <c r="I250" s="265"/>
      <c r="J250" s="266">
        <f>ROUND(I250*H250,2)</f>
        <v>0</v>
      </c>
      <c r="K250" s="262" t="s">
        <v>32</v>
      </c>
      <c r="L250" s="46"/>
      <c r="M250" s="267" t="s">
        <v>32</v>
      </c>
      <c r="N250" s="268" t="s">
        <v>48</v>
      </c>
      <c r="O250" s="86"/>
      <c r="P250" s="230">
        <f>O250*H250</f>
        <v>0</v>
      </c>
      <c r="Q250" s="230">
        <v>0</v>
      </c>
      <c r="R250" s="230">
        <f>Q250*H250</f>
        <v>0</v>
      </c>
      <c r="S250" s="230">
        <v>0</v>
      </c>
      <c r="T250" s="231">
        <f>S250*H250</f>
        <v>0</v>
      </c>
      <c r="U250" s="40"/>
      <c r="V250" s="40"/>
      <c r="W250" s="40"/>
      <c r="X250" s="40"/>
      <c r="Y250" s="40"/>
      <c r="Z250" s="40"/>
      <c r="AA250" s="40"/>
      <c r="AB250" s="40"/>
      <c r="AC250" s="40"/>
      <c r="AD250" s="40"/>
      <c r="AE250" s="40"/>
      <c r="AR250" s="232" t="s">
        <v>209</v>
      </c>
      <c r="AT250" s="232" t="s">
        <v>222</v>
      </c>
      <c r="AU250" s="232" t="s">
        <v>86</v>
      </c>
      <c r="AY250" s="18" t="s">
        <v>199</v>
      </c>
      <c r="BE250" s="233">
        <f>IF(N250="základní",J250,0)</f>
        <v>0</v>
      </c>
      <c r="BF250" s="233">
        <f>IF(N250="snížená",J250,0)</f>
        <v>0</v>
      </c>
      <c r="BG250" s="233">
        <f>IF(N250="zákl. přenesená",J250,0)</f>
        <v>0</v>
      </c>
      <c r="BH250" s="233">
        <f>IF(N250="sníž. přenesená",J250,0)</f>
        <v>0</v>
      </c>
      <c r="BI250" s="233">
        <f>IF(N250="nulová",J250,0)</f>
        <v>0</v>
      </c>
      <c r="BJ250" s="18" t="s">
        <v>84</v>
      </c>
      <c r="BK250" s="233">
        <f>ROUND(I250*H250,2)</f>
        <v>0</v>
      </c>
      <c r="BL250" s="18" t="s">
        <v>209</v>
      </c>
      <c r="BM250" s="232" t="s">
        <v>431</v>
      </c>
    </row>
    <row r="251" spans="1:47" s="2" customFormat="1" ht="12">
      <c r="A251" s="40"/>
      <c r="B251" s="41"/>
      <c r="C251" s="42"/>
      <c r="D251" s="234" t="s">
        <v>210</v>
      </c>
      <c r="E251" s="42"/>
      <c r="F251" s="235" t="s">
        <v>988</v>
      </c>
      <c r="G251" s="42"/>
      <c r="H251" s="42"/>
      <c r="I251" s="138"/>
      <c r="J251" s="42"/>
      <c r="K251" s="42"/>
      <c r="L251" s="46"/>
      <c r="M251" s="236"/>
      <c r="N251" s="237"/>
      <c r="O251" s="86"/>
      <c r="P251" s="86"/>
      <c r="Q251" s="86"/>
      <c r="R251" s="86"/>
      <c r="S251" s="86"/>
      <c r="T251" s="87"/>
      <c r="U251" s="40"/>
      <c r="V251" s="40"/>
      <c r="W251" s="40"/>
      <c r="X251" s="40"/>
      <c r="Y251" s="40"/>
      <c r="Z251" s="40"/>
      <c r="AA251" s="40"/>
      <c r="AB251" s="40"/>
      <c r="AC251" s="40"/>
      <c r="AD251" s="40"/>
      <c r="AE251" s="40"/>
      <c r="AT251" s="18" t="s">
        <v>210</v>
      </c>
      <c r="AU251" s="18" t="s">
        <v>86</v>
      </c>
    </row>
    <row r="252" spans="1:51" s="13" customFormat="1" ht="12">
      <c r="A252" s="13"/>
      <c r="B252" s="238"/>
      <c r="C252" s="239"/>
      <c r="D252" s="234" t="s">
        <v>213</v>
      </c>
      <c r="E252" s="240" t="s">
        <v>32</v>
      </c>
      <c r="F252" s="241" t="s">
        <v>1379</v>
      </c>
      <c r="G252" s="239"/>
      <c r="H252" s="242">
        <v>2008.772</v>
      </c>
      <c r="I252" s="243"/>
      <c r="J252" s="239"/>
      <c r="K252" s="239"/>
      <c r="L252" s="244"/>
      <c r="M252" s="245"/>
      <c r="N252" s="246"/>
      <c r="O252" s="246"/>
      <c r="P252" s="246"/>
      <c r="Q252" s="246"/>
      <c r="R252" s="246"/>
      <c r="S252" s="246"/>
      <c r="T252" s="247"/>
      <c r="U252" s="13"/>
      <c r="V252" s="13"/>
      <c r="W252" s="13"/>
      <c r="X252" s="13"/>
      <c r="Y252" s="13"/>
      <c r="Z252" s="13"/>
      <c r="AA252" s="13"/>
      <c r="AB252" s="13"/>
      <c r="AC252" s="13"/>
      <c r="AD252" s="13"/>
      <c r="AE252" s="13"/>
      <c r="AT252" s="248" t="s">
        <v>213</v>
      </c>
      <c r="AU252" s="248" t="s">
        <v>86</v>
      </c>
      <c r="AV252" s="13" t="s">
        <v>86</v>
      </c>
      <c r="AW252" s="13" t="s">
        <v>39</v>
      </c>
      <c r="AX252" s="13" t="s">
        <v>6</v>
      </c>
      <c r="AY252" s="248" t="s">
        <v>199</v>
      </c>
    </row>
    <row r="253" spans="1:51" s="14" customFormat="1" ht="12">
      <c r="A253" s="14"/>
      <c r="B253" s="249"/>
      <c r="C253" s="250"/>
      <c r="D253" s="234" t="s">
        <v>213</v>
      </c>
      <c r="E253" s="251" t="s">
        <v>32</v>
      </c>
      <c r="F253" s="252" t="s">
        <v>215</v>
      </c>
      <c r="G253" s="250"/>
      <c r="H253" s="253">
        <v>2008.772</v>
      </c>
      <c r="I253" s="254"/>
      <c r="J253" s="250"/>
      <c r="K253" s="250"/>
      <c r="L253" s="255"/>
      <c r="M253" s="269"/>
      <c r="N253" s="270"/>
      <c r="O253" s="270"/>
      <c r="P253" s="270"/>
      <c r="Q253" s="270"/>
      <c r="R253" s="270"/>
      <c r="S253" s="270"/>
      <c r="T253" s="271"/>
      <c r="U253" s="14"/>
      <c r="V253" s="14"/>
      <c r="W253" s="14"/>
      <c r="X253" s="14"/>
      <c r="Y253" s="14"/>
      <c r="Z253" s="14"/>
      <c r="AA253" s="14"/>
      <c r="AB253" s="14"/>
      <c r="AC253" s="14"/>
      <c r="AD253" s="14"/>
      <c r="AE253" s="14"/>
      <c r="AT253" s="259" t="s">
        <v>213</v>
      </c>
      <c r="AU253" s="259" t="s">
        <v>86</v>
      </c>
      <c r="AV253" s="14" t="s">
        <v>209</v>
      </c>
      <c r="AW253" s="14" t="s">
        <v>39</v>
      </c>
      <c r="AX253" s="14" t="s">
        <v>84</v>
      </c>
      <c r="AY253" s="259" t="s">
        <v>199</v>
      </c>
    </row>
    <row r="254" spans="1:63" s="12" customFormat="1" ht="22.8" customHeight="1">
      <c r="A254" s="12"/>
      <c r="B254" s="204"/>
      <c r="C254" s="205"/>
      <c r="D254" s="206" t="s">
        <v>76</v>
      </c>
      <c r="E254" s="218" t="s">
        <v>993</v>
      </c>
      <c r="F254" s="218" t="s">
        <v>994</v>
      </c>
      <c r="G254" s="205"/>
      <c r="H254" s="205"/>
      <c r="I254" s="208"/>
      <c r="J254" s="219">
        <f>BK254</f>
        <v>0</v>
      </c>
      <c r="K254" s="205"/>
      <c r="L254" s="210"/>
      <c r="M254" s="211"/>
      <c r="N254" s="212"/>
      <c r="O254" s="212"/>
      <c r="P254" s="213">
        <f>SUM(P255:P256)</f>
        <v>0</v>
      </c>
      <c r="Q254" s="212"/>
      <c r="R254" s="213">
        <f>SUM(R255:R256)</f>
        <v>0</v>
      </c>
      <c r="S254" s="212"/>
      <c r="T254" s="214">
        <f>SUM(T255:T256)</f>
        <v>0</v>
      </c>
      <c r="U254" s="12"/>
      <c r="V254" s="12"/>
      <c r="W254" s="12"/>
      <c r="X254" s="12"/>
      <c r="Y254" s="12"/>
      <c r="Z254" s="12"/>
      <c r="AA254" s="12"/>
      <c r="AB254" s="12"/>
      <c r="AC254" s="12"/>
      <c r="AD254" s="12"/>
      <c r="AE254" s="12"/>
      <c r="AR254" s="215" t="s">
        <v>84</v>
      </c>
      <c r="AT254" s="216" t="s">
        <v>76</v>
      </c>
      <c r="AU254" s="216" t="s">
        <v>84</v>
      </c>
      <c r="AY254" s="215" t="s">
        <v>199</v>
      </c>
      <c r="BK254" s="217">
        <f>SUM(BK255:BK256)</f>
        <v>0</v>
      </c>
    </row>
    <row r="255" spans="1:65" s="2" customFormat="1" ht="14.4" customHeight="1">
      <c r="A255" s="40"/>
      <c r="B255" s="41"/>
      <c r="C255" s="260" t="s">
        <v>432</v>
      </c>
      <c r="D255" s="260" t="s">
        <v>222</v>
      </c>
      <c r="E255" s="261" t="s">
        <v>998</v>
      </c>
      <c r="F255" s="262" t="s">
        <v>1380</v>
      </c>
      <c r="G255" s="263" t="s">
        <v>1000</v>
      </c>
      <c r="H255" s="264">
        <v>12</v>
      </c>
      <c r="I255" s="265"/>
      <c r="J255" s="266">
        <f>ROUND(I255*H255,2)</f>
        <v>0</v>
      </c>
      <c r="K255" s="262" t="s">
        <v>32</v>
      </c>
      <c r="L255" s="46"/>
      <c r="M255" s="267" t="s">
        <v>32</v>
      </c>
      <c r="N255" s="268" t="s">
        <v>48</v>
      </c>
      <c r="O255" s="86"/>
      <c r="P255" s="230">
        <f>O255*H255</f>
        <v>0</v>
      </c>
      <c r="Q255" s="230">
        <v>0</v>
      </c>
      <c r="R255" s="230">
        <f>Q255*H255</f>
        <v>0</v>
      </c>
      <c r="S255" s="230">
        <v>0</v>
      </c>
      <c r="T255" s="231">
        <f>S255*H255</f>
        <v>0</v>
      </c>
      <c r="U255" s="40"/>
      <c r="V255" s="40"/>
      <c r="W255" s="40"/>
      <c r="X255" s="40"/>
      <c r="Y255" s="40"/>
      <c r="Z255" s="40"/>
      <c r="AA255" s="40"/>
      <c r="AB255" s="40"/>
      <c r="AC255" s="40"/>
      <c r="AD255" s="40"/>
      <c r="AE255" s="40"/>
      <c r="AR255" s="232" t="s">
        <v>209</v>
      </c>
      <c r="AT255" s="232" t="s">
        <v>222</v>
      </c>
      <c r="AU255" s="232" t="s">
        <v>86</v>
      </c>
      <c r="AY255" s="18" t="s">
        <v>199</v>
      </c>
      <c r="BE255" s="233">
        <f>IF(N255="základní",J255,0)</f>
        <v>0</v>
      </c>
      <c r="BF255" s="233">
        <f>IF(N255="snížená",J255,0)</f>
        <v>0</v>
      </c>
      <c r="BG255" s="233">
        <f>IF(N255="zákl. přenesená",J255,0)</f>
        <v>0</v>
      </c>
      <c r="BH255" s="233">
        <f>IF(N255="sníž. přenesená",J255,0)</f>
        <v>0</v>
      </c>
      <c r="BI255" s="233">
        <f>IF(N255="nulová",J255,0)</f>
        <v>0</v>
      </c>
      <c r="BJ255" s="18" t="s">
        <v>84</v>
      </c>
      <c r="BK255" s="233">
        <f>ROUND(I255*H255,2)</f>
        <v>0</v>
      </c>
      <c r="BL255" s="18" t="s">
        <v>209</v>
      </c>
      <c r="BM255" s="232" t="s">
        <v>435</v>
      </c>
    </row>
    <row r="256" spans="1:47" s="2" customFormat="1" ht="12">
      <c r="A256" s="40"/>
      <c r="B256" s="41"/>
      <c r="C256" s="42"/>
      <c r="D256" s="234" t="s">
        <v>210</v>
      </c>
      <c r="E256" s="42"/>
      <c r="F256" s="235" t="s">
        <v>1380</v>
      </c>
      <c r="G256" s="42"/>
      <c r="H256" s="42"/>
      <c r="I256" s="138"/>
      <c r="J256" s="42"/>
      <c r="K256" s="42"/>
      <c r="L256" s="46"/>
      <c r="M256" s="236"/>
      <c r="N256" s="237"/>
      <c r="O256" s="86"/>
      <c r="P256" s="86"/>
      <c r="Q256" s="86"/>
      <c r="R256" s="86"/>
      <c r="S256" s="86"/>
      <c r="T256" s="87"/>
      <c r="U256" s="40"/>
      <c r="V256" s="40"/>
      <c r="W256" s="40"/>
      <c r="X256" s="40"/>
      <c r="Y256" s="40"/>
      <c r="Z256" s="40"/>
      <c r="AA256" s="40"/>
      <c r="AB256" s="40"/>
      <c r="AC256" s="40"/>
      <c r="AD256" s="40"/>
      <c r="AE256" s="40"/>
      <c r="AT256" s="18" t="s">
        <v>210</v>
      </c>
      <c r="AU256" s="18" t="s">
        <v>86</v>
      </c>
    </row>
    <row r="257" spans="1:63" s="12" customFormat="1" ht="22.8" customHeight="1">
      <c r="A257" s="12"/>
      <c r="B257" s="204"/>
      <c r="C257" s="205"/>
      <c r="D257" s="206" t="s">
        <v>76</v>
      </c>
      <c r="E257" s="218" t="s">
        <v>1001</v>
      </c>
      <c r="F257" s="218" t="s">
        <v>1002</v>
      </c>
      <c r="G257" s="205"/>
      <c r="H257" s="205"/>
      <c r="I257" s="208"/>
      <c r="J257" s="219">
        <f>BK257</f>
        <v>0</v>
      </c>
      <c r="K257" s="205"/>
      <c r="L257" s="210"/>
      <c r="M257" s="211"/>
      <c r="N257" s="212"/>
      <c r="O257" s="212"/>
      <c r="P257" s="213">
        <f>SUM(P258:P261)</f>
        <v>0</v>
      </c>
      <c r="Q257" s="212"/>
      <c r="R257" s="213">
        <f>SUM(R258:R261)</f>
        <v>0</v>
      </c>
      <c r="S257" s="212"/>
      <c r="T257" s="214">
        <f>SUM(T258:T261)</f>
        <v>0</v>
      </c>
      <c r="U257" s="12"/>
      <c r="V257" s="12"/>
      <c r="W257" s="12"/>
      <c r="X257" s="12"/>
      <c r="Y257" s="12"/>
      <c r="Z257" s="12"/>
      <c r="AA257" s="12"/>
      <c r="AB257" s="12"/>
      <c r="AC257" s="12"/>
      <c r="AD257" s="12"/>
      <c r="AE257" s="12"/>
      <c r="AR257" s="215" t="s">
        <v>84</v>
      </c>
      <c r="AT257" s="216" t="s">
        <v>76</v>
      </c>
      <c r="AU257" s="216" t="s">
        <v>84</v>
      </c>
      <c r="AY257" s="215" t="s">
        <v>199</v>
      </c>
      <c r="BK257" s="217">
        <f>SUM(BK258:BK261)</f>
        <v>0</v>
      </c>
    </row>
    <row r="258" spans="1:65" s="2" customFormat="1" ht="19.8" customHeight="1">
      <c r="A258" s="40"/>
      <c r="B258" s="41"/>
      <c r="C258" s="260" t="s">
        <v>354</v>
      </c>
      <c r="D258" s="260" t="s">
        <v>222</v>
      </c>
      <c r="E258" s="261" t="s">
        <v>1381</v>
      </c>
      <c r="F258" s="262" t="s">
        <v>1382</v>
      </c>
      <c r="G258" s="263" t="s">
        <v>296</v>
      </c>
      <c r="H258" s="264">
        <v>239.688</v>
      </c>
      <c r="I258" s="265"/>
      <c r="J258" s="266">
        <f>ROUND(I258*H258,2)</f>
        <v>0</v>
      </c>
      <c r="K258" s="262" t="s">
        <v>32</v>
      </c>
      <c r="L258" s="46"/>
      <c r="M258" s="267" t="s">
        <v>32</v>
      </c>
      <c r="N258" s="268" t="s">
        <v>48</v>
      </c>
      <c r="O258" s="86"/>
      <c r="P258" s="230">
        <f>O258*H258</f>
        <v>0</v>
      </c>
      <c r="Q258" s="230">
        <v>0</v>
      </c>
      <c r="R258" s="230">
        <f>Q258*H258</f>
        <v>0</v>
      </c>
      <c r="S258" s="230">
        <v>0</v>
      </c>
      <c r="T258" s="231">
        <f>S258*H258</f>
        <v>0</v>
      </c>
      <c r="U258" s="40"/>
      <c r="V258" s="40"/>
      <c r="W258" s="40"/>
      <c r="X258" s="40"/>
      <c r="Y258" s="40"/>
      <c r="Z258" s="40"/>
      <c r="AA258" s="40"/>
      <c r="AB258" s="40"/>
      <c r="AC258" s="40"/>
      <c r="AD258" s="40"/>
      <c r="AE258" s="40"/>
      <c r="AR258" s="232" t="s">
        <v>209</v>
      </c>
      <c r="AT258" s="232" t="s">
        <v>222</v>
      </c>
      <c r="AU258" s="232" t="s">
        <v>86</v>
      </c>
      <c r="AY258" s="18" t="s">
        <v>199</v>
      </c>
      <c r="BE258" s="233">
        <f>IF(N258="základní",J258,0)</f>
        <v>0</v>
      </c>
      <c r="BF258" s="233">
        <f>IF(N258="snížená",J258,0)</f>
        <v>0</v>
      </c>
      <c r="BG258" s="233">
        <f>IF(N258="zákl. přenesená",J258,0)</f>
        <v>0</v>
      </c>
      <c r="BH258" s="233">
        <f>IF(N258="sníž. přenesená",J258,0)</f>
        <v>0</v>
      </c>
      <c r="BI258" s="233">
        <f>IF(N258="nulová",J258,0)</f>
        <v>0</v>
      </c>
      <c r="BJ258" s="18" t="s">
        <v>84</v>
      </c>
      <c r="BK258" s="233">
        <f>ROUND(I258*H258,2)</f>
        <v>0</v>
      </c>
      <c r="BL258" s="18" t="s">
        <v>209</v>
      </c>
      <c r="BM258" s="232" t="s">
        <v>443</v>
      </c>
    </row>
    <row r="259" spans="1:47" s="2" customFormat="1" ht="12">
      <c r="A259" s="40"/>
      <c r="B259" s="41"/>
      <c r="C259" s="42"/>
      <c r="D259" s="234" t="s">
        <v>210</v>
      </c>
      <c r="E259" s="42"/>
      <c r="F259" s="235" t="s">
        <v>1382</v>
      </c>
      <c r="G259" s="42"/>
      <c r="H259" s="42"/>
      <c r="I259" s="138"/>
      <c r="J259" s="42"/>
      <c r="K259" s="42"/>
      <c r="L259" s="46"/>
      <c r="M259" s="236"/>
      <c r="N259" s="237"/>
      <c r="O259" s="86"/>
      <c r="P259" s="86"/>
      <c r="Q259" s="86"/>
      <c r="R259" s="86"/>
      <c r="S259" s="86"/>
      <c r="T259" s="87"/>
      <c r="U259" s="40"/>
      <c r="V259" s="40"/>
      <c r="W259" s="40"/>
      <c r="X259" s="40"/>
      <c r="Y259" s="40"/>
      <c r="Z259" s="40"/>
      <c r="AA259" s="40"/>
      <c r="AB259" s="40"/>
      <c r="AC259" s="40"/>
      <c r="AD259" s="40"/>
      <c r="AE259" s="40"/>
      <c r="AT259" s="18" t="s">
        <v>210</v>
      </c>
      <c r="AU259" s="18" t="s">
        <v>86</v>
      </c>
    </row>
    <row r="260" spans="1:65" s="2" customFormat="1" ht="30" customHeight="1">
      <c r="A260" s="40"/>
      <c r="B260" s="41"/>
      <c r="C260" s="260" t="s">
        <v>444</v>
      </c>
      <c r="D260" s="260" t="s">
        <v>222</v>
      </c>
      <c r="E260" s="261" t="s">
        <v>1383</v>
      </c>
      <c r="F260" s="262" t="s">
        <v>1384</v>
      </c>
      <c r="G260" s="263" t="s">
        <v>296</v>
      </c>
      <c r="H260" s="264">
        <v>239.688</v>
      </c>
      <c r="I260" s="265"/>
      <c r="J260" s="266">
        <f>ROUND(I260*H260,2)</f>
        <v>0</v>
      </c>
      <c r="K260" s="262" t="s">
        <v>32</v>
      </c>
      <c r="L260" s="46"/>
      <c r="M260" s="267" t="s">
        <v>32</v>
      </c>
      <c r="N260" s="268" t="s">
        <v>48</v>
      </c>
      <c r="O260" s="86"/>
      <c r="P260" s="230">
        <f>O260*H260</f>
        <v>0</v>
      </c>
      <c r="Q260" s="230">
        <v>0</v>
      </c>
      <c r="R260" s="230">
        <f>Q260*H260</f>
        <v>0</v>
      </c>
      <c r="S260" s="230">
        <v>0</v>
      </c>
      <c r="T260" s="231">
        <f>S260*H260</f>
        <v>0</v>
      </c>
      <c r="U260" s="40"/>
      <c r="V260" s="40"/>
      <c r="W260" s="40"/>
      <c r="X260" s="40"/>
      <c r="Y260" s="40"/>
      <c r="Z260" s="40"/>
      <c r="AA260" s="40"/>
      <c r="AB260" s="40"/>
      <c r="AC260" s="40"/>
      <c r="AD260" s="40"/>
      <c r="AE260" s="40"/>
      <c r="AR260" s="232" t="s">
        <v>209</v>
      </c>
      <c r="AT260" s="232" t="s">
        <v>222</v>
      </c>
      <c r="AU260" s="232" t="s">
        <v>86</v>
      </c>
      <c r="AY260" s="18" t="s">
        <v>199</v>
      </c>
      <c r="BE260" s="233">
        <f>IF(N260="základní",J260,0)</f>
        <v>0</v>
      </c>
      <c r="BF260" s="233">
        <f>IF(N260="snížená",J260,0)</f>
        <v>0</v>
      </c>
      <c r="BG260" s="233">
        <f>IF(N260="zákl. přenesená",J260,0)</f>
        <v>0</v>
      </c>
      <c r="BH260" s="233">
        <f>IF(N260="sníž. přenesená",J260,0)</f>
        <v>0</v>
      </c>
      <c r="BI260" s="233">
        <f>IF(N260="nulová",J260,0)</f>
        <v>0</v>
      </c>
      <c r="BJ260" s="18" t="s">
        <v>84</v>
      </c>
      <c r="BK260" s="233">
        <f>ROUND(I260*H260,2)</f>
        <v>0</v>
      </c>
      <c r="BL260" s="18" t="s">
        <v>209</v>
      </c>
      <c r="BM260" s="232" t="s">
        <v>447</v>
      </c>
    </row>
    <row r="261" spans="1:47" s="2" customFormat="1" ht="12">
      <c r="A261" s="40"/>
      <c r="B261" s="41"/>
      <c r="C261" s="42"/>
      <c r="D261" s="234" t="s">
        <v>210</v>
      </c>
      <c r="E261" s="42"/>
      <c r="F261" s="235" t="s">
        <v>1384</v>
      </c>
      <c r="G261" s="42"/>
      <c r="H261" s="42"/>
      <c r="I261" s="138"/>
      <c r="J261" s="42"/>
      <c r="K261" s="42"/>
      <c r="L261" s="46"/>
      <c r="M261" s="236"/>
      <c r="N261" s="237"/>
      <c r="O261" s="86"/>
      <c r="P261" s="86"/>
      <c r="Q261" s="86"/>
      <c r="R261" s="86"/>
      <c r="S261" s="86"/>
      <c r="T261" s="87"/>
      <c r="U261" s="40"/>
      <c r="V261" s="40"/>
      <c r="W261" s="40"/>
      <c r="X261" s="40"/>
      <c r="Y261" s="40"/>
      <c r="Z261" s="40"/>
      <c r="AA261" s="40"/>
      <c r="AB261" s="40"/>
      <c r="AC261" s="40"/>
      <c r="AD261" s="40"/>
      <c r="AE261" s="40"/>
      <c r="AT261" s="18" t="s">
        <v>210</v>
      </c>
      <c r="AU261" s="18" t="s">
        <v>86</v>
      </c>
    </row>
    <row r="262" spans="1:63" s="12" customFormat="1" ht="25.9" customHeight="1">
      <c r="A262" s="12"/>
      <c r="B262" s="204"/>
      <c r="C262" s="205"/>
      <c r="D262" s="206" t="s">
        <v>76</v>
      </c>
      <c r="E262" s="207" t="s">
        <v>1246</v>
      </c>
      <c r="F262" s="207" t="s">
        <v>1247</v>
      </c>
      <c r="G262" s="205"/>
      <c r="H262" s="205"/>
      <c r="I262" s="208"/>
      <c r="J262" s="209">
        <f>BK262</f>
        <v>0</v>
      </c>
      <c r="K262" s="205"/>
      <c r="L262" s="210"/>
      <c r="M262" s="211"/>
      <c r="N262" s="212"/>
      <c r="O262" s="212"/>
      <c r="P262" s="213">
        <f>P263</f>
        <v>0</v>
      </c>
      <c r="Q262" s="212"/>
      <c r="R262" s="213">
        <f>R263</f>
        <v>0</v>
      </c>
      <c r="S262" s="212"/>
      <c r="T262" s="214">
        <f>T263</f>
        <v>0</v>
      </c>
      <c r="U262" s="12"/>
      <c r="V262" s="12"/>
      <c r="W262" s="12"/>
      <c r="X262" s="12"/>
      <c r="Y262" s="12"/>
      <c r="Z262" s="12"/>
      <c r="AA262" s="12"/>
      <c r="AB262" s="12"/>
      <c r="AC262" s="12"/>
      <c r="AD262" s="12"/>
      <c r="AE262" s="12"/>
      <c r="AR262" s="215" t="s">
        <v>86</v>
      </c>
      <c r="AT262" s="216" t="s">
        <v>76</v>
      </c>
      <c r="AU262" s="216" t="s">
        <v>6</v>
      </c>
      <c r="AY262" s="215" t="s">
        <v>199</v>
      </c>
      <c r="BK262" s="217">
        <f>BK263</f>
        <v>0</v>
      </c>
    </row>
    <row r="263" spans="1:63" s="12" customFormat="1" ht="22.8" customHeight="1">
      <c r="A263" s="12"/>
      <c r="B263" s="204"/>
      <c r="C263" s="205"/>
      <c r="D263" s="206" t="s">
        <v>76</v>
      </c>
      <c r="E263" s="218" t="s">
        <v>1005</v>
      </c>
      <c r="F263" s="218" t="s">
        <v>1006</v>
      </c>
      <c r="G263" s="205"/>
      <c r="H263" s="205"/>
      <c r="I263" s="208"/>
      <c r="J263" s="219">
        <f>BK263</f>
        <v>0</v>
      </c>
      <c r="K263" s="205"/>
      <c r="L263" s="210"/>
      <c r="M263" s="211"/>
      <c r="N263" s="212"/>
      <c r="O263" s="212"/>
      <c r="P263" s="213">
        <f>SUM(P264:P277)</f>
        <v>0</v>
      </c>
      <c r="Q263" s="212"/>
      <c r="R263" s="213">
        <f>SUM(R264:R277)</f>
        <v>0</v>
      </c>
      <c r="S263" s="212"/>
      <c r="T263" s="214">
        <f>SUM(T264:T277)</f>
        <v>0</v>
      </c>
      <c r="U263" s="12"/>
      <c r="V263" s="12"/>
      <c r="W263" s="12"/>
      <c r="X263" s="12"/>
      <c r="Y263" s="12"/>
      <c r="Z263" s="12"/>
      <c r="AA263" s="12"/>
      <c r="AB263" s="12"/>
      <c r="AC263" s="12"/>
      <c r="AD263" s="12"/>
      <c r="AE263" s="12"/>
      <c r="AR263" s="215" t="s">
        <v>86</v>
      </c>
      <c r="AT263" s="216" t="s">
        <v>76</v>
      </c>
      <c r="AU263" s="216" t="s">
        <v>84</v>
      </c>
      <c r="AY263" s="215" t="s">
        <v>199</v>
      </c>
      <c r="BK263" s="217">
        <f>SUM(BK264:BK277)</f>
        <v>0</v>
      </c>
    </row>
    <row r="264" spans="1:65" s="2" customFormat="1" ht="19.8" customHeight="1">
      <c r="A264" s="40"/>
      <c r="B264" s="41"/>
      <c r="C264" s="260" t="s">
        <v>358</v>
      </c>
      <c r="D264" s="260" t="s">
        <v>222</v>
      </c>
      <c r="E264" s="261" t="s">
        <v>1007</v>
      </c>
      <c r="F264" s="262" t="s">
        <v>1008</v>
      </c>
      <c r="G264" s="263" t="s">
        <v>288</v>
      </c>
      <c r="H264" s="264">
        <v>49.68</v>
      </c>
      <c r="I264" s="265"/>
      <c r="J264" s="266">
        <f>ROUND(I264*H264,2)</f>
        <v>0</v>
      </c>
      <c r="K264" s="262" t="s">
        <v>32</v>
      </c>
      <c r="L264" s="46"/>
      <c r="M264" s="267" t="s">
        <v>32</v>
      </c>
      <c r="N264" s="268" t="s">
        <v>48</v>
      </c>
      <c r="O264" s="86"/>
      <c r="P264" s="230">
        <f>O264*H264</f>
        <v>0</v>
      </c>
      <c r="Q264" s="230">
        <v>0</v>
      </c>
      <c r="R264" s="230">
        <f>Q264*H264</f>
        <v>0</v>
      </c>
      <c r="S264" s="230">
        <v>0</v>
      </c>
      <c r="T264" s="231">
        <f>S264*H264</f>
        <v>0</v>
      </c>
      <c r="U264" s="40"/>
      <c r="V264" s="40"/>
      <c r="W264" s="40"/>
      <c r="X264" s="40"/>
      <c r="Y264" s="40"/>
      <c r="Z264" s="40"/>
      <c r="AA264" s="40"/>
      <c r="AB264" s="40"/>
      <c r="AC264" s="40"/>
      <c r="AD264" s="40"/>
      <c r="AE264" s="40"/>
      <c r="AR264" s="232" t="s">
        <v>245</v>
      </c>
      <c r="AT264" s="232" t="s">
        <v>222</v>
      </c>
      <c r="AU264" s="232" t="s">
        <v>86</v>
      </c>
      <c r="AY264" s="18" t="s">
        <v>199</v>
      </c>
      <c r="BE264" s="233">
        <f>IF(N264="základní",J264,0)</f>
        <v>0</v>
      </c>
      <c r="BF264" s="233">
        <f>IF(N264="snížená",J264,0)</f>
        <v>0</v>
      </c>
      <c r="BG264" s="233">
        <f>IF(N264="zákl. přenesená",J264,0)</f>
        <v>0</v>
      </c>
      <c r="BH264" s="233">
        <f>IF(N264="sníž. přenesená",J264,0)</f>
        <v>0</v>
      </c>
      <c r="BI264" s="233">
        <f>IF(N264="nulová",J264,0)</f>
        <v>0</v>
      </c>
      <c r="BJ264" s="18" t="s">
        <v>84</v>
      </c>
      <c r="BK264" s="233">
        <f>ROUND(I264*H264,2)</f>
        <v>0</v>
      </c>
      <c r="BL264" s="18" t="s">
        <v>245</v>
      </c>
      <c r="BM264" s="232" t="s">
        <v>454</v>
      </c>
    </row>
    <row r="265" spans="1:47" s="2" customFormat="1" ht="12">
      <c r="A265" s="40"/>
      <c r="B265" s="41"/>
      <c r="C265" s="42"/>
      <c r="D265" s="234" t="s">
        <v>210</v>
      </c>
      <c r="E265" s="42"/>
      <c r="F265" s="235" t="s">
        <v>1008</v>
      </c>
      <c r="G265" s="42"/>
      <c r="H265" s="42"/>
      <c r="I265" s="138"/>
      <c r="J265" s="42"/>
      <c r="K265" s="42"/>
      <c r="L265" s="46"/>
      <c r="M265" s="236"/>
      <c r="N265" s="237"/>
      <c r="O265" s="86"/>
      <c r="P265" s="86"/>
      <c r="Q265" s="86"/>
      <c r="R265" s="86"/>
      <c r="S265" s="86"/>
      <c r="T265" s="87"/>
      <c r="U265" s="40"/>
      <c r="V265" s="40"/>
      <c r="W265" s="40"/>
      <c r="X265" s="40"/>
      <c r="Y265" s="40"/>
      <c r="Z265" s="40"/>
      <c r="AA265" s="40"/>
      <c r="AB265" s="40"/>
      <c r="AC265" s="40"/>
      <c r="AD265" s="40"/>
      <c r="AE265" s="40"/>
      <c r="AT265" s="18" t="s">
        <v>210</v>
      </c>
      <c r="AU265" s="18" t="s">
        <v>86</v>
      </c>
    </row>
    <row r="266" spans="1:51" s="13" customFormat="1" ht="12">
      <c r="A266" s="13"/>
      <c r="B266" s="238"/>
      <c r="C266" s="239"/>
      <c r="D266" s="234" t="s">
        <v>213</v>
      </c>
      <c r="E266" s="240" t="s">
        <v>32</v>
      </c>
      <c r="F266" s="241" t="s">
        <v>1385</v>
      </c>
      <c r="G266" s="239"/>
      <c r="H266" s="242">
        <v>49.68</v>
      </c>
      <c r="I266" s="243"/>
      <c r="J266" s="239"/>
      <c r="K266" s="239"/>
      <c r="L266" s="244"/>
      <c r="M266" s="245"/>
      <c r="N266" s="246"/>
      <c r="O266" s="246"/>
      <c r="P266" s="246"/>
      <c r="Q266" s="246"/>
      <c r="R266" s="246"/>
      <c r="S266" s="246"/>
      <c r="T266" s="247"/>
      <c r="U266" s="13"/>
      <c r="V266" s="13"/>
      <c r="W266" s="13"/>
      <c r="X266" s="13"/>
      <c r="Y266" s="13"/>
      <c r="Z266" s="13"/>
      <c r="AA266" s="13"/>
      <c r="AB266" s="13"/>
      <c r="AC266" s="13"/>
      <c r="AD266" s="13"/>
      <c r="AE266" s="13"/>
      <c r="AT266" s="248" t="s">
        <v>213</v>
      </c>
      <c r="AU266" s="248" t="s">
        <v>86</v>
      </c>
      <c r="AV266" s="13" t="s">
        <v>86</v>
      </c>
      <c r="AW266" s="13" t="s">
        <v>39</v>
      </c>
      <c r="AX266" s="13" t="s">
        <v>6</v>
      </c>
      <c r="AY266" s="248" t="s">
        <v>199</v>
      </c>
    </row>
    <row r="267" spans="1:51" s="14" customFormat="1" ht="12">
      <c r="A267" s="14"/>
      <c r="B267" s="249"/>
      <c r="C267" s="250"/>
      <c r="D267" s="234" t="s">
        <v>213</v>
      </c>
      <c r="E267" s="251" t="s">
        <v>32</v>
      </c>
      <c r="F267" s="252" t="s">
        <v>215</v>
      </c>
      <c r="G267" s="250"/>
      <c r="H267" s="253">
        <v>49.68</v>
      </c>
      <c r="I267" s="254"/>
      <c r="J267" s="250"/>
      <c r="K267" s="250"/>
      <c r="L267" s="255"/>
      <c r="M267" s="269"/>
      <c r="N267" s="270"/>
      <c r="O267" s="270"/>
      <c r="P267" s="270"/>
      <c r="Q267" s="270"/>
      <c r="R267" s="270"/>
      <c r="S267" s="270"/>
      <c r="T267" s="271"/>
      <c r="U267" s="14"/>
      <c r="V267" s="14"/>
      <c r="W267" s="14"/>
      <c r="X267" s="14"/>
      <c r="Y267" s="14"/>
      <c r="Z267" s="14"/>
      <c r="AA267" s="14"/>
      <c r="AB267" s="14"/>
      <c r="AC267" s="14"/>
      <c r="AD267" s="14"/>
      <c r="AE267" s="14"/>
      <c r="AT267" s="259" t="s">
        <v>213</v>
      </c>
      <c r="AU267" s="259" t="s">
        <v>86</v>
      </c>
      <c r="AV267" s="14" t="s">
        <v>209</v>
      </c>
      <c r="AW267" s="14" t="s">
        <v>39</v>
      </c>
      <c r="AX267" s="14" t="s">
        <v>84</v>
      </c>
      <c r="AY267" s="259" t="s">
        <v>199</v>
      </c>
    </row>
    <row r="268" spans="1:65" s="2" customFormat="1" ht="14.4" customHeight="1">
      <c r="A268" s="40"/>
      <c r="B268" s="41"/>
      <c r="C268" s="220" t="s">
        <v>456</v>
      </c>
      <c r="D268" s="220" t="s">
        <v>203</v>
      </c>
      <c r="E268" s="221" t="s">
        <v>1010</v>
      </c>
      <c r="F268" s="222" t="s">
        <v>1011</v>
      </c>
      <c r="G268" s="223" t="s">
        <v>296</v>
      </c>
      <c r="H268" s="224">
        <v>0.017</v>
      </c>
      <c r="I268" s="225"/>
      <c r="J268" s="226">
        <f>ROUND(I268*H268,2)</f>
        <v>0</v>
      </c>
      <c r="K268" s="222" t="s">
        <v>32</v>
      </c>
      <c r="L268" s="227"/>
      <c r="M268" s="228" t="s">
        <v>32</v>
      </c>
      <c r="N268" s="229" t="s">
        <v>48</v>
      </c>
      <c r="O268" s="86"/>
      <c r="P268" s="230">
        <f>O268*H268</f>
        <v>0</v>
      </c>
      <c r="Q268" s="230">
        <v>0</v>
      </c>
      <c r="R268" s="230">
        <f>Q268*H268</f>
        <v>0</v>
      </c>
      <c r="S268" s="230">
        <v>0</v>
      </c>
      <c r="T268" s="231">
        <f>S268*H268</f>
        <v>0</v>
      </c>
      <c r="U268" s="40"/>
      <c r="V268" s="40"/>
      <c r="W268" s="40"/>
      <c r="X268" s="40"/>
      <c r="Y268" s="40"/>
      <c r="Z268" s="40"/>
      <c r="AA268" s="40"/>
      <c r="AB268" s="40"/>
      <c r="AC268" s="40"/>
      <c r="AD268" s="40"/>
      <c r="AE268" s="40"/>
      <c r="AR268" s="232" t="s">
        <v>278</v>
      </c>
      <c r="AT268" s="232" t="s">
        <v>203</v>
      </c>
      <c r="AU268" s="232" t="s">
        <v>86</v>
      </c>
      <c r="AY268" s="18" t="s">
        <v>199</v>
      </c>
      <c r="BE268" s="233">
        <f>IF(N268="základní",J268,0)</f>
        <v>0</v>
      </c>
      <c r="BF268" s="233">
        <f>IF(N268="snížená",J268,0)</f>
        <v>0</v>
      </c>
      <c r="BG268" s="233">
        <f>IF(N268="zákl. přenesená",J268,0)</f>
        <v>0</v>
      </c>
      <c r="BH268" s="233">
        <f>IF(N268="sníž. přenesená",J268,0)</f>
        <v>0</v>
      </c>
      <c r="BI268" s="233">
        <f>IF(N268="nulová",J268,0)</f>
        <v>0</v>
      </c>
      <c r="BJ268" s="18" t="s">
        <v>84</v>
      </c>
      <c r="BK268" s="233">
        <f>ROUND(I268*H268,2)</f>
        <v>0</v>
      </c>
      <c r="BL268" s="18" t="s">
        <v>245</v>
      </c>
      <c r="BM268" s="232" t="s">
        <v>459</v>
      </c>
    </row>
    <row r="269" spans="1:47" s="2" customFormat="1" ht="12">
      <c r="A269" s="40"/>
      <c r="B269" s="41"/>
      <c r="C269" s="42"/>
      <c r="D269" s="234" t="s">
        <v>210</v>
      </c>
      <c r="E269" s="42"/>
      <c r="F269" s="235" t="s">
        <v>1011</v>
      </c>
      <c r="G269" s="42"/>
      <c r="H269" s="42"/>
      <c r="I269" s="138"/>
      <c r="J269" s="42"/>
      <c r="K269" s="42"/>
      <c r="L269" s="46"/>
      <c r="M269" s="236"/>
      <c r="N269" s="237"/>
      <c r="O269" s="86"/>
      <c r="P269" s="86"/>
      <c r="Q269" s="86"/>
      <c r="R269" s="86"/>
      <c r="S269" s="86"/>
      <c r="T269" s="87"/>
      <c r="U269" s="40"/>
      <c r="V269" s="40"/>
      <c r="W269" s="40"/>
      <c r="X269" s="40"/>
      <c r="Y269" s="40"/>
      <c r="Z269" s="40"/>
      <c r="AA269" s="40"/>
      <c r="AB269" s="40"/>
      <c r="AC269" s="40"/>
      <c r="AD269" s="40"/>
      <c r="AE269" s="40"/>
      <c r="AT269" s="18" t="s">
        <v>210</v>
      </c>
      <c r="AU269" s="18" t="s">
        <v>86</v>
      </c>
    </row>
    <row r="270" spans="1:65" s="2" customFormat="1" ht="19.8" customHeight="1">
      <c r="A270" s="40"/>
      <c r="B270" s="41"/>
      <c r="C270" s="260" t="s">
        <v>363</v>
      </c>
      <c r="D270" s="260" t="s">
        <v>222</v>
      </c>
      <c r="E270" s="261" t="s">
        <v>1012</v>
      </c>
      <c r="F270" s="262" t="s">
        <v>1013</v>
      </c>
      <c r="G270" s="263" t="s">
        <v>288</v>
      </c>
      <c r="H270" s="264">
        <v>99.36</v>
      </c>
      <c r="I270" s="265"/>
      <c r="J270" s="266">
        <f>ROUND(I270*H270,2)</f>
        <v>0</v>
      </c>
      <c r="K270" s="262" t="s">
        <v>32</v>
      </c>
      <c r="L270" s="46"/>
      <c r="M270" s="267" t="s">
        <v>32</v>
      </c>
      <c r="N270" s="268" t="s">
        <v>48</v>
      </c>
      <c r="O270" s="86"/>
      <c r="P270" s="230">
        <f>O270*H270</f>
        <v>0</v>
      </c>
      <c r="Q270" s="230">
        <v>0</v>
      </c>
      <c r="R270" s="230">
        <f>Q270*H270</f>
        <v>0</v>
      </c>
      <c r="S270" s="230">
        <v>0</v>
      </c>
      <c r="T270" s="231">
        <f>S270*H270</f>
        <v>0</v>
      </c>
      <c r="U270" s="40"/>
      <c r="V270" s="40"/>
      <c r="W270" s="40"/>
      <c r="X270" s="40"/>
      <c r="Y270" s="40"/>
      <c r="Z270" s="40"/>
      <c r="AA270" s="40"/>
      <c r="AB270" s="40"/>
      <c r="AC270" s="40"/>
      <c r="AD270" s="40"/>
      <c r="AE270" s="40"/>
      <c r="AR270" s="232" t="s">
        <v>245</v>
      </c>
      <c r="AT270" s="232" t="s">
        <v>222</v>
      </c>
      <c r="AU270" s="232" t="s">
        <v>86</v>
      </c>
      <c r="AY270" s="18" t="s">
        <v>199</v>
      </c>
      <c r="BE270" s="233">
        <f>IF(N270="základní",J270,0)</f>
        <v>0</v>
      </c>
      <c r="BF270" s="233">
        <f>IF(N270="snížená",J270,0)</f>
        <v>0</v>
      </c>
      <c r="BG270" s="233">
        <f>IF(N270="zákl. přenesená",J270,0)</f>
        <v>0</v>
      </c>
      <c r="BH270" s="233">
        <f>IF(N270="sníž. přenesená",J270,0)</f>
        <v>0</v>
      </c>
      <c r="BI270" s="233">
        <f>IF(N270="nulová",J270,0)</f>
        <v>0</v>
      </c>
      <c r="BJ270" s="18" t="s">
        <v>84</v>
      </c>
      <c r="BK270" s="233">
        <f>ROUND(I270*H270,2)</f>
        <v>0</v>
      </c>
      <c r="BL270" s="18" t="s">
        <v>245</v>
      </c>
      <c r="BM270" s="232" t="s">
        <v>463</v>
      </c>
    </row>
    <row r="271" spans="1:47" s="2" customFormat="1" ht="12">
      <c r="A271" s="40"/>
      <c r="B271" s="41"/>
      <c r="C271" s="42"/>
      <c r="D271" s="234" t="s">
        <v>210</v>
      </c>
      <c r="E271" s="42"/>
      <c r="F271" s="235" t="s">
        <v>1013</v>
      </c>
      <c r="G271" s="42"/>
      <c r="H271" s="42"/>
      <c r="I271" s="138"/>
      <c r="J271" s="42"/>
      <c r="K271" s="42"/>
      <c r="L271" s="46"/>
      <c r="M271" s="236"/>
      <c r="N271" s="237"/>
      <c r="O271" s="86"/>
      <c r="P271" s="86"/>
      <c r="Q271" s="86"/>
      <c r="R271" s="86"/>
      <c r="S271" s="86"/>
      <c r="T271" s="87"/>
      <c r="U271" s="40"/>
      <c r="V271" s="40"/>
      <c r="W271" s="40"/>
      <c r="X271" s="40"/>
      <c r="Y271" s="40"/>
      <c r="Z271" s="40"/>
      <c r="AA271" s="40"/>
      <c r="AB271" s="40"/>
      <c r="AC271" s="40"/>
      <c r="AD271" s="40"/>
      <c r="AE271" s="40"/>
      <c r="AT271" s="18" t="s">
        <v>210</v>
      </c>
      <c r="AU271" s="18" t="s">
        <v>86</v>
      </c>
    </row>
    <row r="272" spans="1:51" s="13" customFormat="1" ht="12">
      <c r="A272" s="13"/>
      <c r="B272" s="238"/>
      <c r="C272" s="239"/>
      <c r="D272" s="234" t="s">
        <v>213</v>
      </c>
      <c r="E272" s="240" t="s">
        <v>32</v>
      </c>
      <c r="F272" s="241" t="s">
        <v>1386</v>
      </c>
      <c r="G272" s="239"/>
      <c r="H272" s="242">
        <v>99.36</v>
      </c>
      <c r="I272" s="243"/>
      <c r="J272" s="239"/>
      <c r="K272" s="239"/>
      <c r="L272" s="244"/>
      <c r="M272" s="245"/>
      <c r="N272" s="246"/>
      <c r="O272" s="246"/>
      <c r="P272" s="246"/>
      <c r="Q272" s="246"/>
      <c r="R272" s="246"/>
      <c r="S272" s="246"/>
      <c r="T272" s="247"/>
      <c r="U272" s="13"/>
      <c r="V272" s="13"/>
      <c r="W272" s="13"/>
      <c r="X272" s="13"/>
      <c r="Y272" s="13"/>
      <c r="Z272" s="13"/>
      <c r="AA272" s="13"/>
      <c r="AB272" s="13"/>
      <c r="AC272" s="13"/>
      <c r="AD272" s="13"/>
      <c r="AE272" s="13"/>
      <c r="AT272" s="248" t="s">
        <v>213</v>
      </c>
      <c r="AU272" s="248" t="s">
        <v>86</v>
      </c>
      <c r="AV272" s="13" t="s">
        <v>86</v>
      </c>
      <c r="AW272" s="13" t="s">
        <v>39</v>
      </c>
      <c r="AX272" s="13" t="s">
        <v>6</v>
      </c>
      <c r="AY272" s="248" t="s">
        <v>199</v>
      </c>
    </row>
    <row r="273" spans="1:51" s="14" customFormat="1" ht="12">
      <c r="A273" s="14"/>
      <c r="B273" s="249"/>
      <c r="C273" s="250"/>
      <c r="D273" s="234" t="s">
        <v>213</v>
      </c>
      <c r="E273" s="251" t="s">
        <v>32</v>
      </c>
      <c r="F273" s="252" t="s">
        <v>215</v>
      </c>
      <c r="G273" s="250"/>
      <c r="H273" s="253">
        <v>99.36</v>
      </c>
      <c r="I273" s="254"/>
      <c r="J273" s="250"/>
      <c r="K273" s="250"/>
      <c r="L273" s="255"/>
      <c r="M273" s="269"/>
      <c r="N273" s="270"/>
      <c r="O273" s="270"/>
      <c r="P273" s="270"/>
      <c r="Q273" s="270"/>
      <c r="R273" s="270"/>
      <c r="S273" s="270"/>
      <c r="T273" s="271"/>
      <c r="U273" s="14"/>
      <c r="V273" s="14"/>
      <c r="W273" s="14"/>
      <c r="X273" s="14"/>
      <c r="Y273" s="14"/>
      <c r="Z273" s="14"/>
      <c r="AA273" s="14"/>
      <c r="AB273" s="14"/>
      <c r="AC273" s="14"/>
      <c r="AD273" s="14"/>
      <c r="AE273" s="14"/>
      <c r="AT273" s="259" t="s">
        <v>213</v>
      </c>
      <c r="AU273" s="259" t="s">
        <v>86</v>
      </c>
      <c r="AV273" s="14" t="s">
        <v>209</v>
      </c>
      <c r="AW273" s="14" t="s">
        <v>39</v>
      </c>
      <c r="AX273" s="14" t="s">
        <v>84</v>
      </c>
      <c r="AY273" s="259" t="s">
        <v>199</v>
      </c>
    </row>
    <row r="274" spans="1:65" s="2" customFormat="1" ht="14.4" customHeight="1">
      <c r="A274" s="40"/>
      <c r="B274" s="41"/>
      <c r="C274" s="220" t="s">
        <v>465</v>
      </c>
      <c r="D274" s="220" t="s">
        <v>203</v>
      </c>
      <c r="E274" s="221" t="s">
        <v>1015</v>
      </c>
      <c r="F274" s="222" t="s">
        <v>1016</v>
      </c>
      <c r="G274" s="223" t="s">
        <v>296</v>
      </c>
      <c r="H274" s="224">
        <v>0.045</v>
      </c>
      <c r="I274" s="225"/>
      <c r="J274" s="226">
        <f>ROUND(I274*H274,2)</f>
        <v>0</v>
      </c>
      <c r="K274" s="222" t="s">
        <v>32</v>
      </c>
      <c r="L274" s="227"/>
      <c r="M274" s="228" t="s">
        <v>32</v>
      </c>
      <c r="N274" s="229" t="s">
        <v>48</v>
      </c>
      <c r="O274" s="86"/>
      <c r="P274" s="230">
        <f>O274*H274</f>
        <v>0</v>
      </c>
      <c r="Q274" s="230">
        <v>0</v>
      </c>
      <c r="R274" s="230">
        <f>Q274*H274</f>
        <v>0</v>
      </c>
      <c r="S274" s="230">
        <v>0</v>
      </c>
      <c r="T274" s="231">
        <f>S274*H274</f>
        <v>0</v>
      </c>
      <c r="U274" s="40"/>
      <c r="V274" s="40"/>
      <c r="W274" s="40"/>
      <c r="X274" s="40"/>
      <c r="Y274" s="40"/>
      <c r="Z274" s="40"/>
      <c r="AA274" s="40"/>
      <c r="AB274" s="40"/>
      <c r="AC274" s="40"/>
      <c r="AD274" s="40"/>
      <c r="AE274" s="40"/>
      <c r="AR274" s="232" t="s">
        <v>278</v>
      </c>
      <c r="AT274" s="232" t="s">
        <v>203</v>
      </c>
      <c r="AU274" s="232" t="s">
        <v>86</v>
      </c>
      <c r="AY274" s="18" t="s">
        <v>199</v>
      </c>
      <c r="BE274" s="233">
        <f>IF(N274="základní",J274,0)</f>
        <v>0</v>
      </c>
      <c r="BF274" s="233">
        <f>IF(N274="snížená",J274,0)</f>
        <v>0</v>
      </c>
      <c r="BG274" s="233">
        <f>IF(N274="zákl. přenesená",J274,0)</f>
        <v>0</v>
      </c>
      <c r="BH274" s="233">
        <f>IF(N274="sníž. přenesená",J274,0)</f>
        <v>0</v>
      </c>
      <c r="BI274" s="233">
        <f>IF(N274="nulová",J274,0)</f>
        <v>0</v>
      </c>
      <c r="BJ274" s="18" t="s">
        <v>84</v>
      </c>
      <c r="BK274" s="233">
        <f>ROUND(I274*H274,2)</f>
        <v>0</v>
      </c>
      <c r="BL274" s="18" t="s">
        <v>245</v>
      </c>
      <c r="BM274" s="232" t="s">
        <v>468</v>
      </c>
    </row>
    <row r="275" spans="1:47" s="2" customFormat="1" ht="12">
      <c r="A275" s="40"/>
      <c r="B275" s="41"/>
      <c r="C275" s="42"/>
      <c r="D275" s="234" t="s">
        <v>210</v>
      </c>
      <c r="E275" s="42"/>
      <c r="F275" s="235" t="s">
        <v>1016</v>
      </c>
      <c r="G275" s="42"/>
      <c r="H275" s="42"/>
      <c r="I275" s="138"/>
      <c r="J275" s="42"/>
      <c r="K275" s="42"/>
      <c r="L275" s="46"/>
      <c r="M275" s="236"/>
      <c r="N275" s="237"/>
      <c r="O275" s="86"/>
      <c r="P275" s="86"/>
      <c r="Q275" s="86"/>
      <c r="R275" s="86"/>
      <c r="S275" s="86"/>
      <c r="T275" s="87"/>
      <c r="U275" s="40"/>
      <c r="V275" s="40"/>
      <c r="W275" s="40"/>
      <c r="X275" s="40"/>
      <c r="Y275" s="40"/>
      <c r="Z275" s="40"/>
      <c r="AA275" s="40"/>
      <c r="AB275" s="40"/>
      <c r="AC275" s="40"/>
      <c r="AD275" s="40"/>
      <c r="AE275" s="40"/>
      <c r="AT275" s="18" t="s">
        <v>210</v>
      </c>
      <c r="AU275" s="18" t="s">
        <v>86</v>
      </c>
    </row>
    <row r="276" spans="1:65" s="2" customFormat="1" ht="19.8" customHeight="1">
      <c r="A276" s="40"/>
      <c r="B276" s="41"/>
      <c r="C276" s="260" t="s">
        <v>367</v>
      </c>
      <c r="D276" s="260" t="s">
        <v>222</v>
      </c>
      <c r="E276" s="261" t="s">
        <v>1387</v>
      </c>
      <c r="F276" s="262" t="s">
        <v>1388</v>
      </c>
      <c r="G276" s="263" t="s">
        <v>1389</v>
      </c>
      <c r="H276" s="265"/>
      <c r="I276" s="265"/>
      <c r="J276" s="266">
        <f>ROUND(I276*H276,2)</f>
        <v>0</v>
      </c>
      <c r="K276" s="262" t="s">
        <v>32</v>
      </c>
      <c r="L276" s="46"/>
      <c r="M276" s="267" t="s">
        <v>32</v>
      </c>
      <c r="N276" s="268" t="s">
        <v>48</v>
      </c>
      <c r="O276" s="86"/>
      <c r="P276" s="230">
        <f>O276*H276</f>
        <v>0</v>
      </c>
      <c r="Q276" s="230">
        <v>0</v>
      </c>
      <c r="R276" s="230">
        <f>Q276*H276</f>
        <v>0</v>
      </c>
      <c r="S276" s="230">
        <v>0</v>
      </c>
      <c r="T276" s="231">
        <f>S276*H276</f>
        <v>0</v>
      </c>
      <c r="U276" s="40"/>
      <c r="V276" s="40"/>
      <c r="W276" s="40"/>
      <c r="X276" s="40"/>
      <c r="Y276" s="40"/>
      <c r="Z276" s="40"/>
      <c r="AA276" s="40"/>
      <c r="AB276" s="40"/>
      <c r="AC276" s="40"/>
      <c r="AD276" s="40"/>
      <c r="AE276" s="40"/>
      <c r="AR276" s="232" t="s">
        <v>245</v>
      </c>
      <c r="AT276" s="232" t="s">
        <v>222</v>
      </c>
      <c r="AU276" s="232" t="s">
        <v>86</v>
      </c>
      <c r="AY276" s="18" t="s">
        <v>199</v>
      </c>
      <c r="BE276" s="233">
        <f>IF(N276="základní",J276,0)</f>
        <v>0</v>
      </c>
      <c r="BF276" s="233">
        <f>IF(N276="snížená",J276,0)</f>
        <v>0</v>
      </c>
      <c r="BG276" s="233">
        <f>IF(N276="zákl. přenesená",J276,0)</f>
        <v>0</v>
      </c>
      <c r="BH276" s="233">
        <f>IF(N276="sníž. přenesená",J276,0)</f>
        <v>0</v>
      </c>
      <c r="BI276" s="233">
        <f>IF(N276="nulová",J276,0)</f>
        <v>0</v>
      </c>
      <c r="BJ276" s="18" t="s">
        <v>84</v>
      </c>
      <c r="BK276" s="233">
        <f>ROUND(I276*H276,2)</f>
        <v>0</v>
      </c>
      <c r="BL276" s="18" t="s">
        <v>245</v>
      </c>
      <c r="BM276" s="232" t="s">
        <v>471</v>
      </c>
    </row>
    <row r="277" spans="1:47" s="2" customFormat="1" ht="12">
      <c r="A277" s="40"/>
      <c r="B277" s="41"/>
      <c r="C277" s="42"/>
      <c r="D277" s="234" t="s">
        <v>210</v>
      </c>
      <c r="E277" s="42"/>
      <c r="F277" s="235" t="s">
        <v>1388</v>
      </c>
      <c r="G277" s="42"/>
      <c r="H277" s="42"/>
      <c r="I277" s="138"/>
      <c r="J277" s="42"/>
      <c r="K277" s="42"/>
      <c r="L277" s="46"/>
      <c r="M277" s="236"/>
      <c r="N277" s="237"/>
      <c r="O277" s="86"/>
      <c r="P277" s="86"/>
      <c r="Q277" s="86"/>
      <c r="R277" s="86"/>
      <c r="S277" s="86"/>
      <c r="T277" s="87"/>
      <c r="U277" s="40"/>
      <c r="V277" s="40"/>
      <c r="W277" s="40"/>
      <c r="X277" s="40"/>
      <c r="Y277" s="40"/>
      <c r="Z277" s="40"/>
      <c r="AA277" s="40"/>
      <c r="AB277" s="40"/>
      <c r="AC277" s="40"/>
      <c r="AD277" s="40"/>
      <c r="AE277" s="40"/>
      <c r="AT277" s="18" t="s">
        <v>210</v>
      </c>
      <c r="AU277" s="18" t="s">
        <v>86</v>
      </c>
    </row>
    <row r="278" spans="1:63" s="12" customFormat="1" ht="25.9" customHeight="1">
      <c r="A278" s="12"/>
      <c r="B278" s="204"/>
      <c r="C278" s="205"/>
      <c r="D278" s="206" t="s">
        <v>76</v>
      </c>
      <c r="E278" s="207" t="s">
        <v>203</v>
      </c>
      <c r="F278" s="207" t="s">
        <v>220</v>
      </c>
      <c r="G278" s="205"/>
      <c r="H278" s="205"/>
      <c r="I278" s="208"/>
      <c r="J278" s="209">
        <f>BK278</f>
        <v>0</v>
      </c>
      <c r="K278" s="205"/>
      <c r="L278" s="210"/>
      <c r="M278" s="211"/>
      <c r="N278" s="212"/>
      <c r="O278" s="212"/>
      <c r="P278" s="213">
        <f>P279</f>
        <v>0</v>
      </c>
      <c r="Q278" s="212"/>
      <c r="R278" s="213">
        <f>R279</f>
        <v>0</v>
      </c>
      <c r="S278" s="212"/>
      <c r="T278" s="214">
        <f>T279</f>
        <v>0</v>
      </c>
      <c r="U278" s="12"/>
      <c r="V278" s="12"/>
      <c r="W278" s="12"/>
      <c r="X278" s="12"/>
      <c r="Y278" s="12"/>
      <c r="Z278" s="12"/>
      <c r="AA278" s="12"/>
      <c r="AB278" s="12"/>
      <c r="AC278" s="12"/>
      <c r="AD278" s="12"/>
      <c r="AE278" s="12"/>
      <c r="AR278" s="215" t="s">
        <v>221</v>
      </c>
      <c r="AT278" s="216" t="s">
        <v>76</v>
      </c>
      <c r="AU278" s="216" t="s">
        <v>6</v>
      </c>
      <c r="AY278" s="215" t="s">
        <v>199</v>
      </c>
      <c r="BK278" s="217">
        <f>BK279</f>
        <v>0</v>
      </c>
    </row>
    <row r="279" spans="1:63" s="12" customFormat="1" ht="22.8" customHeight="1">
      <c r="A279" s="12"/>
      <c r="B279" s="204"/>
      <c r="C279" s="205"/>
      <c r="D279" s="206" t="s">
        <v>76</v>
      </c>
      <c r="E279" s="218" t="s">
        <v>1057</v>
      </c>
      <c r="F279" s="218" t="s">
        <v>1058</v>
      </c>
      <c r="G279" s="205"/>
      <c r="H279" s="205"/>
      <c r="I279" s="208"/>
      <c r="J279" s="219">
        <f>BK279</f>
        <v>0</v>
      </c>
      <c r="K279" s="205"/>
      <c r="L279" s="210"/>
      <c r="M279" s="211"/>
      <c r="N279" s="212"/>
      <c r="O279" s="212"/>
      <c r="P279" s="213">
        <f>SUM(P280:P281)</f>
        <v>0</v>
      </c>
      <c r="Q279" s="212"/>
      <c r="R279" s="213">
        <f>SUM(R280:R281)</f>
        <v>0</v>
      </c>
      <c r="S279" s="212"/>
      <c r="T279" s="214">
        <f>SUM(T280:T281)</f>
        <v>0</v>
      </c>
      <c r="U279" s="12"/>
      <c r="V279" s="12"/>
      <c r="W279" s="12"/>
      <c r="X279" s="12"/>
      <c r="Y279" s="12"/>
      <c r="Z279" s="12"/>
      <c r="AA279" s="12"/>
      <c r="AB279" s="12"/>
      <c r="AC279" s="12"/>
      <c r="AD279" s="12"/>
      <c r="AE279" s="12"/>
      <c r="AR279" s="215" t="s">
        <v>221</v>
      </c>
      <c r="AT279" s="216" t="s">
        <v>76</v>
      </c>
      <c r="AU279" s="216" t="s">
        <v>84</v>
      </c>
      <c r="AY279" s="215" t="s">
        <v>199</v>
      </c>
      <c r="BK279" s="217">
        <f>SUM(BK280:BK281)</f>
        <v>0</v>
      </c>
    </row>
    <row r="280" spans="1:65" s="2" customFormat="1" ht="19.8" customHeight="1">
      <c r="A280" s="40"/>
      <c r="B280" s="41"/>
      <c r="C280" s="260" t="s">
        <v>472</v>
      </c>
      <c r="D280" s="260" t="s">
        <v>222</v>
      </c>
      <c r="E280" s="261" t="s">
        <v>1060</v>
      </c>
      <c r="F280" s="262" t="s">
        <v>1061</v>
      </c>
      <c r="G280" s="263" t="s">
        <v>1062</v>
      </c>
      <c r="H280" s="264">
        <v>1</v>
      </c>
      <c r="I280" s="265"/>
      <c r="J280" s="266">
        <f>ROUND(I280*H280,2)</f>
        <v>0</v>
      </c>
      <c r="K280" s="262" t="s">
        <v>32</v>
      </c>
      <c r="L280" s="46"/>
      <c r="M280" s="267" t="s">
        <v>32</v>
      </c>
      <c r="N280" s="268" t="s">
        <v>48</v>
      </c>
      <c r="O280" s="86"/>
      <c r="P280" s="230">
        <f>O280*H280</f>
        <v>0</v>
      </c>
      <c r="Q280" s="230">
        <v>0</v>
      </c>
      <c r="R280" s="230">
        <f>Q280*H280</f>
        <v>0</v>
      </c>
      <c r="S280" s="230">
        <v>0</v>
      </c>
      <c r="T280" s="231">
        <f>S280*H280</f>
        <v>0</v>
      </c>
      <c r="U280" s="40"/>
      <c r="V280" s="40"/>
      <c r="W280" s="40"/>
      <c r="X280" s="40"/>
      <c r="Y280" s="40"/>
      <c r="Z280" s="40"/>
      <c r="AA280" s="40"/>
      <c r="AB280" s="40"/>
      <c r="AC280" s="40"/>
      <c r="AD280" s="40"/>
      <c r="AE280" s="40"/>
      <c r="AR280" s="232" t="s">
        <v>225</v>
      </c>
      <c r="AT280" s="232" t="s">
        <v>222</v>
      </c>
      <c r="AU280" s="232" t="s">
        <v>86</v>
      </c>
      <c r="AY280" s="18" t="s">
        <v>199</v>
      </c>
      <c r="BE280" s="233">
        <f>IF(N280="základní",J280,0)</f>
        <v>0</v>
      </c>
      <c r="BF280" s="233">
        <f>IF(N280="snížená",J280,0)</f>
        <v>0</v>
      </c>
      <c r="BG280" s="233">
        <f>IF(N280="zákl. přenesená",J280,0)</f>
        <v>0</v>
      </c>
      <c r="BH280" s="233">
        <f>IF(N280="sníž. přenesená",J280,0)</f>
        <v>0</v>
      </c>
      <c r="BI280" s="233">
        <f>IF(N280="nulová",J280,0)</f>
        <v>0</v>
      </c>
      <c r="BJ280" s="18" t="s">
        <v>84</v>
      </c>
      <c r="BK280" s="233">
        <f>ROUND(I280*H280,2)</f>
        <v>0</v>
      </c>
      <c r="BL280" s="18" t="s">
        <v>225</v>
      </c>
      <c r="BM280" s="232" t="s">
        <v>475</v>
      </c>
    </row>
    <row r="281" spans="1:47" s="2" customFormat="1" ht="12">
      <c r="A281" s="40"/>
      <c r="B281" s="41"/>
      <c r="C281" s="42"/>
      <c r="D281" s="234" t="s">
        <v>210</v>
      </c>
      <c r="E281" s="42"/>
      <c r="F281" s="235" t="s">
        <v>1061</v>
      </c>
      <c r="G281" s="42"/>
      <c r="H281" s="42"/>
      <c r="I281" s="138"/>
      <c r="J281" s="42"/>
      <c r="K281" s="42"/>
      <c r="L281" s="46"/>
      <c r="M281" s="236"/>
      <c r="N281" s="237"/>
      <c r="O281" s="86"/>
      <c r="P281" s="86"/>
      <c r="Q281" s="86"/>
      <c r="R281" s="86"/>
      <c r="S281" s="86"/>
      <c r="T281" s="87"/>
      <c r="U281" s="40"/>
      <c r="V281" s="40"/>
      <c r="W281" s="40"/>
      <c r="X281" s="40"/>
      <c r="Y281" s="40"/>
      <c r="Z281" s="40"/>
      <c r="AA281" s="40"/>
      <c r="AB281" s="40"/>
      <c r="AC281" s="40"/>
      <c r="AD281" s="40"/>
      <c r="AE281" s="40"/>
      <c r="AT281" s="18" t="s">
        <v>210</v>
      </c>
      <c r="AU281" s="18" t="s">
        <v>86</v>
      </c>
    </row>
    <row r="282" spans="1:63" s="12" customFormat="1" ht="25.9" customHeight="1">
      <c r="A282" s="12"/>
      <c r="B282" s="204"/>
      <c r="C282" s="205"/>
      <c r="D282" s="206" t="s">
        <v>76</v>
      </c>
      <c r="E282" s="207" t="s">
        <v>1064</v>
      </c>
      <c r="F282" s="207" t="s">
        <v>1065</v>
      </c>
      <c r="G282" s="205"/>
      <c r="H282" s="205"/>
      <c r="I282" s="208"/>
      <c r="J282" s="209">
        <f>BK282</f>
        <v>0</v>
      </c>
      <c r="K282" s="205"/>
      <c r="L282" s="210"/>
      <c r="M282" s="211"/>
      <c r="N282" s="212"/>
      <c r="O282" s="212"/>
      <c r="P282" s="213">
        <f>SUM(P283:P293)</f>
        <v>0</v>
      </c>
      <c r="Q282" s="212"/>
      <c r="R282" s="213">
        <f>SUM(R283:R293)</f>
        <v>0</v>
      </c>
      <c r="S282" s="212"/>
      <c r="T282" s="214">
        <f>SUM(T283:T293)</f>
        <v>0</v>
      </c>
      <c r="U282" s="12"/>
      <c r="V282" s="12"/>
      <c r="W282" s="12"/>
      <c r="X282" s="12"/>
      <c r="Y282" s="12"/>
      <c r="Z282" s="12"/>
      <c r="AA282" s="12"/>
      <c r="AB282" s="12"/>
      <c r="AC282" s="12"/>
      <c r="AD282" s="12"/>
      <c r="AE282" s="12"/>
      <c r="AR282" s="215" t="s">
        <v>200</v>
      </c>
      <c r="AT282" s="216" t="s">
        <v>76</v>
      </c>
      <c r="AU282" s="216" t="s">
        <v>6</v>
      </c>
      <c r="AY282" s="215" t="s">
        <v>199</v>
      </c>
      <c r="BK282" s="217">
        <f>SUM(BK283:BK293)</f>
        <v>0</v>
      </c>
    </row>
    <row r="283" spans="1:65" s="2" customFormat="1" ht="19.8" customHeight="1">
      <c r="A283" s="40"/>
      <c r="B283" s="41"/>
      <c r="C283" s="260" t="s">
        <v>371</v>
      </c>
      <c r="D283" s="260" t="s">
        <v>222</v>
      </c>
      <c r="E283" s="261" t="s">
        <v>1066</v>
      </c>
      <c r="F283" s="262" t="s">
        <v>467</v>
      </c>
      <c r="G283" s="263" t="s">
        <v>296</v>
      </c>
      <c r="H283" s="264">
        <v>205.3</v>
      </c>
      <c r="I283" s="265"/>
      <c r="J283" s="266">
        <f>ROUND(I283*H283,2)</f>
        <v>0</v>
      </c>
      <c r="K283" s="262" t="s">
        <v>32</v>
      </c>
      <c r="L283" s="46"/>
      <c r="M283" s="267" t="s">
        <v>32</v>
      </c>
      <c r="N283" s="268" t="s">
        <v>48</v>
      </c>
      <c r="O283" s="86"/>
      <c r="P283" s="230">
        <f>O283*H283</f>
        <v>0</v>
      </c>
      <c r="Q283" s="230">
        <v>0</v>
      </c>
      <c r="R283" s="230">
        <f>Q283*H283</f>
        <v>0</v>
      </c>
      <c r="S283" s="230">
        <v>0</v>
      </c>
      <c r="T283" s="231">
        <f>S283*H283</f>
        <v>0</v>
      </c>
      <c r="U283" s="40"/>
      <c r="V283" s="40"/>
      <c r="W283" s="40"/>
      <c r="X283" s="40"/>
      <c r="Y283" s="40"/>
      <c r="Z283" s="40"/>
      <c r="AA283" s="40"/>
      <c r="AB283" s="40"/>
      <c r="AC283" s="40"/>
      <c r="AD283" s="40"/>
      <c r="AE283" s="40"/>
      <c r="AR283" s="232" t="s">
        <v>209</v>
      </c>
      <c r="AT283" s="232" t="s">
        <v>222</v>
      </c>
      <c r="AU283" s="232" t="s">
        <v>84</v>
      </c>
      <c r="AY283" s="18" t="s">
        <v>199</v>
      </c>
      <c r="BE283" s="233">
        <f>IF(N283="základní",J283,0)</f>
        <v>0</v>
      </c>
      <c r="BF283" s="233">
        <f>IF(N283="snížená",J283,0)</f>
        <v>0</v>
      </c>
      <c r="BG283" s="233">
        <f>IF(N283="zákl. přenesená",J283,0)</f>
        <v>0</v>
      </c>
      <c r="BH283" s="233">
        <f>IF(N283="sníž. přenesená",J283,0)</f>
        <v>0</v>
      </c>
      <c r="BI283" s="233">
        <f>IF(N283="nulová",J283,0)</f>
        <v>0</v>
      </c>
      <c r="BJ283" s="18" t="s">
        <v>84</v>
      </c>
      <c r="BK283" s="233">
        <f>ROUND(I283*H283,2)</f>
        <v>0</v>
      </c>
      <c r="BL283" s="18" t="s">
        <v>209</v>
      </c>
      <c r="BM283" s="232" t="s">
        <v>478</v>
      </c>
    </row>
    <row r="284" spans="1:47" s="2" customFormat="1" ht="12">
      <c r="A284" s="40"/>
      <c r="B284" s="41"/>
      <c r="C284" s="42"/>
      <c r="D284" s="234" t="s">
        <v>210</v>
      </c>
      <c r="E284" s="42"/>
      <c r="F284" s="235" t="s">
        <v>467</v>
      </c>
      <c r="G284" s="42"/>
      <c r="H284" s="42"/>
      <c r="I284" s="138"/>
      <c r="J284" s="42"/>
      <c r="K284" s="42"/>
      <c r="L284" s="46"/>
      <c r="M284" s="236"/>
      <c r="N284" s="237"/>
      <c r="O284" s="86"/>
      <c r="P284" s="86"/>
      <c r="Q284" s="86"/>
      <c r="R284" s="86"/>
      <c r="S284" s="86"/>
      <c r="T284" s="87"/>
      <c r="U284" s="40"/>
      <c r="V284" s="40"/>
      <c r="W284" s="40"/>
      <c r="X284" s="40"/>
      <c r="Y284" s="40"/>
      <c r="Z284" s="40"/>
      <c r="AA284" s="40"/>
      <c r="AB284" s="40"/>
      <c r="AC284" s="40"/>
      <c r="AD284" s="40"/>
      <c r="AE284" s="40"/>
      <c r="AT284" s="18" t="s">
        <v>210</v>
      </c>
      <c r="AU284" s="18" t="s">
        <v>84</v>
      </c>
    </row>
    <row r="285" spans="1:65" s="2" customFormat="1" ht="14.4" customHeight="1">
      <c r="A285" s="40"/>
      <c r="B285" s="41"/>
      <c r="C285" s="260" t="s">
        <v>480</v>
      </c>
      <c r="D285" s="260" t="s">
        <v>222</v>
      </c>
      <c r="E285" s="261" t="s">
        <v>1263</v>
      </c>
      <c r="F285" s="262" t="s">
        <v>1264</v>
      </c>
      <c r="G285" s="263" t="s">
        <v>296</v>
      </c>
      <c r="H285" s="264">
        <v>32.192</v>
      </c>
      <c r="I285" s="265"/>
      <c r="J285" s="266">
        <f>ROUND(I285*H285,2)</f>
        <v>0</v>
      </c>
      <c r="K285" s="262" t="s">
        <v>32</v>
      </c>
      <c r="L285" s="46"/>
      <c r="M285" s="267" t="s">
        <v>32</v>
      </c>
      <c r="N285" s="268" t="s">
        <v>48</v>
      </c>
      <c r="O285" s="86"/>
      <c r="P285" s="230">
        <f>O285*H285</f>
        <v>0</v>
      </c>
      <c r="Q285" s="230">
        <v>0</v>
      </c>
      <c r="R285" s="230">
        <f>Q285*H285</f>
        <v>0</v>
      </c>
      <c r="S285" s="230">
        <v>0</v>
      </c>
      <c r="T285" s="231">
        <f>S285*H285</f>
        <v>0</v>
      </c>
      <c r="U285" s="40"/>
      <c r="V285" s="40"/>
      <c r="W285" s="40"/>
      <c r="X285" s="40"/>
      <c r="Y285" s="40"/>
      <c r="Z285" s="40"/>
      <c r="AA285" s="40"/>
      <c r="AB285" s="40"/>
      <c r="AC285" s="40"/>
      <c r="AD285" s="40"/>
      <c r="AE285" s="40"/>
      <c r="AR285" s="232" t="s">
        <v>209</v>
      </c>
      <c r="AT285" s="232" t="s">
        <v>222</v>
      </c>
      <c r="AU285" s="232" t="s">
        <v>84</v>
      </c>
      <c r="AY285" s="18" t="s">
        <v>199</v>
      </c>
      <c r="BE285" s="233">
        <f>IF(N285="základní",J285,0)</f>
        <v>0</v>
      </c>
      <c r="BF285" s="233">
        <f>IF(N285="snížená",J285,0)</f>
        <v>0</v>
      </c>
      <c r="BG285" s="233">
        <f>IF(N285="zákl. přenesená",J285,0)</f>
        <v>0</v>
      </c>
      <c r="BH285" s="233">
        <f>IF(N285="sníž. přenesená",J285,0)</f>
        <v>0</v>
      </c>
      <c r="BI285" s="233">
        <f>IF(N285="nulová",J285,0)</f>
        <v>0</v>
      </c>
      <c r="BJ285" s="18" t="s">
        <v>84</v>
      </c>
      <c r="BK285" s="233">
        <f>ROUND(I285*H285,2)</f>
        <v>0</v>
      </c>
      <c r="BL285" s="18" t="s">
        <v>209</v>
      </c>
      <c r="BM285" s="232" t="s">
        <v>483</v>
      </c>
    </row>
    <row r="286" spans="1:47" s="2" customFormat="1" ht="12">
      <c r="A286" s="40"/>
      <c r="B286" s="41"/>
      <c r="C286" s="42"/>
      <c r="D286" s="234" t="s">
        <v>210</v>
      </c>
      <c r="E286" s="42"/>
      <c r="F286" s="235" t="s">
        <v>1264</v>
      </c>
      <c r="G286" s="42"/>
      <c r="H286" s="42"/>
      <c r="I286" s="138"/>
      <c r="J286" s="42"/>
      <c r="K286" s="42"/>
      <c r="L286" s="46"/>
      <c r="M286" s="236"/>
      <c r="N286" s="237"/>
      <c r="O286" s="86"/>
      <c r="P286" s="86"/>
      <c r="Q286" s="86"/>
      <c r="R286" s="86"/>
      <c r="S286" s="86"/>
      <c r="T286" s="87"/>
      <c r="U286" s="40"/>
      <c r="V286" s="40"/>
      <c r="W286" s="40"/>
      <c r="X286" s="40"/>
      <c r="Y286" s="40"/>
      <c r="Z286" s="40"/>
      <c r="AA286" s="40"/>
      <c r="AB286" s="40"/>
      <c r="AC286" s="40"/>
      <c r="AD286" s="40"/>
      <c r="AE286" s="40"/>
      <c r="AT286" s="18" t="s">
        <v>210</v>
      </c>
      <c r="AU286" s="18" t="s">
        <v>84</v>
      </c>
    </row>
    <row r="287" spans="1:51" s="13" customFormat="1" ht="12">
      <c r="A287" s="13"/>
      <c r="B287" s="238"/>
      <c r="C287" s="239"/>
      <c r="D287" s="234" t="s">
        <v>213</v>
      </c>
      <c r="E287" s="240" t="s">
        <v>32</v>
      </c>
      <c r="F287" s="241" t="s">
        <v>1390</v>
      </c>
      <c r="G287" s="239"/>
      <c r="H287" s="242">
        <v>17.336</v>
      </c>
      <c r="I287" s="243"/>
      <c r="J287" s="239"/>
      <c r="K287" s="239"/>
      <c r="L287" s="244"/>
      <c r="M287" s="245"/>
      <c r="N287" s="246"/>
      <c r="O287" s="246"/>
      <c r="P287" s="246"/>
      <c r="Q287" s="246"/>
      <c r="R287" s="246"/>
      <c r="S287" s="246"/>
      <c r="T287" s="247"/>
      <c r="U287" s="13"/>
      <c r="V287" s="13"/>
      <c r="W287" s="13"/>
      <c r="X287" s="13"/>
      <c r="Y287" s="13"/>
      <c r="Z287" s="13"/>
      <c r="AA287" s="13"/>
      <c r="AB287" s="13"/>
      <c r="AC287" s="13"/>
      <c r="AD287" s="13"/>
      <c r="AE287" s="13"/>
      <c r="AT287" s="248" t="s">
        <v>213</v>
      </c>
      <c r="AU287" s="248" t="s">
        <v>84</v>
      </c>
      <c r="AV287" s="13" t="s">
        <v>86</v>
      </c>
      <c r="AW287" s="13" t="s">
        <v>39</v>
      </c>
      <c r="AX287" s="13" t="s">
        <v>6</v>
      </c>
      <c r="AY287" s="248" t="s">
        <v>199</v>
      </c>
    </row>
    <row r="288" spans="1:51" s="13" customFormat="1" ht="12">
      <c r="A288" s="13"/>
      <c r="B288" s="238"/>
      <c r="C288" s="239"/>
      <c r="D288" s="234" t="s">
        <v>213</v>
      </c>
      <c r="E288" s="240" t="s">
        <v>32</v>
      </c>
      <c r="F288" s="241" t="s">
        <v>1391</v>
      </c>
      <c r="G288" s="239"/>
      <c r="H288" s="242">
        <v>14.856</v>
      </c>
      <c r="I288" s="243"/>
      <c r="J288" s="239"/>
      <c r="K288" s="239"/>
      <c r="L288" s="244"/>
      <c r="M288" s="245"/>
      <c r="N288" s="246"/>
      <c r="O288" s="246"/>
      <c r="P288" s="246"/>
      <c r="Q288" s="246"/>
      <c r="R288" s="246"/>
      <c r="S288" s="246"/>
      <c r="T288" s="247"/>
      <c r="U288" s="13"/>
      <c r="V288" s="13"/>
      <c r="W288" s="13"/>
      <c r="X288" s="13"/>
      <c r="Y288" s="13"/>
      <c r="Z288" s="13"/>
      <c r="AA288" s="13"/>
      <c r="AB288" s="13"/>
      <c r="AC288" s="13"/>
      <c r="AD288" s="13"/>
      <c r="AE288" s="13"/>
      <c r="AT288" s="248" t="s">
        <v>213</v>
      </c>
      <c r="AU288" s="248" t="s">
        <v>84</v>
      </c>
      <c r="AV288" s="13" t="s">
        <v>86</v>
      </c>
      <c r="AW288" s="13" t="s">
        <v>39</v>
      </c>
      <c r="AX288" s="13" t="s">
        <v>6</v>
      </c>
      <c r="AY288" s="248" t="s">
        <v>199</v>
      </c>
    </row>
    <row r="289" spans="1:51" s="14" customFormat="1" ht="12">
      <c r="A289" s="14"/>
      <c r="B289" s="249"/>
      <c r="C289" s="250"/>
      <c r="D289" s="234" t="s">
        <v>213</v>
      </c>
      <c r="E289" s="251" t="s">
        <v>32</v>
      </c>
      <c r="F289" s="252" t="s">
        <v>215</v>
      </c>
      <c r="G289" s="250"/>
      <c r="H289" s="253">
        <v>32.192</v>
      </c>
      <c r="I289" s="254"/>
      <c r="J289" s="250"/>
      <c r="K289" s="250"/>
      <c r="L289" s="255"/>
      <c r="M289" s="269"/>
      <c r="N289" s="270"/>
      <c r="O289" s="270"/>
      <c r="P289" s="270"/>
      <c r="Q289" s="270"/>
      <c r="R289" s="270"/>
      <c r="S289" s="270"/>
      <c r="T289" s="271"/>
      <c r="U289" s="14"/>
      <c r="V289" s="14"/>
      <c r="W289" s="14"/>
      <c r="X289" s="14"/>
      <c r="Y289" s="14"/>
      <c r="Z289" s="14"/>
      <c r="AA289" s="14"/>
      <c r="AB289" s="14"/>
      <c r="AC289" s="14"/>
      <c r="AD289" s="14"/>
      <c r="AE289" s="14"/>
      <c r="AT289" s="259" t="s">
        <v>213</v>
      </c>
      <c r="AU289" s="259" t="s">
        <v>84</v>
      </c>
      <c r="AV289" s="14" t="s">
        <v>209</v>
      </c>
      <c r="AW289" s="14" t="s">
        <v>39</v>
      </c>
      <c r="AX289" s="14" t="s">
        <v>84</v>
      </c>
      <c r="AY289" s="259" t="s">
        <v>199</v>
      </c>
    </row>
    <row r="290" spans="1:65" s="2" customFormat="1" ht="14.4" customHeight="1">
      <c r="A290" s="40"/>
      <c r="B290" s="41"/>
      <c r="C290" s="260" t="s">
        <v>375</v>
      </c>
      <c r="D290" s="260" t="s">
        <v>222</v>
      </c>
      <c r="E290" s="261" t="s">
        <v>1072</v>
      </c>
      <c r="F290" s="262" t="s">
        <v>1073</v>
      </c>
      <c r="G290" s="263" t="s">
        <v>296</v>
      </c>
      <c r="H290" s="264">
        <v>37.076</v>
      </c>
      <c r="I290" s="265"/>
      <c r="J290" s="266">
        <f>ROUND(I290*H290,2)</f>
        <v>0</v>
      </c>
      <c r="K290" s="262" t="s">
        <v>32</v>
      </c>
      <c r="L290" s="46"/>
      <c r="M290" s="267" t="s">
        <v>32</v>
      </c>
      <c r="N290" s="268" t="s">
        <v>48</v>
      </c>
      <c r="O290" s="86"/>
      <c r="P290" s="230">
        <f>O290*H290</f>
        <v>0</v>
      </c>
      <c r="Q290" s="230">
        <v>0</v>
      </c>
      <c r="R290" s="230">
        <f>Q290*H290</f>
        <v>0</v>
      </c>
      <c r="S290" s="230">
        <v>0</v>
      </c>
      <c r="T290" s="231">
        <f>S290*H290</f>
        <v>0</v>
      </c>
      <c r="U290" s="40"/>
      <c r="V290" s="40"/>
      <c r="W290" s="40"/>
      <c r="X290" s="40"/>
      <c r="Y290" s="40"/>
      <c r="Z290" s="40"/>
      <c r="AA290" s="40"/>
      <c r="AB290" s="40"/>
      <c r="AC290" s="40"/>
      <c r="AD290" s="40"/>
      <c r="AE290" s="40"/>
      <c r="AR290" s="232" t="s">
        <v>209</v>
      </c>
      <c r="AT290" s="232" t="s">
        <v>222</v>
      </c>
      <c r="AU290" s="232" t="s">
        <v>84</v>
      </c>
      <c r="AY290" s="18" t="s">
        <v>199</v>
      </c>
      <c r="BE290" s="233">
        <f>IF(N290="základní",J290,0)</f>
        <v>0</v>
      </c>
      <c r="BF290" s="233">
        <f>IF(N290="snížená",J290,0)</f>
        <v>0</v>
      </c>
      <c r="BG290" s="233">
        <f>IF(N290="zákl. přenesená",J290,0)</f>
        <v>0</v>
      </c>
      <c r="BH290" s="233">
        <f>IF(N290="sníž. přenesená",J290,0)</f>
        <v>0</v>
      </c>
      <c r="BI290" s="233">
        <f>IF(N290="nulová",J290,0)</f>
        <v>0</v>
      </c>
      <c r="BJ290" s="18" t="s">
        <v>84</v>
      </c>
      <c r="BK290" s="233">
        <f>ROUND(I290*H290,2)</f>
        <v>0</v>
      </c>
      <c r="BL290" s="18" t="s">
        <v>209</v>
      </c>
      <c r="BM290" s="232" t="s">
        <v>486</v>
      </c>
    </row>
    <row r="291" spans="1:47" s="2" customFormat="1" ht="12">
      <c r="A291" s="40"/>
      <c r="B291" s="41"/>
      <c r="C291" s="42"/>
      <c r="D291" s="234" t="s">
        <v>210</v>
      </c>
      <c r="E291" s="42"/>
      <c r="F291" s="235" t="s">
        <v>1073</v>
      </c>
      <c r="G291" s="42"/>
      <c r="H291" s="42"/>
      <c r="I291" s="138"/>
      <c r="J291" s="42"/>
      <c r="K291" s="42"/>
      <c r="L291" s="46"/>
      <c r="M291" s="236"/>
      <c r="N291" s="237"/>
      <c r="O291" s="86"/>
      <c r="P291" s="86"/>
      <c r="Q291" s="86"/>
      <c r="R291" s="86"/>
      <c r="S291" s="86"/>
      <c r="T291" s="87"/>
      <c r="U291" s="40"/>
      <c r="V291" s="40"/>
      <c r="W291" s="40"/>
      <c r="X291" s="40"/>
      <c r="Y291" s="40"/>
      <c r="Z291" s="40"/>
      <c r="AA291" s="40"/>
      <c r="AB291" s="40"/>
      <c r="AC291" s="40"/>
      <c r="AD291" s="40"/>
      <c r="AE291" s="40"/>
      <c r="AT291" s="18" t="s">
        <v>210</v>
      </c>
      <c r="AU291" s="18" t="s">
        <v>84</v>
      </c>
    </row>
    <row r="292" spans="1:51" s="13" customFormat="1" ht="12">
      <c r="A292" s="13"/>
      <c r="B292" s="238"/>
      <c r="C292" s="239"/>
      <c r="D292" s="234" t="s">
        <v>213</v>
      </c>
      <c r="E292" s="240" t="s">
        <v>32</v>
      </c>
      <c r="F292" s="241" t="s">
        <v>1392</v>
      </c>
      <c r="G292" s="239"/>
      <c r="H292" s="242">
        <v>37.076</v>
      </c>
      <c r="I292" s="243"/>
      <c r="J292" s="239"/>
      <c r="K292" s="239"/>
      <c r="L292" s="244"/>
      <c r="M292" s="245"/>
      <c r="N292" s="246"/>
      <c r="O292" s="246"/>
      <c r="P292" s="246"/>
      <c r="Q292" s="246"/>
      <c r="R292" s="246"/>
      <c r="S292" s="246"/>
      <c r="T292" s="247"/>
      <c r="U292" s="13"/>
      <c r="V292" s="13"/>
      <c r="W292" s="13"/>
      <c r="X292" s="13"/>
      <c r="Y292" s="13"/>
      <c r="Z292" s="13"/>
      <c r="AA292" s="13"/>
      <c r="AB292" s="13"/>
      <c r="AC292" s="13"/>
      <c r="AD292" s="13"/>
      <c r="AE292" s="13"/>
      <c r="AT292" s="248" t="s">
        <v>213</v>
      </c>
      <c r="AU292" s="248" t="s">
        <v>84</v>
      </c>
      <c r="AV292" s="13" t="s">
        <v>86</v>
      </c>
      <c r="AW292" s="13" t="s">
        <v>39</v>
      </c>
      <c r="AX292" s="13" t="s">
        <v>6</v>
      </c>
      <c r="AY292" s="248" t="s">
        <v>199</v>
      </c>
    </row>
    <row r="293" spans="1:51" s="14" customFormat="1" ht="12">
      <c r="A293" s="14"/>
      <c r="B293" s="249"/>
      <c r="C293" s="250"/>
      <c r="D293" s="234" t="s">
        <v>213</v>
      </c>
      <c r="E293" s="251" t="s">
        <v>32</v>
      </c>
      <c r="F293" s="252" t="s">
        <v>215</v>
      </c>
      <c r="G293" s="250"/>
      <c r="H293" s="253">
        <v>37.076</v>
      </c>
      <c r="I293" s="254"/>
      <c r="J293" s="250"/>
      <c r="K293" s="250"/>
      <c r="L293" s="255"/>
      <c r="M293" s="256"/>
      <c r="N293" s="257"/>
      <c r="O293" s="257"/>
      <c r="P293" s="257"/>
      <c r="Q293" s="257"/>
      <c r="R293" s="257"/>
      <c r="S293" s="257"/>
      <c r="T293" s="258"/>
      <c r="U293" s="14"/>
      <c r="V293" s="14"/>
      <c r="W293" s="14"/>
      <c r="X293" s="14"/>
      <c r="Y293" s="14"/>
      <c r="Z293" s="14"/>
      <c r="AA293" s="14"/>
      <c r="AB293" s="14"/>
      <c r="AC293" s="14"/>
      <c r="AD293" s="14"/>
      <c r="AE293" s="14"/>
      <c r="AT293" s="259" t="s">
        <v>213</v>
      </c>
      <c r="AU293" s="259" t="s">
        <v>84</v>
      </c>
      <c r="AV293" s="14" t="s">
        <v>209</v>
      </c>
      <c r="AW293" s="14" t="s">
        <v>39</v>
      </c>
      <c r="AX293" s="14" t="s">
        <v>84</v>
      </c>
      <c r="AY293" s="259" t="s">
        <v>199</v>
      </c>
    </row>
    <row r="294" spans="1:31" s="2" customFormat="1" ht="6.95" customHeight="1">
      <c r="A294" s="40"/>
      <c r="B294" s="61"/>
      <c r="C294" s="62"/>
      <c r="D294" s="62"/>
      <c r="E294" s="62"/>
      <c r="F294" s="62"/>
      <c r="G294" s="62"/>
      <c r="H294" s="62"/>
      <c r="I294" s="168"/>
      <c r="J294" s="62"/>
      <c r="K294" s="62"/>
      <c r="L294" s="46"/>
      <c r="M294" s="40"/>
      <c r="O294" s="40"/>
      <c r="P294" s="40"/>
      <c r="Q294" s="40"/>
      <c r="R294" s="40"/>
      <c r="S294" s="40"/>
      <c r="T294" s="40"/>
      <c r="U294" s="40"/>
      <c r="V294" s="40"/>
      <c r="W294" s="40"/>
      <c r="X294" s="40"/>
      <c r="Y294" s="40"/>
      <c r="Z294" s="40"/>
      <c r="AA294" s="40"/>
      <c r="AB294" s="40"/>
      <c r="AC294" s="40"/>
      <c r="AD294" s="40"/>
      <c r="AE294" s="40"/>
    </row>
  </sheetData>
  <sheetProtection password="CC35" sheet="1" objects="1" scenarios="1" formatColumns="0" formatRows="0" autoFilter="0"/>
  <autoFilter ref="C93:K293"/>
  <mergeCells count="9">
    <mergeCell ref="E7:H7"/>
    <mergeCell ref="E9:H9"/>
    <mergeCell ref="E18:H18"/>
    <mergeCell ref="E27:H27"/>
    <mergeCell ref="E48:H48"/>
    <mergeCell ref="E50:H50"/>
    <mergeCell ref="E84:H84"/>
    <mergeCell ref="E86:H8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2:BM277"/>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143</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1393</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ROUND((SUM(BE93:BE276)),15)</f>
        <v>0</v>
      </c>
      <c r="G33" s="40"/>
      <c r="H33" s="40"/>
      <c r="I33" s="157">
        <v>0.21</v>
      </c>
      <c r="J33" s="156">
        <f>ROUND(((SUM(BE93:BE276))*I33),15)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ROUND((SUM(BF93:BF276)),15)</f>
        <v>0</v>
      </c>
      <c r="G34" s="40"/>
      <c r="H34" s="40"/>
      <c r="I34" s="157">
        <v>0.15</v>
      </c>
      <c r="J34" s="156">
        <f>ROUND(((SUM(BF93:BF276))*I34),15)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ROUND((SUM(BG93:BG276)),15)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ROUND((SUM(BH93:BH276)),15)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ROUND((SUM(BI93:BI276)),15)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01-21-02-01 - Propustek v km 68,325</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J94</f>
        <v>0</v>
      </c>
      <c r="K60" s="179"/>
      <c r="L60" s="184"/>
      <c r="S60" s="9"/>
      <c r="T60" s="9"/>
      <c r="U60" s="9"/>
      <c r="V60" s="9"/>
      <c r="W60" s="9"/>
      <c r="X60" s="9"/>
      <c r="Y60" s="9"/>
      <c r="Z60" s="9"/>
      <c r="AA60" s="9"/>
      <c r="AB60" s="9"/>
      <c r="AC60" s="9"/>
      <c r="AD60" s="9"/>
      <c r="AE60" s="9"/>
    </row>
    <row r="61" spans="1:31" s="10" customFormat="1" ht="19.9" customHeight="1">
      <c r="A61" s="10"/>
      <c r="B61" s="185"/>
      <c r="C61" s="186"/>
      <c r="D61" s="187" t="s">
        <v>842</v>
      </c>
      <c r="E61" s="188"/>
      <c r="F61" s="188"/>
      <c r="G61" s="188"/>
      <c r="H61" s="188"/>
      <c r="I61" s="189"/>
      <c r="J61" s="190">
        <f>J95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843</v>
      </c>
      <c r="E62" s="188"/>
      <c r="F62" s="188"/>
      <c r="G62" s="188"/>
      <c r="H62" s="188"/>
      <c r="I62" s="189"/>
      <c r="J62" s="190">
        <f>J156</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844</v>
      </c>
      <c r="E63" s="188"/>
      <c r="F63" s="188"/>
      <c r="G63" s="188"/>
      <c r="H63" s="188"/>
      <c r="I63" s="189"/>
      <c r="J63" s="190">
        <f>J161</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845</v>
      </c>
      <c r="E64" s="188"/>
      <c r="F64" s="188"/>
      <c r="G64" s="188"/>
      <c r="H64" s="188"/>
      <c r="I64" s="189"/>
      <c r="J64" s="190">
        <f>J174</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182</v>
      </c>
      <c r="E65" s="188"/>
      <c r="F65" s="188"/>
      <c r="G65" s="188"/>
      <c r="H65" s="188"/>
      <c r="I65" s="189"/>
      <c r="J65" s="190">
        <f>J180</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846</v>
      </c>
      <c r="E66" s="188"/>
      <c r="F66" s="188"/>
      <c r="G66" s="188"/>
      <c r="H66" s="188"/>
      <c r="I66" s="189"/>
      <c r="J66" s="190">
        <f>J189</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847</v>
      </c>
      <c r="E67" s="188"/>
      <c r="F67" s="188"/>
      <c r="G67" s="188"/>
      <c r="H67" s="188"/>
      <c r="I67" s="189"/>
      <c r="J67" s="190">
        <f>J194</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848</v>
      </c>
      <c r="E68" s="188"/>
      <c r="F68" s="188"/>
      <c r="G68" s="188"/>
      <c r="H68" s="188"/>
      <c r="I68" s="189"/>
      <c r="J68" s="190">
        <f>J237</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849</v>
      </c>
      <c r="E69" s="188"/>
      <c r="F69" s="188"/>
      <c r="G69" s="188"/>
      <c r="H69" s="188"/>
      <c r="I69" s="189"/>
      <c r="J69" s="190">
        <f>J252</f>
        <v>0</v>
      </c>
      <c r="K69" s="186"/>
      <c r="L69" s="191"/>
      <c r="S69" s="10"/>
      <c r="T69" s="10"/>
      <c r="U69" s="10"/>
      <c r="V69" s="10"/>
      <c r="W69" s="10"/>
      <c r="X69" s="10"/>
      <c r="Y69" s="10"/>
      <c r="Z69" s="10"/>
      <c r="AA69" s="10"/>
      <c r="AB69" s="10"/>
      <c r="AC69" s="10"/>
      <c r="AD69" s="10"/>
      <c r="AE69" s="10"/>
    </row>
    <row r="70" spans="1:31" s="10" customFormat="1" ht="19.9" customHeight="1">
      <c r="A70" s="10"/>
      <c r="B70" s="185"/>
      <c r="C70" s="186"/>
      <c r="D70" s="187" t="s">
        <v>850</v>
      </c>
      <c r="E70" s="188"/>
      <c r="F70" s="188"/>
      <c r="G70" s="188"/>
      <c r="H70" s="188"/>
      <c r="I70" s="189"/>
      <c r="J70" s="190">
        <f>J257</f>
        <v>0</v>
      </c>
      <c r="K70" s="186"/>
      <c r="L70" s="191"/>
      <c r="S70" s="10"/>
      <c r="T70" s="10"/>
      <c r="U70" s="10"/>
      <c r="V70" s="10"/>
      <c r="W70" s="10"/>
      <c r="X70" s="10"/>
      <c r="Y70" s="10"/>
      <c r="Z70" s="10"/>
      <c r="AA70" s="10"/>
      <c r="AB70" s="10"/>
      <c r="AC70" s="10"/>
      <c r="AD70" s="10"/>
      <c r="AE70" s="10"/>
    </row>
    <row r="71" spans="1:31" s="9" customFormat="1" ht="24.95" customHeight="1">
      <c r="A71" s="9"/>
      <c r="B71" s="178"/>
      <c r="C71" s="179"/>
      <c r="D71" s="180" t="s">
        <v>217</v>
      </c>
      <c r="E71" s="181"/>
      <c r="F71" s="181"/>
      <c r="G71" s="181"/>
      <c r="H71" s="181"/>
      <c r="I71" s="182"/>
      <c r="J71" s="183">
        <f>J262</f>
        <v>0</v>
      </c>
      <c r="K71" s="179"/>
      <c r="L71" s="184"/>
      <c r="S71" s="9"/>
      <c r="T71" s="9"/>
      <c r="U71" s="9"/>
      <c r="V71" s="9"/>
      <c r="W71" s="9"/>
      <c r="X71" s="9"/>
      <c r="Y71" s="9"/>
      <c r="Z71" s="9"/>
      <c r="AA71" s="9"/>
      <c r="AB71" s="9"/>
      <c r="AC71" s="9"/>
      <c r="AD71" s="9"/>
      <c r="AE71" s="9"/>
    </row>
    <row r="72" spans="1:31" s="10" customFormat="1" ht="19.9" customHeight="1">
      <c r="A72" s="10"/>
      <c r="B72" s="185"/>
      <c r="C72" s="186"/>
      <c r="D72" s="187" t="s">
        <v>852</v>
      </c>
      <c r="E72" s="188"/>
      <c r="F72" s="188"/>
      <c r="G72" s="188"/>
      <c r="H72" s="188"/>
      <c r="I72" s="189"/>
      <c r="J72" s="190">
        <f>J263</f>
        <v>0</v>
      </c>
      <c r="K72" s="186"/>
      <c r="L72" s="191"/>
      <c r="S72" s="10"/>
      <c r="T72" s="10"/>
      <c r="U72" s="10"/>
      <c r="V72" s="10"/>
      <c r="W72" s="10"/>
      <c r="X72" s="10"/>
      <c r="Y72" s="10"/>
      <c r="Z72" s="10"/>
      <c r="AA72" s="10"/>
      <c r="AB72" s="10"/>
      <c r="AC72" s="10"/>
      <c r="AD72" s="10"/>
      <c r="AE72" s="10"/>
    </row>
    <row r="73" spans="1:31" s="9" customFormat="1" ht="24.95" customHeight="1">
      <c r="A73" s="9"/>
      <c r="B73" s="178"/>
      <c r="C73" s="179"/>
      <c r="D73" s="180" t="s">
        <v>853</v>
      </c>
      <c r="E73" s="181"/>
      <c r="F73" s="181"/>
      <c r="G73" s="181"/>
      <c r="H73" s="181"/>
      <c r="I73" s="182"/>
      <c r="J73" s="183">
        <f>J266</f>
        <v>0</v>
      </c>
      <c r="K73" s="179"/>
      <c r="L73" s="184"/>
      <c r="S73" s="9"/>
      <c r="T73" s="9"/>
      <c r="U73" s="9"/>
      <c r="V73" s="9"/>
      <c r="W73" s="9"/>
      <c r="X73" s="9"/>
      <c r="Y73" s="9"/>
      <c r="Z73" s="9"/>
      <c r="AA73" s="9"/>
      <c r="AB73" s="9"/>
      <c r="AC73" s="9"/>
      <c r="AD73" s="9"/>
      <c r="AE73" s="9"/>
    </row>
    <row r="74" spans="1:31" s="2" customFormat="1" ht="21.8"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61"/>
      <c r="C75" s="62"/>
      <c r="D75" s="62"/>
      <c r="E75" s="62"/>
      <c r="F75" s="62"/>
      <c r="G75" s="62"/>
      <c r="H75" s="62"/>
      <c r="I75" s="168"/>
      <c r="J75" s="62"/>
      <c r="K75" s="62"/>
      <c r="L75" s="139"/>
      <c r="S75" s="40"/>
      <c r="T75" s="40"/>
      <c r="U75" s="40"/>
      <c r="V75" s="40"/>
      <c r="W75" s="40"/>
      <c r="X75" s="40"/>
      <c r="Y75" s="40"/>
      <c r="Z75" s="40"/>
      <c r="AA75" s="40"/>
      <c r="AB75" s="40"/>
      <c r="AC75" s="40"/>
      <c r="AD75" s="40"/>
      <c r="AE75" s="40"/>
    </row>
    <row r="79" spans="1:31" s="2" customFormat="1" ht="6.95" customHeight="1">
      <c r="A79" s="40"/>
      <c r="B79" s="63"/>
      <c r="C79" s="64"/>
      <c r="D79" s="64"/>
      <c r="E79" s="64"/>
      <c r="F79" s="64"/>
      <c r="G79" s="64"/>
      <c r="H79" s="64"/>
      <c r="I79" s="171"/>
      <c r="J79" s="64"/>
      <c r="K79" s="64"/>
      <c r="L79" s="139"/>
      <c r="S79" s="40"/>
      <c r="T79" s="40"/>
      <c r="U79" s="40"/>
      <c r="V79" s="40"/>
      <c r="W79" s="40"/>
      <c r="X79" s="40"/>
      <c r="Y79" s="40"/>
      <c r="Z79" s="40"/>
      <c r="AA79" s="40"/>
      <c r="AB79" s="40"/>
      <c r="AC79" s="40"/>
      <c r="AD79" s="40"/>
      <c r="AE79" s="40"/>
    </row>
    <row r="80" spans="1:31" s="2" customFormat="1" ht="24.95" customHeight="1">
      <c r="A80" s="40"/>
      <c r="B80" s="41"/>
      <c r="C80" s="24" t="s">
        <v>184</v>
      </c>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3" t="s">
        <v>16</v>
      </c>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4.4" customHeight="1">
      <c r="A83" s="40"/>
      <c r="B83" s="41"/>
      <c r="C83" s="42"/>
      <c r="D83" s="42"/>
      <c r="E83" s="172" t="str">
        <f>E7</f>
        <v>Oprava trati v úseku Mostek – Horka u Staré Paky</v>
      </c>
      <c r="F83" s="33"/>
      <c r="G83" s="33"/>
      <c r="H83" s="33"/>
      <c r="I83" s="138"/>
      <c r="J83" s="42"/>
      <c r="K83" s="42"/>
      <c r="L83" s="139"/>
      <c r="S83" s="40"/>
      <c r="T83" s="40"/>
      <c r="U83" s="40"/>
      <c r="V83" s="40"/>
      <c r="W83" s="40"/>
      <c r="X83" s="40"/>
      <c r="Y83" s="40"/>
      <c r="Z83" s="40"/>
      <c r="AA83" s="40"/>
      <c r="AB83" s="40"/>
      <c r="AC83" s="40"/>
      <c r="AD83" s="40"/>
      <c r="AE83" s="40"/>
    </row>
    <row r="84" spans="1:31" s="2" customFormat="1" ht="12" customHeight="1">
      <c r="A84" s="40"/>
      <c r="B84" s="41"/>
      <c r="C84" s="33" t="s">
        <v>175</v>
      </c>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14.4" customHeight="1">
      <c r="A85" s="40"/>
      <c r="B85" s="41"/>
      <c r="C85" s="42"/>
      <c r="D85" s="42"/>
      <c r="E85" s="71" t="str">
        <f>E9</f>
        <v>SO 01-21-02-01 - Propustek v km 68,325</v>
      </c>
      <c r="F85" s="42"/>
      <c r="G85" s="42"/>
      <c r="H85" s="42"/>
      <c r="I85" s="138"/>
      <c r="J85" s="42"/>
      <c r="K85" s="42"/>
      <c r="L85" s="139"/>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2" customFormat="1" ht="12" customHeight="1">
      <c r="A87" s="40"/>
      <c r="B87" s="41"/>
      <c r="C87" s="33" t="s">
        <v>22</v>
      </c>
      <c r="D87" s="42"/>
      <c r="E87" s="42"/>
      <c r="F87" s="28" t="str">
        <f>F12</f>
        <v>Mostek - Horka u St. Paky</v>
      </c>
      <c r="G87" s="42"/>
      <c r="H87" s="42"/>
      <c r="I87" s="142" t="s">
        <v>24</v>
      </c>
      <c r="J87" s="74" t="str">
        <f>IF(J12="","",J12)</f>
        <v>12. 3. 2020</v>
      </c>
      <c r="K87" s="42"/>
      <c r="L87" s="139"/>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38"/>
      <c r="J88" s="42"/>
      <c r="K88" s="42"/>
      <c r="L88" s="139"/>
      <c r="S88" s="40"/>
      <c r="T88" s="40"/>
      <c r="U88" s="40"/>
      <c r="V88" s="40"/>
      <c r="W88" s="40"/>
      <c r="X88" s="40"/>
      <c r="Y88" s="40"/>
      <c r="Z88" s="40"/>
      <c r="AA88" s="40"/>
      <c r="AB88" s="40"/>
      <c r="AC88" s="40"/>
      <c r="AD88" s="40"/>
      <c r="AE88" s="40"/>
    </row>
    <row r="89" spans="1:31" s="2" customFormat="1" ht="15.6" customHeight="1">
      <c r="A89" s="40"/>
      <c r="B89" s="41"/>
      <c r="C89" s="33" t="s">
        <v>30</v>
      </c>
      <c r="D89" s="42"/>
      <c r="E89" s="42"/>
      <c r="F89" s="28" t="str">
        <f>E15</f>
        <v>Správa železnic, státní organizace</v>
      </c>
      <c r="G89" s="42"/>
      <c r="H89" s="42"/>
      <c r="I89" s="142" t="s">
        <v>37</v>
      </c>
      <c r="J89" s="38" t="str">
        <f>E21</f>
        <v>Prodin, a.s.</v>
      </c>
      <c r="K89" s="42"/>
      <c r="L89" s="139"/>
      <c r="S89" s="40"/>
      <c r="T89" s="40"/>
      <c r="U89" s="40"/>
      <c r="V89" s="40"/>
      <c r="W89" s="40"/>
      <c r="X89" s="40"/>
      <c r="Y89" s="40"/>
      <c r="Z89" s="40"/>
      <c r="AA89" s="40"/>
      <c r="AB89" s="40"/>
      <c r="AC89" s="40"/>
      <c r="AD89" s="40"/>
      <c r="AE89" s="40"/>
    </row>
    <row r="90" spans="1:31" s="2" customFormat="1" ht="15.6" customHeight="1">
      <c r="A90" s="40"/>
      <c r="B90" s="41"/>
      <c r="C90" s="33" t="s">
        <v>35</v>
      </c>
      <c r="D90" s="42"/>
      <c r="E90" s="42"/>
      <c r="F90" s="28" t="str">
        <f>IF(E18="","",E18)</f>
        <v>Vyplň údaj</v>
      </c>
      <c r="G90" s="42"/>
      <c r="H90" s="42"/>
      <c r="I90" s="142" t="s">
        <v>40</v>
      </c>
      <c r="J90" s="38" t="str">
        <f>E24</f>
        <v>Prodin, a.s.</v>
      </c>
      <c r="K90" s="42"/>
      <c r="L90" s="139"/>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138"/>
      <c r="J91" s="42"/>
      <c r="K91" s="42"/>
      <c r="L91" s="139"/>
      <c r="S91" s="40"/>
      <c r="T91" s="40"/>
      <c r="U91" s="40"/>
      <c r="V91" s="40"/>
      <c r="W91" s="40"/>
      <c r="X91" s="40"/>
      <c r="Y91" s="40"/>
      <c r="Z91" s="40"/>
      <c r="AA91" s="40"/>
      <c r="AB91" s="40"/>
      <c r="AC91" s="40"/>
      <c r="AD91" s="40"/>
      <c r="AE91" s="40"/>
    </row>
    <row r="92" spans="1:31" s="11" customFormat="1" ht="29.25" customHeight="1">
      <c r="A92" s="192"/>
      <c r="B92" s="193"/>
      <c r="C92" s="194" t="s">
        <v>185</v>
      </c>
      <c r="D92" s="195" t="s">
        <v>62</v>
      </c>
      <c r="E92" s="195" t="s">
        <v>58</v>
      </c>
      <c r="F92" s="195" t="s">
        <v>59</v>
      </c>
      <c r="G92" s="195" t="s">
        <v>186</v>
      </c>
      <c r="H92" s="195" t="s">
        <v>187</v>
      </c>
      <c r="I92" s="196" t="s">
        <v>188</v>
      </c>
      <c r="J92" s="195" t="s">
        <v>179</v>
      </c>
      <c r="K92" s="197" t="s">
        <v>189</v>
      </c>
      <c r="L92" s="198"/>
      <c r="M92" s="94" t="s">
        <v>32</v>
      </c>
      <c r="N92" s="95" t="s">
        <v>47</v>
      </c>
      <c r="O92" s="95" t="s">
        <v>190</v>
      </c>
      <c r="P92" s="95" t="s">
        <v>191</v>
      </c>
      <c r="Q92" s="95" t="s">
        <v>192</v>
      </c>
      <c r="R92" s="95" t="s">
        <v>193</v>
      </c>
      <c r="S92" s="95" t="s">
        <v>194</v>
      </c>
      <c r="T92" s="96" t="s">
        <v>195</v>
      </c>
      <c r="U92" s="192"/>
      <c r="V92" s="192"/>
      <c r="W92" s="192"/>
      <c r="X92" s="192"/>
      <c r="Y92" s="192"/>
      <c r="Z92" s="192"/>
      <c r="AA92" s="192"/>
      <c r="AB92" s="192"/>
      <c r="AC92" s="192"/>
      <c r="AD92" s="192"/>
      <c r="AE92" s="192"/>
    </row>
    <row r="93" spans="1:63" s="2" customFormat="1" ht="22.8" customHeight="1">
      <c r="A93" s="40"/>
      <c r="B93" s="41"/>
      <c r="C93" s="101" t="s">
        <v>196</v>
      </c>
      <c r="D93" s="42"/>
      <c r="E93" s="42"/>
      <c r="F93" s="42"/>
      <c r="G93" s="42"/>
      <c r="H93" s="42"/>
      <c r="I93" s="138"/>
      <c r="J93" s="199">
        <f>BK93</f>
        <v>0</v>
      </c>
      <c r="K93" s="42"/>
      <c r="L93" s="46"/>
      <c r="M93" s="97"/>
      <c r="N93" s="200"/>
      <c r="O93" s="98"/>
      <c r="P93" s="201">
        <f>P94+P262+P266</f>
        <v>0</v>
      </c>
      <c r="Q93" s="98"/>
      <c r="R93" s="201">
        <f>R94+R262+R266</f>
        <v>0</v>
      </c>
      <c r="S93" s="98"/>
      <c r="T93" s="202">
        <f>T94+T262+T266</f>
        <v>0</v>
      </c>
      <c r="U93" s="40"/>
      <c r="V93" s="40"/>
      <c r="W93" s="40"/>
      <c r="X93" s="40"/>
      <c r="Y93" s="40"/>
      <c r="Z93" s="40"/>
      <c r="AA93" s="40"/>
      <c r="AB93" s="40"/>
      <c r="AC93" s="40"/>
      <c r="AD93" s="40"/>
      <c r="AE93" s="40"/>
      <c r="AT93" s="18" t="s">
        <v>76</v>
      </c>
      <c r="AU93" s="18" t="s">
        <v>180</v>
      </c>
      <c r="BK93" s="203">
        <f>BK94+BK262+BK266</f>
        <v>0</v>
      </c>
    </row>
    <row r="94" spans="1:63" s="12" customFormat="1" ht="25.9" customHeight="1">
      <c r="A94" s="12"/>
      <c r="B94" s="204"/>
      <c r="C94" s="205"/>
      <c r="D94" s="206" t="s">
        <v>76</v>
      </c>
      <c r="E94" s="207" t="s">
        <v>197</v>
      </c>
      <c r="F94" s="207" t="s">
        <v>198</v>
      </c>
      <c r="G94" s="205"/>
      <c r="H94" s="205"/>
      <c r="I94" s="208"/>
      <c r="J94" s="209">
        <f>BK94</f>
        <v>0</v>
      </c>
      <c r="K94" s="205"/>
      <c r="L94" s="210"/>
      <c r="M94" s="211"/>
      <c r="N94" s="212"/>
      <c r="O94" s="212"/>
      <c r="P94" s="213">
        <f>P95+P156+P161+P174+P180+P189+P194+P237+P252+P257</f>
        <v>0</v>
      </c>
      <c r="Q94" s="212"/>
      <c r="R94" s="213">
        <f>R95+R156+R161+R174+R180+R189+R194+R237+R252+R257</f>
        <v>0</v>
      </c>
      <c r="S94" s="212"/>
      <c r="T94" s="214">
        <f>T95+T156+T161+T174+T180+T189+T194+T237+T252+T257</f>
        <v>0</v>
      </c>
      <c r="U94" s="12"/>
      <c r="V94" s="12"/>
      <c r="W94" s="12"/>
      <c r="X94" s="12"/>
      <c r="Y94" s="12"/>
      <c r="Z94" s="12"/>
      <c r="AA94" s="12"/>
      <c r="AB94" s="12"/>
      <c r="AC94" s="12"/>
      <c r="AD94" s="12"/>
      <c r="AE94" s="12"/>
      <c r="AR94" s="215" t="s">
        <v>84</v>
      </c>
      <c r="AT94" s="216" t="s">
        <v>76</v>
      </c>
      <c r="AU94" s="216" t="s">
        <v>6</v>
      </c>
      <c r="AY94" s="215" t="s">
        <v>199</v>
      </c>
      <c r="BK94" s="217">
        <f>BK95+BK156+BK161+BK174+BK180+BK189+BK194+BK237+BK252+BK257</f>
        <v>0</v>
      </c>
    </row>
    <row r="95" spans="1:63" s="12" customFormat="1" ht="22.8" customHeight="1">
      <c r="A95" s="12"/>
      <c r="B95" s="204"/>
      <c r="C95" s="205"/>
      <c r="D95" s="206" t="s">
        <v>76</v>
      </c>
      <c r="E95" s="218" t="s">
        <v>84</v>
      </c>
      <c r="F95" s="218" t="s">
        <v>854</v>
      </c>
      <c r="G95" s="205"/>
      <c r="H95" s="205"/>
      <c r="I95" s="208"/>
      <c r="J95" s="219">
        <f>BK95</f>
        <v>0</v>
      </c>
      <c r="K95" s="205"/>
      <c r="L95" s="210"/>
      <c r="M95" s="211"/>
      <c r="N95" s="212"/>
      <c r="O95" s="212"/>
      <c r="P95" s="213">
        <f>SUM(P96:P155)</f>
        <v>0</v>
      </c>
      <c r="Q95" s="212"/>
      <c r="R95" s="213">
        <f>SUM(R96:R155)</f>
        <v>0</v>
      </c>
      <c r="S95" s="212"/>
      <c r="T95" s="214">
        <f>SUM(T96:T155)</f>
        <v>0</v>
      </c>
      <c r="U95" s="12"/>
      <c r="V95" s="12"/>
      <c r="W95" s="12"/>
      <c r="X95" s="12"/>
      <c r="Y95" s="12"/>
      <c r="Z95" s="12"/>
      <c r="AA95" s="12"/>
      <c r="AB95" s="12"/>
      <c r="AC95" s="12"/>
      <c r="AD95" s="12"/>
      <c r="AE95" s="12"/>
      <c r="AR95" s="215" t="s">
        <v>84</v>
      </c>
      <c r="AT95" s="216" t="s">
        <v>76</v>
      </c>
      <c r="AU95" s="216" t="s">
        <v>84</v>
      </c>
      <c r="AY95" s="215" t="s">
        <v>199</v>
      </c>
      <c r="BK95" s="217">
        <f>SUM(BK96:BK155)</f>
        <v>0</v>
      </c>
    </row>
    <row r="96" spans="1:65" s="2" customFormat="1" ht="19.8" customHeight="1">
      <c r="A96" s="40"/>
      <c r="B96" s="41"/>
      <c r="C96" s="260" t="s">
        <v>84</v>
      </c>
      <c r="D96" s="260" t="s">
        <v>222</v>
      </c>
      <c r="E96" s="261" t="s">
        <v>855</v>
      </c>
      <c r="F96" s="262" t="s">
        <v>856</v>
      </c>
      <c r="G96" s="263" t="s">
        <v>324</v>
      </c>
      <c r="H96" s="264">
        <v>15</v>
      </c>
      <c r="I96" s="265"/>
      <c r="J96" s="266">
        <f>ROUND(I96*H96,2)</f>
        <v>0</v>
      </c>
      <c r="K96" s="262" t="s">
        <v>32</v>
      </c>
      <c r="L96" s="46"/>
      <c r="M96" s="267" t="s">
        <v>32</v>
      </c>
      <c r="N96" s="268"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209</v>
      </c>
      <c r="AT96" s="232" t="s">
        <v>222</v>
      </c>
      <c r="AU96" s="232" t="s">
        <v>86</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86</v>
      </c>
    </row>
    <row r="97" spans="1:47" s="2" customFormat="1" ht="12">
      <c r="A97" s="40"/>
      <c r="B97" s="41"/>
      <c r="C97" s="42"/>
      <c r="D97" s="234" t="s">
        <v>210</v>
      </c>
      <c r="E97" s="42"/>
      <c r="F97" s="235" t="s">
        <v>856</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86</v>
      </c>
    </row>
    <row r="98" spans="1:65" s="2" customFormat="1" ht="19.8" customHeight="1">
      <c r="A98" s="40"/>
      <c r="B98" s="41"/>
      <c r="C98" s="260" t="s">
        <v>86</v>
      </c>
      <c r="D98" s="260" t="s">
        <v>222</v>
      </c>
      <c r="E98" s="261" t="s">
        <v>857</v>
      </c>
      <c r="F98" s="262" t="s">
        <v>858</v>
      </c>
      <c r="G98" s="263" t="s">
        <v>288</v>
      </c>
      <c r="H98" s="264">
        <v>60</v>
      </c>
      <c r="I98" s="265"/>
      <c r="J98" s="266">
        <f>ROUND(I98*H98,2)</f>
        <v>0</v>
      </c>
      <c r="K98" s="262" t="s">
        <v>32</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209</v>
      </c>
      <c r="AT98" s="232" t="s">
        <v>222</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209</v>
      </c>
    </row>
    <row r="99" spans="1:47" s="2" customFormat="1" ht="12">
      <c r="A99" s="40"/>
      <c r="B99" s="41"/>
      <c r="C99" s="42"/>
      <c r="D99" s="234" t="s">
        <v>210</v>
      </c>
      <c r="E99" s="42"/>
      <c r="F99" s="235" t="s">
        <v>858</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51" s="13" customFormat="1" ht="12">
      <c r="A100" s="13"/>
      <c r="B100" s="238"/>
      <c r="C100" s="239"/>
      <c r="D100" s="234" t="s">
        <v>213</v>
      </c>
      <c r="E100" s="240" t="s">
        <v>32</v>
      </c>
      <c r="F100" s="241" t="s">
        <v>1394</v>
      </c>
      <c r="G100" s="239"/>
      <c r="H100" s="242">
        <v>60</v>
      </c>
      <c r="I100" s="243"/>
      <c r="J100" s="239"/>
      <c r="K100" s="239"/>
      <c r="L100" s="244"/>
      <c r="M100" s="245"/>
      <c r="N100" s="246"/>
      <c r="O100" s="246"/>
      <c r="P100" s="246"/>
      <c r="Q100" s="246"/>
      <c r="R100" s="246"/>
      <c r="S100" s="246"/>
      <c r="T100" s="247"/>
      <c r="U100" s="13"/>
      <c r="V100" s="13"/>
      <c r="W100" s="13"/>
      <c r="X100" s="13"/>
      <c r="Y100" s="13"/>
      <c r="Z100" s="13"/>
      <c r="AA100" s="13"/>
      <c r="AB100" s="13"/>
      <c r="AC100" s="13"/>
      <c r="AD100" s="13"/>
      <c r="AE100" s="13"/>
      <c r="AT100" s="248" t="s">
        <v>213</v>
      </c>
      <c r="AU100" s="248" t="s">
        <v>86</v>
      </c>
      <c r="AV100" s="13" t="s">
        <v>86</v>
      </c>
      <c r="AW100" s="13" t="s">
        <v>39</v>
      </c>
      <c r="AX100" s="13" t="s">
        <v>6</v>
      </c>
      <c r="AY100" s="248" t="s">
        <v>199</v>
      </c>
    </row>
    <row r="101" spans="1:51" s="14" customFormat="1" ht="12">
      <c r="A101" s="14"/>
      <c r="B101" s="249"/>
      <c r="C101" s="250"/>
      <c r="D101" s="234" t="s">
        <v>213</v>
      </c>
      <c r="E101" s="251" t="s">
        <v>32</v>
      </c>
      <c r="F101" s="252" t="s">
        <v>215</v>
      </c>
      <c r="G101" s="250"/>
      <c r="H101" s="253">
        <v>60</v>
      </c>
      <c r="I101" s="254"/>
      <c r="J101" s="250"/>
      <c r="K101" s="250"/>
      <c r="L101" s="255"/>
      <c r="M101" s="269"/>
      <c r="N101" s="270"/>
      <c r="O101" s="270"/>
      <c r="P101" s="270"/>
      <c r="Q101" s="270"/>
      <c r="R101" s="270"/>
      <c r="S101" s="270"/>
      <c r="T101" s="271"/>
      <c r="U101" s="14"/>
      <c r="V101" s="14"/>
      <c r="W101" s="14"/>
      <c r="X101" s="14"/>
      <c r="Y101" s="14"/>
      <c r="Z101" s="14"/>
      <c r="AA101" s="14"/>
      <c r="AB101" s="14"/>
      <c r="AC101" s="14"/>
      <c r="AD101" s="14"/>
      <c r="AE101" s="14"/>
      <c r="AT101" s="259" t="s">
        <v>213</v>
      </c>
      <c r="AU101" s="259" t="s">
        <v>86</v>
      </c>
      <c r="AV101" s="14" t="s">
        <v>209</v>
      </c>
      <c r="AW101" s="14" t="s">
        <v>39</v>
      </c>
      <c r="AX101" s="14" t="s">
        <v>84</v>
      </c>
      <c r="AY101" s="259" t="s">
        <v>199</v>
      </c>
    </row>
    <row r="102" spans="1:65" s="2" customFormat="1" ht="14.4" customHeight="1">
      <c r="A102" s="40"/>
      <c r="B102" s="41"/>
      <c r="C102" s="260" t="s">
        <v>221</v>
      </c>
      <c r="D102" s="260" t="s">
        <v>222</v>
      </c>
      <c r="E102" s="261" t="s">
        <v>860</v>
      </c>
      <c r="F102" s="262" t="s">
        <v>861</v>
      </c>
      <c r="G102" s="263" t="s">
        <v>288</v>
      </c>
      <c r="H102" s="264">
        <v>36</v>
      </c>
      <c r="I102" s="265"/>
      <c r="J102" s="266">
        <f>ROUND(I102*H102,2)</f>
        <v>0</v>
      </c>
      <c r="K102" s="262" t="s">
        <v>32</v>
      </c>
      <c r="L102" s="46"/>
      <c r="M102" s="267" t="s">
        <v>32</v>
      </c>
      <c r="N102" s="268"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209</v>
      </c>
      <c r="AT102" s="232" t="s">
        <v>222</v>
      </c>
      <c r="AU102" s="232" t="s">
        <v>86</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209</v>
      </c>
      <c r="BM102" s="232" t="s">
        <v>230</v>
      </c>
    </row>
    <row r="103" spans="1:47" s="2" customFormat="1" ht="12">
      <c r="A103" s="40"/>
      <c r="B103" s="41"/>
      <c r="C103" s="42"/>
      <c r="D103" s="234" t="s">
        <v>210</v>
      </c>
      <c r="E103" s="42"/>
      <c r="F103" s="235" t="s">
        <v>861</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86</v>
      </c>
    </row>
    <row r="104" spans="1:51" s="13" customFormat="1" ht="12">
      <c r="A104" s="13"/>
      <c r="B104" s="238"/>
      <c r="C104" s="239"/>
      <c r="D104" s="234" t="s">
        <v>213</v>
      </c>
      <c r="E104" s="240" t="s">
        <v>32</v>
      </c>
      <c r="F104" s="241" t="s">
        <v>1395</v>
      </c>
      <c r="G104" s="239"/>
      <c r="H104" s="242">
        <v>36</v>
      </c>
      <c r="I104" s="243"/>
      <c r="J104" s="239"/>
      <c r="K104" s="239"/>
      <c r="L104" s="244"/>
      <c r="M104" s="245"/>
      <c r="N104" s="246"/>
      <c r="O104" s="246"/>
      <c r="P104" s="246"/>
      <c r="Q104" s="246"/>
      <c r="R104" s="246"/>
      <c r="S104" s="246"/>
      <c r="T104" s="247"/>
      <c r="U104" s="13"/>
      <c r="V104" s="13"/>
      <c r="W104" s="13"/>
      <c r="X104" s="13"/>
      <c r="Y104" s="13"/>
      <c r="Z104" s="13"/>
      <c r="AA104" s="13"/>
      <c r="AB104" s="13"/>
      <c r="AC104" s="13"/>
      <c r="AD104" s="13"/>
      <c r="AE104" s="13"/>
      <c r="AT104" s="248" t="s">
        <v>213</v>
      </c>
      <c r="AU104" s="248" t="s">
        <v>86</v>
      </c>
      <c r="AV104" s="13" t="s">
        <v>86</v>
      </c>
      <c r="AW104" s="13" t="s">
        <v>39</v>
      </c>
      <c r="AX104" s="13" t="s">
        <v>6</v>
      </c>
      <c r="AY104" s="248" t="s">
        <v>199</v>
      </c>
    </row>
    <row r="105" spans="1:51" s="14" customFormat="1" ht="12">
      <c r="A105" s="14"/>
      <c r="B105" s="249"/>
      <c r="C105" s="250"/>
      <c r="D105" s="234" t="s">
        <v>213</v>
      </c>
      <c r="E105" s="251" t="s">
        <v>32</v>
      </c>
      <c r="F105" s="252" t="s">
        <v>215</v>
      </c>
      <c r="G105" s="250"/>
      <c r="H105" s="253">
        <v>36</v>
      </c>
      <c r="I105" s="254"/>
      <c r="J105" s="250"/>
      <c r="K105" s="250"/>
      <c r="L105" s="255"/>
      <c r="M105" s="269"/>
      <c r="N105" s="270"/>
      <c r="O105" s="270"/>
      <c r="P105" s="270"/>
      <c r="Q105" s="270"/>
      <c r="R105" s="270"/>
      <c r="S105" s="270"/>
      <c r="T105" s="271"/>
      <c r="U105" s="14"/>
      <c r="V105" s="14"/>
      <c r="W105" s="14"/>
      <c r="X105" s="14"/>
      <c r="Y105" s="14"/>
      <c r="Z105" s="14"/>
      <c r="AA105" s="14"/>
      <c r="AB105" s="14"/>
      <c r="AC105" s="14"/>
      <c r="AD105" s="14"/>
      <c r="AE105" s="14"/>
      <c r="AT105" s="259" t="s">
        <v>213</v>
      </c>
      <c r="AU105" s="259" t="s">
        <v>86</v>
      </c>
      <c r="AV105" s="14" t="s">
        <v>209</v>
      </c>
      <c r="AW105" s="14" t="s">
        <v>39</v>
      </c>
      <c r="AX105" s="14" t="s">
        <v>84</v>
      </c>
      <c r="AY105" s="259" t="s">
        <v>199</v>
      </c>
    </row>
    <row r="106" spans="1:65" s="2" customFormat="1" ht="40.2" customHeight="1">
      <c r="A106" s="40"/>
      <c r="B106" s="41"/>
      <c r="C106" s="260" t="s">
        <v>209</v>
      </c>
      <c r="D106" s="260" t="s">
        <v>222</v>
      </c>
      <c r="E106" s="261" t="s">
        <v>1311</v>
      </c>
      <c r="F106" s="262" t="s">
        <v>1312</v>
      </c>
      <c r="G106" s="263" t="s">
        <v>303</v>
      </c>
      <c r="H106" s="264">
        <v>18.6</v>
      </c>
      <c r="I106" s="265"/>
      <c r="J106" s="266">
        <f>ROUND(I106*H106,2)</f>
        <v>0</v>
      </c>
      <c r="K106" s="262" t="s">
        <v>32</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209</v>
      </c>
      <c r="AT106" s="232" t="s">
        <v>222</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208</v>
      </c>
    </row>
    <row r="107" spans="1:47" s="2" customFormat="1" ht="12">
      <c r="A107" s="40"/>
      <c r="B107" s="41"/>
      <c r="C107" s="42"/>
      <c r="D107" s="234" t="s">
        <v>210</v>
      </c>
      <c r="E107" s="42"/>
      <c r="F107" s="235" t="s">
        <v>1312</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51" s="13" customFormat="1" ht="12">
      <c r="A108" s="13"/>
      <c r="B108" s="238"/>
      <c r="C108" s="239"/>
      <c r="D108" s="234" t="s">
        <v>213</v>
      </c>
      <c r="E108" s="240" t="s">
        <v>32</v>
      </c>
      <c r="F108" s="241" t="s">
        <v>1396</v>
      </c>
      <c r="G108" s="239"/>
      <c r="H108" s="242">
        <v>18.6</v>
      </c>
      <c r="I108" s="243"/>
      <c r="J108" s="239"/>
      <c r="K108" s="239"/>
      <c r="L108" s="244"/>
      <c r="M108" s="245"/>
      <c r="N108" s="246"/>
      <c r="O108" s="246"/>
      <c r="P108" s="246"/>
      <c r="Q108" s="246"/>
      <c r="R108" s="246"/>
      <c r="S108" s="246"/>
      <c r="T108" s="247"/>
      <c r="U108" s="13"/>
      <c r="V108" s="13"/>
      <c r="W108" s="13"/>
      <c r="X108" s="13"/>
      <c r="Y108" s="13"/>
      <c r="Z108" s="13"/>
      <c r="AA108" s="13"/>
      <c r="AB108" s="13"/>
      <c r="AC108" s="13"/>
      <c r="AD108" s="13"/>
      <c r="AE108" s="13"/>
      <c r="AT108" s="248" t="s">
        <v>213</v>
      </c>
      <c r="AU108" s="248" t="s">
        <v>86</v>
      </c>
      <c r="AV108" s="13" t="s">
        <v>86</v>
      </c>
      <c r="AW108" s="13" t="s">
        <v>39</v>
      </c>
      <c r="AX108" s="13" t="s">
        <v>6</v>
      </c>
      <c r="AY108" s="248" t="s">
        <v>199</v>
      </c>
    </row>
    <row r="109" spans="1:51" s="14" customFormat="1" ht="12">
      <c r="A109" s="14"/>
      <c r="B109" s="249"/>
      <c r="C109" s="250"/>
      <c r="D109" s="234" t="s">
        <v>213</v>
      </c>
      <c r="E109" s="251" t="s">
        <v>32</v>
      </c>
      <c r="F109" s="252" t="s">
        <v>215</v>
      </c>
      <c r="G109" s="250"/>
      <c r="H109" s="253">
        <v>18.6</v>
      </c>
      <c r="I109" s="254"/>
      <c r="J109" s="250"/>
      <c r="K109" s="250"/>
      <c r="L109" s="255"/>
      <c r="M109" s="269"/>
      <c r="N109" s="270"/>
      <c r="O109" s="270"/>
      <c r="P109" s="270"/>
      <c r="Q109" s="270"/>
      <c r="R109" s="270"/>
      <c r="S109" s="270"/>
      <c r="T109" s="271"/>
      <c r="U109" s="14"/>
      <c r="V109" s="14"/>
      <c r="W109" s="14"/>
      <c r="X109" s="14"/>
      <c r="Y109" s="14"/>
      <c r="Z109" s="14"/>
      <c r="AA109" s="14"/>
      <c r="AB109" s="14"/>
      <c r="AC109" s="14"/>
      <c r="AD109" s="14"/>
      <c r="AE109" s="14"/>
      <c r="AT109" s="259" t="s">
        <v>213</v>
      </c>
      <c r="AU109" s="259" t="s">
        <v>86</v>
      </c>
      <c r="AV109" s="14" t="s">
        <v>209</v>
      </c>
      <c r="AW109" s="14" t="s">
        <v>39</v>
      </c>
      <c r="AX109" s="14" t="s">
        <v>84</v>
      </c>
      <c r="AY109" s="259" t="s">
        <v>199</v>
      </c>
    </row>
    <row r="110" spans="1:65" s="2" customFormat="1" ht="40.2" customHeight="1">
      <c r="A110" s="40"/>
      <c r="B110" s="41"/>
      <c r="C110" s="260" t="s">
        <v>200</v>
      </c>
      <c r="D110" s="260" t="s">
        <v>222</v>
      </c>
      <c r="E110" s="261" t="s">
        <v>868</v>
      </c>
      <c r="F110" s="262" t="s">
        <v>869</v>
      </c>
      <c r="G110" s="263" t="s">
        <v>303</v>
      </c>
      <c r="H110" s="264">
        <v>18.6</v>
      </c>
      <c r="I110" s="265"/>
      <c r="J110" s="266">
        <f>ROUND(I110*H110,2)</f>
        <v>0</v>
      </c>
      <c r="K110" s="262" t="s">
        <v>32</v>
      </c>
      <c r="L110" s="46"/>
      <c r="M110" s="267" t="s">
        <v>32</v>
      </c>
      <c r="N110" s="268" t="s">
        <v>48</v>
      </c>
      <c r="O110" s="86"/>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209</v>
      </c>
      <c r="AT110" s="232" t="s">
        <v>222</v>
      </c>
      <c r="AU110" s="232" t="s">
        <v>86</v>
      </c>
      <c r="AY110" s="18" t="s">
        <v>199</v>
      </c>
      <c r="BE110" s="233">
        <f>IF(N110="základní",J110,0)</f>
        <v>0</v>
      </c>
      <c r="BF110" s="233">
        <f>IF(N110="snížená",J110,0)</f>
        <v>0</v>
      </c>
      <c r="BG110" s="233">
        <f>IF(N110="zákl. přenesená",J110,0)</f>
        <v>0</v>
      </c>
      <c r="BH110" s="233">
        <f>IF(N110="sníž. přenesená",J110,0)</f>
        <v>0</v>
      </c>
      <c r="BI110" s="233">
        <f>IF(N110="nulová",J110,0)</f>
        <v>0</v>
      </c>
      <c r="BJ110" s="18" t="s">
        <v>84</v>
      </c>
      <c r="BK110" s="233">
        <f>ROUND(I110*H110,2)</f>
        <v>0</v>
      </c>
      <c r="BL110" s="18" t="s">
        <v>209</v>
      </c>
      <c r="BM110" s="232" t="s">
        <v>235</v>
      </c>
    </row>
    <row r="111" spans="1:47" s="2" customFormat="1" ht="12">
      <c r="A111" s="40"/>
      <c r="B111" s="41"/>
      <c r="C111" s="42"/>
      <c r="D111" s="234" t="s">
        <v>210</v>
      </c>
      <c r="E111" s="42"/>
      <c r="F111" s="235" t="s">
        <v>869</v>
      </c>
      <c r="G111" s="42"/>
      <c r="H111" s="42"/>
      <c r="I111" s="138"/>
      <c r="J111" s="42"/>
      <c r="K111" s="42"/>
      <c r="L111" s="46"/>
      <c r="M111" s="236"/>
      <c r="N111" s="237"/>
      <c r="O111" s="86"/>
      <c r="P111" s="86"/>
      <c r="Q111" s="86"/>
      <c r="R111" s="86"/>
      <c r="S111" s="86"/>
      <c r="T111" s="87"/>
      <c r="U111" s="40"/>
      <c r="V111" s="40"/>
      <c r="W111" s="40"/>
      <c r="X111" s="40"/>
      <c r="Y111" s="40"/>
      <c r="Z111" s="40"/>
      <c r="AA111" s="40"/>
      <c r="AB111" s="40"/>
      <c r="AC111" s="40"/>
      <c r="AD111" s="40"/>
      <c r="AE111" s="40"/>
      <c r="AT111" s="18" t="s">
        <v>210</v>
      </c>
      <c r="AU111" s="18" t="s">
        <v>86</v>
      </c>
    </row>
    <row r="112" spans="1:51" s="13" customFormat="1" ht="12">
      <c r="A112" s="13"/>
      <c r="B112" s="238"/>
      <c r="C112" s="239"/>
      <c r="D112" s="234" t="s">
        <v>213</v>
      </c>
      <c r="E112" s="240" t="s">
        <v>32</v>
      </c>
      <c r="F112" s="241" t="s">
        <v>1396</v>
      </c>
      <c r="G112" s="239"/>
      <c r="H112" s="242">
        <v>18.6</v>
      </c>
      <c r="I112" s="243"/>
      <c r="J112" s="239"/>
      <c r="K112" s="239"/>
      <c r="L112" s="244"/>
      <c r="M112" s="245"/>
      <c r="N112" s="246"/>
      <c r="O112" s="246"/>
      <c r="P112" s="246"/>
      <c r="Q112" s="246"/>
      <c r="R112" s="246"/>
      <c r="S112" s="246"/>
      <c r="T112" s="247"/>
      <c r="U112" s="13"/>
      <c r="V112" s="13"/>
      <c r="W112" s="13"/>
      <c r="X112" s="13"/>
      <c r="Y112" s="13"/>
      <c r="Z112" s="13"/>
      <c r="AA112" s="13"/>
      <c r="AB112" s="13"/>
      <c r="AC112" s="13"/>
      <c r="AD112" s="13"/>
      <c r="AE112" s="13"/>
      <c r="AT112" s="248" t="s">
        <v>213</v>
      </c>
      <c r="AU112" s="248" t="s">
        <v>86</v>
      </c>
      <c r="AV112" s="13" t="s">
        <v>86</v>
      </c>
      <c r="AW112" s="13" t="s">
        <v>39</v>
      </c>
      <c r="AX112" s="13" t="s">
        <v>6</v>
      </c>
      <c r="AY112" s="248" t="s">
        <v>199</v>
      </c>
    </row>
    <row r="113" spans="1:51" s="14" customFormat="1" ht="12">
      <c r="A113" s="14"/>
      <c r="B113" s="249"/>
      <c r="C113" s="250"/>
      <c r="D113" s="234" t="s">
        <v>213</v>
      </c>
      <c r="E113" s="251" t="s">
        <v>32</v>
      </c>
      <c r="F113" s="252" t="s">
        <v>215</v>
      </c>
      <c r="G113" s="250"/>
      <c r="H113" s="253">
        <v>18.6</v>
      </c>
      <c r="I113" s="254"/>
      <c r="J113" s="250"/>
      <c r="K113" s="250"/>
      <c r="L113" s="255"/>
      <c r="M113" s="269"/>
      <c r="N113" s="270"/>
      <c r="O113" s="270"/>
      <c r="P113" s="270"/>
      <c r="Q113" s="270"/>
      <c r="R113" s="270"/>
      <c r="S113" s="270"/>
      <c r="T113" s="271"/>
      <c r="U113" s="14"/>
      <c r="V113" s="14"/>
      <c r="W113" s="14"/>
      <c r="X113" s="14"/>
      <c r="Y113" s="14"/>
      <c r="Z113" s="14"/>
      <c r="AA113" s="14"/>
      <c r="AB113" s="14"/>
      <c r="AC113" s="14"/>
      <c r="AD113" s="14"/>
      <c r="AE113" s="14"/>
      <c r="AT113" s="259" t="s">
        <v>213</v>
      </c>
      <c r="AU113" s="259" t="s">
        <v>86</v>
      </c>
      <c r="AV113" s="14" t="s">
        <v>209</v>
      </c>
      <c r="AW113" s="14" t="s">
        <v>39</v>
      </c>
      <c r="AX113" s="14" t="s">
        <v>84</v>
      </c>
      <c r="AY113" s="259" t="s">
        <v>199</v>
      </c>
    </row>
    <row r="114" spans="1:65" s="2" customFormat="1" ht="19.8" customHeight="1">
      <c r="A114" s="40"/>
      <c r="B114" s="41"/>
      <c r="C114" s="260" t="s">
        <v>230</v>
      </c>
      <c r="D114" s="260" t="s">
        <v>222</v>
      </c>
      <c r="E114" s="261" t="s">
        <v>870</v>
      </c>
      <c r="F114" s="262" t="s">
        <v>871</v>
      </c>
      <c r="G114" s="263" t="s">
        <v>296</v>
      </c>
      <c r="H114" s="264">
        <v>37.2</v>
      </c>
      <c r="I114" s="265"/>
      <c r="J114" s="266">
        <f>ROUND(I114*H114,2)</f>
        <v>0</v>
      </c>
      <c r="K114" s="262" t="s">
        <v>32</v>
      </c>
      <c r="L114" s="46"/>
      <c r="M114" s="267" t="s">
        <v>32</v>
      </c>
      <c r="N114" s="268" t="s">
        <v>48</v>
      </c>
      <c r="O114" s="86"/>
      <c r="P114" s="230">
        <f>O114*H114</f>
        <v>0</v>
      </c>
      <c r="Q114" s="230">
        <v>0</v>
      </c>
      <c r="R114" s="230">
        <f>Q114*H114</f>
        <v>0</v>
      </c>
      <c r="S114" s="230">
        <v>0</v>
      </c>
      <c r="T114" s="231">
        <f>S114*H114</f>
        <v>0</v>
      </c>
      <c r="U114" s="40"/>
      <c r="V114" s="40"/>
      <c r="W114" s="40"/>
      <c r="X114" s="40"/>
      <c r="Y114" s="40"/>
      <c r="Z114" s="40"/>
      <c r="AA114" s="40"/>
      <c r="AB114" s="40"/>
      <c r="AC114" s="40"/>
      <c r="AD114" s="40"/>
      <c r="AE114" s="40"/>
      <c r="AR114" s="232" t="s">
        <v>209</v>
      </c>
      <c r="AT114" s="232" t="s">
        <v>222</v>
      </c>
      <c r="AU114" s="232" t="s">
        <v>86</v>
      </c>
      <c r="AY114" s="18" t="s">
        <v>199</v>
      </c>
      <c r="BE114" s="233">
        <f>IF(N114="základní",J114,0)</f>
        <v>0</v>
      </c>
      <c r="BF114" s="233">
        <f>IF(N114="snížená",J114,0)</f>
        <v>0</v>
      </c>
      <c r="BG114" s="233">
        <f>IF(N114="zákl. přenesená",J114,0)</f>
        <v>0</v>
      </c>
      <c r="BH114" s="233">
        <f>IF(N114="sníž. přenesená",J114,0)</f>
        <v>0</v>
      </c>
      <c r="BI114" s="233">
        <f>IF(N114="nulová",J114,0)</f>
        <v>0</v>
      </c>
      <c r="BJ114" s="18" t="s">
        <v>84</v>
      </c>
      <c r="BK114" s="233">
        <f>ROUND(I114*H114,2)</f>
        <v>0</v>
      </c>
      <c r="BL114" s="18" t="s">
        <v>209</v>
      </c>
      <c r="BM114" s="232" t="s">
        <v>238</v>
      </c>
    </row>
    <row r="115" spans="1:47" s="2" customFormat="1" ht="12">
      <c r="A115" s="40"/>
      <c r="B115" s="41"/>
      <c r="C115" s="42"/>
      <c r="D115" s="234" t="s">
        <v>210</v>
      </c>
      <c r="E115" s="42"/>
      <c r="F115" s="235" t="s">
        <v>871</v>
      </c>
      <c r="G115" s="42"/>
      <c r="H115" s="42"/>
      <c r="I115" s="138"/>
      <c r="J115" s="42"/>
      <c r="K115" s="42"/>
      <c r="L115" s="46"/>
      <c r="M115" s="236"/>
      <c r="N115" s="237"/>
      <c r="O115" s="86"/>
      <c r="P115" s="86"/>
      <c r="Q115" s="86"/>
      <c r="R115" s="86"/>
      <c r="S115" s="86"/>
      <c r="T115" s="87"/>
      <c r="U115" s="40"/>
      <c r="V115" s="40"/>
      <c r="W115" s="40"/>
      <c r="X115" s="40"/>
      <c r="Y115" s="40"/>
      <c r="Z115" s="40"/>
      <c r="AA115" s="40"/>
      <c r="AB115" s="40"/>
      <c r="AC115" s="40"/>
      <c r="AD115" s="40"/>
      <c r="AE115" s="40"/>
      <c r="AT115" s="18" t="s">
        <v>210</v>
      </c>
      <c r="AU115" s="18" t="s">
        <v>86</v>
      </c>
    </row>
    <row r="116" spans="1:65" s="2" customFormat="1" ht="30" customHeight="1">
      <c r="A116" s="40"/>
      <c r="B116" s="41"/>
      <c r="C116" s="260" t="s">
        <v>239</v>
      </c>
      <c r="D116" s="260" t="s">
        <v>222</v>
      </c>
      <c r="E116" s="261" t="s">
        <v>872</v>
      </c>
      <c r="F116" s="262" t="s">
        <v>873</v>
      </c>
      <c r="G116" s="263" t="s">
        <v>303</v>
      </c>
      <c r="H116" s="264">
        <v>18.6</v>
      </c>
      <c r="I116" s="265"/>
      <c r="J116" s="266">
        <f>ROUND(I116*H116,2)</f>
        <v>0</v>
      </c>
      <c r="K116" s="262" t="s">
        <v>32</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209</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242</v>
      </c>
    </row>
    <row r="117" spans="1:47" s="2" customFormat="1" ht="12">
      <c r="A117" s="40"/>
      <c r="B117" s="41"/>
      <c r="C117" s="42"/>
      <c r="D117" s="234" t="s">
        <v>210</v>
      </c>
      <c r="E117" s="42"/>
      <c r="F117" s="235" t="s">
        <v>873</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65" s="2" customFormat="1" ht="30" customHeight="1">
      <c r="A118" s="40"/>
      <c r="B118" s="41"/>
      <c r="C118" s="260" t="s">
        <v>208</v>
      </c>
      <c r="D118" s="260" t="s">
        <v>222</v>
      </c>
      <c r="E118" s="261" t="s">
        <v>874</v>
      </c>
      <c r="F118" s="262" t="s">
        <v>875</v>
      </c>
      <c r="G118" s="263" t="s">
        <v>303</v>
      </c>
      <c r="H118" s="264">
        <v>372</v>
      </c>
      <c r="I118" s="265"/>
      <c r="J118" s="266">
        <f>ROUND(I118*H118,2)</f>
        <v>0</v>
      </c>
      <c r="K118" s="262" t="s">
        <v>32</v>
      </c>
      <c r="L118" s="46"/>
      <c r="M118" s="267" t="s">
        <v>32</v>
      </c>
      <c r="N118" s="268"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209</v>
      </c>
      <c r="AT118" s="232" t="s">
        <v>222</v>
      </c>
      <c r="AU118" s="232" t="s">
        <v>86</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245</v>
      </c>
    </row>
    <row r="119" spans="1:47" s="2" customFormat="1" ht="12">
      <c r="A119" s="40"/>
      <c r="B119" s="41"/>
      <c r="C119" s="42"/>
      <c r="D119" s="234" t="s">
        <v>210</v>
      </c>
      <c r="E119" s="42"/>
      <c r="F119" s="235" t="s">
        <v>875</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86</v>
      </c>
    </row>
    <row r="120" spans="1:51" s="13" customFormat="1" ht="12">
      <c r="A120" s="13"/>
      <c r="B120" s="238"/>
      <c r="C120" s="239"/>
      <c r="D120" s="234" t="s">
        <v>213</v>
      </c>
      <c r="E120" s="240" t="s">
        <v>32</v>
      </c>
      <c r="F120" s="241" t="s">
        <v>1397</v>
      </c>
      <c r="G120" s="239"/>
      <c r="H120" s="242">
        <v>372</v>
      </c>
      <c r="I120" s="243"/>
      <c r="J120" s="239"/>
      <c r="K120" s="239"/>
      <c r="L120" s="244"/>
      <c r="M120" s="245"/>
      <c r="N120" s="246"/>
      <c r="O120" s="246"/>
      <c r="P120" s="246"/>
      <c r="Q120" s="246"/>
      <c r="R120" s="246"/>
      <c r="S120" s="246"/>
      <c r="T120" s="247"/>
      <c r="U120" s="13"/>
      <c r="V120" s="13"/>
      <c r="W120" s="13"/>
      <c r="X120" s="13"/>
      <c r="Y120" s="13"/>
      <c r="Z120" s="13"/>
      <c r="AA120" s="13"/>
      <c r="AB120" s="13"/>
      <c r="AC120" s="13"/>
      <c r="AD120" s="13"/>
      <c r="AE120" s="13"/>
      <c r="AT120" s="248" t="s">
        <v>213</v>
      </c>
      <c r="AU120" s="248" t="s">
        <v>86</v>
      </c>
      <c r="AV120" s="13" t="s">
        <v>86</v>
      </c>
      <c r="AW120" s="13" t="s">
        <v>39</v>
      </c>
      <c r="AX120" s="13" t="s">
        <v>6</v>
      </c>
      <c r="AY120" s="248" t="s">
        <v>199</v>
      </c>
    </row>
    <row r="121" spans="1:51" s="14" customFormat="1" ht="12">
      <c r="A121" s="14"/>
      <c r="B121" s="249"/>
      <c r="C121" s="250"/>
      <c r="D121" s="234" t="s">
        <v>213</v>
      </c>
      <c r="E121" s="251" t="s">
        <v>32</v>
      </c>
      <c r="F121" s="252" t="s">
        <v>215</v>
      </c>
      <c r="G121" s="250"/>
      <c r="H121" s="253">
        <v>372</v>
      </c>
      <c r="I121" s="254"/>
      <c r="J121" s="250"/>
      <c r="K121" s="250"/>
      <c r="L121" s="255"/>
      <c r="M121" s="269"/>
      <c r="N121" s="270"/>
      <c r="O121" s="270"/>
      <c r="P121" s="270"/>
      <c r="Q121" s="270"/>
      <c r="R121" s="270"/>
      <c r="S121" s="270"/>
      <c r="T121" s="271"/>
      <c r="U121" s="14"/>
      <c r="V121" s="14"/>
      <c r="W121" s="14"/>
      <c r="X121" s="14"/>
      <c r="Y121" s="14"/>
      <c r="Z121" s="14"/>
      <c r="AA121" s="14"/>
      <c r="AB121" s="14"/>
      <c r="AC121" s="14"/>
      <c r="AD121" s="14"/>
      <c r="AE121" s="14"/>
      <c r="AT121" s="259" t="s">
        <v>213</v>
      </c>
      <c r="AU121" s="259" t="s">
        <v>86</v>
      </c>
      <c r="AV121" s="14" t="s">
        <v>209</v>
      </c>
      <c r="AW121" s="14" t="s">
        <v>39</v>
      </c>
      <c r="AX121" s="14" t="s">
        <v>84</v>
      </c>
      <c r="AY121" s="259" t="s">
        <v>199</v>
      </c>
    </row>
    <row r="122" spans="1:65" s="2" customFormat="1" ht="19.8" customHeight="1">
      <c r="A122" s="40"/>
      <c r="B122" s="41"/>
      <c r="C122" s="260" t="s">
        <v>249</v>
      </c>
      <c r="D122" s="260" t="s">
        <v>222</v>
      </c>
      <c r="E122" s="261" t="s">
        <v>1317</v>
      </c>
      <c r="F122" s="262" t="s">
        <v>1318</v>
      </c>
      <c r="G122" s="263" t="s">
        <v>303</v>
      </c>
      <c r="H122" s="264">
        <v>18.6</v>
      </c>
      <c r="I122" s="265"/>
      <c r="J122" s="266">
        <f>ROUND(I122*H122,2)</f>
        <v>0</v>
      </c>
      <c r="K122" s="262" t="s">
        <v>32</v>
      </c>
      <c r="L122" s="46"/>
      <c r="M122" s="267" t="s">
        <v>32</v>
      </c>
      <c r="N122" s="268" t="s">
        <v>48</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209</v>
      </c>
      <c r="AT122" s="232" t="s">
        <v>222</v>
      </c>
      <c r="AU122" s="232" t="s">
        <v>86</v>
      </c>
      <c r="AY122" s="18" t="s">
        <v>199</v>
      </c>
      <c r="BE122" s="233">
        <f>IF(N122="základní",J122,0)</f>
        <v>0</v>
      </c>
      <c r="BF122" s="233">
        <f>IF(N122="snížená",J122,0)</f>
        <v>0</v>
      </c>
      <c r="BG122" s="233">
        <f>IF(N122="zákl. přenesená",J122,0)</f>
        <v>0</v>
      </c>
      <c r="BH122" s="233">
        <f>IF(N122="sníž. přenesená",J122,0)</f>
        <v>0</v>
      </c>
      <c r="BI122" s="233">
        <f>IF(N122="nulová",J122,0)</f>
        <v>0</v>
      </c>
      <c r="BJ122" s="18" t="s">
        <v>84</v>
      </c>
      <c r="BK122" s="233">
        <f>ROUND(I122*H122,2)</f>
        <v>0</v>
      </c>
      <c r="BL122" s="18" t="s">
        <v>209</v>
      </c>
      <c r="BM122" s="232" t="s">
        <v>254</v>
      </c>
    </row>
    <row r="123" spans="1:47" s="2" customFormat="1" ht="12">
      <c r="A123" s="40"/>
      <c r="B123" s="41"/>
      <c r="C123" s="42"/>
      <c r="D123" s="234" t="s">
        <v>210</v>
      </c>
      <c r="E123" s="42"/>
      <c r="F123" s="235" t="s">
        <v>1318</v>
      </c>
      <c r="G123" s="42"/>
      <c r="H123" s="42"/>
      <c r="I123" s="138"/>
      <c r="J123" s="42"/>
      <c r="K123" s="42"/>
      <c r="L123" s="46"/>
      <c r="M123" s="236"/>
      <c r="N123" s="237"/>
      <c r="O123" s="86"/>
      <c r="P123" s="86"/>
      <c r="Q123" s="86"/>
      <c r="R123" s="86"/>
      <c r="S123" s="86"/>
      <c r="T123" s="87"/>
      <c r="U123" s="40"/>
      <c r="V123" s="40"/>
      <c r="W123" s="40"/>
      <c r="X123" s="40"/>
      <c r="Y123" s="40"/>
      <c r="Z123" s="40"/>
      <c r="AA123" s="40"/>
      <c r="AB123" s="40"/>
      <c r="AC123" s="40"/>
      <c r="AD123" s="40"/>
      <c r="AE123" s="40"/>
      <c r="AT123" s="18" t="s">
        <v>210</v>
      </c>
      <c r="AU123" s="18" t="s">
        <v>86</v>
      </c>
    </row>
    <row r="124" spans="1:51" s="13" customFormat="1" ht="12">
      <c r="A124" s="13"/>
      <c r="B124" s="238"/>
      <c r="C124" s="239"/>
      <c r="D124" s="234" t="s">
        <v>213</v>
      </c>
      <c r="E124" s="240" t="s">
        <v>32</v>
      </c>
      <c r="F124" s="241" t="s">
        <v>1396</v>
      </c>
      <c r="G124" s="239"/>
      <c r="H124" s="242">
        <v>18.6</v>
      </c>
      <c r="I124" s="243"/>
      <c r="J124" s="239"/>
      <c r="K124" s="239"/>
      <c r="L124" s="244"/>
      <c r="M124" s="245"/>
      <c r="N124" s="246"/>
      <c r="O124" s="246"/>
      <c r="P124" s="246"/>
      <c r="Q124" s="246"/>
      <c r="R124" s="246"/>
      <c r="S124" s="246"/>
      <c r="T124" s="247"/>
      <c r="U124" s="13"/>
      <c r="V124" s="13"/>
      <c r="W124" s="13"/>
      <c r="X124" s="13"/>
      <c r="Y124" s="13"/>
      <c r="Z124" s="13"/>
      <c r="AA124" s="13"/>
      <c r="AB124" s="13"/>
      <c r="AC124" s="13"/>
      <c r="AD124" s="13"/>
      <c r="AE124" s="13"/>
      <c r="AT124" s="248" t="s">
        <v>213</v>
      </c>
      <c r="AU124" s="248" t="s">
        <v>86</v>
      </c>
      <c r="AV124" s="13" t="s">
        <v>86</v>
      </c>
      <c r="AW124" s="13" t="s">
        <v>39</v>
      </c>
      <c r="AX124" s="13" t="s">
        <v>6</v>
      </c>
      <c r="AY124" s="248" t="s">
        <v>199</v>
      </c>
    </row>
    <row r="125" spans="1:51" s="14" customFormat="1" ht="12">
      <c r="A125" s="14"/>
      <c r="B125" s="249"/>
      <c r="C125" s="250"/>
      <c r="D125" s="234" t="s">
        <v>213</v>
      </c>
      <c r="E125" s="251" t="s">
        <v>32</v>
      </c>
      <c r="F125" s="252" t="s">
        <v>215</v>
      </c>
      <c r="G125" s="250"/>
      <c r="H125" s="253">
        <v>18.6</v>
      </c>
      <c r="I125" s="254"/>
      <c r="J125" s="250"/>
      <c r="K125" s="250"/>
      <c r="L125" s="255"/>
      <c r="M125" s="269"/>
      <c r="N125" s="270"/>
      <c r="O125" s="270"/>
      <c r="P125" s="270"/>
      <c r="Q125" s="270"/>
      <c r="R125" s="270"/>
      <c r="S125" s="270"/>
      <c r="T125" s="271"/>
      <c r="U125" s="14"/>
      <c r="V125" s="14"/>
      <c r="W125" s="14"/>
      <c r="X125" s="14"/>
      <c r="Y125" s="14"/>
      <c r="Z125" s="14"/>
      <c r="AA125" s="14"/>
      <c r="AB125" s="14"/>
      <c r="AC125" s="14"/>
      <c r="AD125" s="14"/>
      <c r="AE125" s="14"/>
      <c r="AT125" s="259" t="s">
        <v>213</v>
      </c>
      <c r="AU125" s="259" t="s">
        <v>86</v>
      </c>
      <c r="AV125" s="14" t="s">
        <v>209</v>
      </c>
      <c r="AW125" s="14" t="s">
        <v>39</v>
      </c>
      <c r="AX125" s="14" t="s">
        <v>84</v>
      </c>
      <c r="AY125" s="259" t="s">
        <v>199</v>
      </c>
    </row>
    <row r="126" spans="1:65" s="2" customFormat="1" ht="19.8" customHeight="1">
      <c r="A126" s="40"/>
      <c r="B126" s="41"/>
      <c r="C126" s="260" t="s">
        <v>235</v>
      </c>
      <c r="D126" s="260" t="s">
        <v>222</v>
      </c>
      <c r="E126" s="261" t="s">
        <v>882</v>
      </c>
      <c r="F126" s="262" t="s">
        <v>883</v>
      </c>
      <c r="G126" s="263" t="s">
        <v>303</v>
      </c>
      <c r="H126" s="264">
        <v>18.6</v>
      </c>
      <c r="I126" s="265"/>
      <c r="J126" s="266">
        <f>ROUND(I126*H126,2)</f>
        <v>0</v>
      </c>
      <c r="K126" s="262" t="s">
        <v>32</v>
      </c>
      <c r="L126" s="46"/>
      <c r="M126" s="267" t="s">
        <v>32</v>
      </c>
      <c r="N126" s="268" t="s">
        <v>48</v>
      </c>
      <c r="O126" s="86"/>
      <c r="P126" s="230">
        <f>O126*H126</f>
        <v>0</v>
      </c>
      <c r="Q126" s="230">
        <v>0</v>
      </c>
      <c r="R126" s="230">
        <f>Q126*H126</f>
        <v>0</v>
      </c>
      <c r="S126" s="230">
        <v>0</v>
      </c>
      <c r="T126" s="231">
        <f>S126*H126</f>
        <v>0</v>
      </c>
      <c r="U126" s="40"/>
      <c r="V126" s="40"/>
      <c r="W126" s="40"/>
      <c r="X126" s="40"/>
      <c r="Y126" s="40"/>
      <c r="Z126" s="40"/>
      <c r="AA126" s="40"/>
      <c r="AB126" s="40"/>
      <c r="AC126" s="40"/>
      <c r="AD126" s="40"/>
      <c r="AE126" s="40"/>
      <c r="AR126" s="232" t="s">
        <v>209</v>
      </c>
      <c r="AT126" s="232" t="s">
        <v>222</v>
      </c>
      <c r="AU126" s="232" t="s">
        <v>86</v>
      </c>
      <c r="AY126" s="18" t="s">
        <v>199</v>
      </c>
      <c r="BE126" s="233">
        <f>IF(N126="základní",J126,0)</f>
        <v>0</v>
      </c>
      <c r="BF126" s="233">
        <f>IF(N126="snížená",J126,0)</f>
        <v>0</v>
      </c>
      <c r="BG126" s="233">
        <f>IF(N126="zákl. přenesená",J126,0)</f>
        <v>0</v>
      </c>
      <c r="BH126" s="233">
        <f>IF(N126="sníž. přenesená",J126,0)</f>
        <v>0</v>
      </c>
      <c r="BI126" s="233">
        <f>IF(N126="nulová",J126,0)</f>
        <v>0</v>
      </c>
      <c r="BJ126" s="18" t="s">
        <v>84</v>
      </c>
      <c r="BK126" s="233">
        <f>ROUND(I126*H126,2)</f>
        <v>0</v>
      </c>
      <c r="BL126" s="18" t="s">
        <v>209</v>
      </c>
      <c r="BM126" s="232" t="s">
        <v>257</v>
      </c>
    </row>
    <row r="127" spans="1:47" s="2" customFormat="1" ht="12">
      <c r="A127" s="40"/>
      <c r="B127" s="41"/>
      <c r="C127" s="42"/>
      <c r="D127" s="234" t="s">
        <v>210</v>
      </c>
      <c r="E127" s="42"/>
      <c r="F127" s="235" t="s">
        <v>883</v>
      </c>
      <c r="G127" s="42"/>
      <c r="H127" s="42"/>
      <c r="I127" s="138"/>
      <c r="J127" s="42"/>
      <c r="K127" s="42"/>
      <c r="L127" s="46"/>
      <c r="M127" s="236"/>
      <c r="N127" s="237"/>
      <c r="O127" s="86"/>
      <c r="P127" s="86"/>
      <c r="Q127" s="86"/>
      <c r="R127" s="86"/>
      <c r="S127" s="86"/>
      <c r="T127" s="87"/>
      <c r="U127" s="40"/>
      <c r="V127" s="40"/>
      <c r="W127" s="40"/>
      <c r="X127" s="40"/>
      <c r="Y127" s="40"/>
      <c r="Z127" s="40"/>
      <c r="AA127" s="40"/>
      <c r="AB127" s="40"/>
      <c r="AC127" s="40"/>
      <c r="AD127" s="40"/>
      <c r="AE127" s="40"/>
      <c r="AT127" s="18" t="s">
        <v>210</v>
      </c>
      <c r="AU127" s="18" t="s">
        <v>86</v>
      </c>
    </row>
    <row r="128" spans="1:51" s="15" customFormat="1" ht="12">
      <c r="A128" s="15"/>
      <c r="B128" s="276"/>
      <c r="C128" s="277"/>
      <c r="D128" s="234" t="s">
        <v>213</v>
      </c>
      <c r="E128" s="278" t="s">
        <v>32</v>
      </c>
      <c r="F128" s="279" t="s">
        <v>884</v>
      </c>
      <c r="G128" s="277"/>
      <c r="H128" s="278" t="s">
        <v>32</v>
      </c>
      <c r="I128" s="280"/>
      <c r="J128" s="277"/>
      <c r="K128" s="277"/>
      <c r="L128" s="281"/>
      <c r="M128" s="282"/>
      <c r="N128" s="283"/>
      <c r="O128" s="283"/>
      <c r="P128" s="283"/>
      <c r="Q128" s="283"/>
      <c r="R128" s="283"/>
      <c r="S128" s="283"/>
      <c r="T128" s="284"/>
      <c r="U128" s="15"/>
      <c r="V128" s="15"/>
      <c r="W128" s="15"/>
      <c r="X128" s="15"/>
      <c r="Y128" s="15"/>
      <c r="Z128" s="15"/>
      <c r="AA128" s="15"/>
      <c r="AB128" s="15"/>
      <c r="AC128" s="15"/>
      <c r="AD128" s="15"/>
      <c r="AE128" s="15"/>
      <c r="AT128" s="285" t="s">
        <v>213</v>
      </c>
      <c r="AU128" s="285" t="s">
        <v>86</v>
      </c>
      <c r="AV128" s="15" t="s">
        <v>84</v>
      </c>
      <c r="AW128" s="15" t="s">
        <v>39</v>
      </c>
      <c r="AX128" s="15" t="s">
        <v>6</v>
      </c>
      <c r="AY128" s="285" t="s">
        <v>199</v>
      </c>
    </row>
    <row r="129" spans="1:51" s="13" customFormat="1" ht="12">
      <c r="A129" s="13"/>
      <c r="B129" s="238"/>
      <c r="C129" s="239"/>
      <c r="D129" s="234" t="s">
        <v>213</v>
      </c>
      <c r="E129" s="240" t="s">
        <v>32</v>
      </c>
      <c r="F129" s="241" t="s">
        <v>1396</v>
      </c>
      <c r="G129" s="239"/>
      <c r="H129" s="242">
        <v>18.6</v>
      </c>
      <c r="I129" s="243"/>
      <c r="J129" s="239"/>
      <c r="K129" s="239"/>
      <c r="L129" s="244"/>
      <c r="M129" s="245"/>
      <c r="N129" s="246"/>
      <c r="O129" s="246"/>
      <c r="P129" s="246"/>
      <c r="Q129" s="246"/>
      <c r="R129" s="246"/>
      <c r="S129" s="246"/>
      <c r="T129" s="247"/>
      <c r="U129" s="13"/>
      <c r="V129" s="13"/>
      <c r="W129" s="13"/>
      <c r="X129" s="13"/>
      <c r="Y129" s="13"/>
      <c r="Z129" s="13"/>
      <c r="AA129" s="13"/>
      <c r="AB129" s="13"/>
      <c r="AC129" s="13"/>
      <c r="AD129" s="13"/>
      <c r="AE129" s="13"/>
      <c r="AT129" s="248" t="s">
        <v>213</v>
      </c>
      <c r="AU129" s="248" t="s">
        <v>86</v>
      </c>
      <c r="AV129" s="13" t="s">
        <v>86</v>
      </c>
      <c r="AW129" s="13" t="s">
        <v>39</v>
      </c>
      <c r="AX129" s="13" t="s">
        <v>6</v>
      </c>
      <c r="AY129" s="248" t="s">
        <v>199</v>
      </c>
    </row>
    <row r="130" spans="1:51" s="14" customFormat="1" ht="12">
      <c r="A130" s="14"/>
      <c r="B130" s="249"/>
      <c r="C130" s="250"/>
      <c r="D130" s="234" t="s">
        <v>213</v>
      </c>
      <c r="E130" s="251" t="s">
        <v>32</v>
      </c>
      <c r="F130" s="252" t="s">
        <v>215</v>
      </c>
      <c r="G130" s="250"/>
      <c r="H130" s="253">
        <v>18.6</v>
      </c>
      <c r="I130" s="254"/>
      <c r="J130" s="250"/>
      <c r="K130" s="250"/>
      <c r="L130" s="255"/>
      <c r="M130" s="269"/>
      <c r="N130" s="270"/>
      <c r="O130" s="270"/>
      <c r="P130" s="270"/>
      <c r="Q130" s="270"/>
      <c r="R130" s="270"/>
      <c r="S130" s="270"/>
      <c r="T130" s="271"/>
      <c r="U130" s="14"/>
      <c r="V130" s="14"/>
      <c r="W130" s="14"/>
      <c r="X130" s="14"/>
      <c r="Y130" s="14"/>
      <c r="Z130" s="14"/>
      <c r="AA130" s="14"/>
      <c r="AB130" s="14"/>
      <c r="AC130" s="14"/>
      <c r="AD130" s="14"/>
      <c r="AE130" s="14"/>
      <c r="AT130" s="259" t="s">
        <v>213</v>
      </c>
      <c r="AU130" s="259" t="s">
        <v>86</v>
      </c>
      <c r="AV130" s="14" t="s">
        <v>209</v>
      </c>
      <c r="AW130" s="14" t="s">
        <v>39</v>
      </c>
      <c r="AX130" s="14" t="s">
        <v>84</v>
      </c>
      <c r="AY130" s="259" t="s">
        <v>199</v>
      </c>
    </row>
    <row r="131" spans="1:65" s="2" customFormat="1" ht="19.8" customHeight="1">
      <c r="A131" s="40"/>
      <c r="B131" s="41"/>
      <c r="C131" s="260" t="s">
        <v>258</v>
      </c>
      <c r="D131" s="260" t="s">
        <v>222</v>
      </c>
      <c r="E131" s="261" t="s">
        <v>892</v>
      </c>
      <c r="F131" s="262" t="s">
        <v>893</v>
      </c>
      <c r="G131" s="263" t="s">
        <v>303</v>
      </c>
      <c r="H131" s="264">
        <v>18.6</v>
      </c>
      <c r="I131" s="265"/>
      <c r="J131" s="266">
        <f>ROUND(I131*H131,2)</f>
        <v>0</v>
      </c>
      <c r="K131" s="262" t="s">
        <v>32</v>
      </c>
      <c r="L131" s="46"/>
      <c r="M131" s="267" t="s">
        <v>32</v>
      </c>
      <c r="N131" s="268" t="s">
        <v>48</v>
      </c>
      <c r="O131" s="86"/>
      <c r="P131" s="230">
        <f>O131*H131</f>
        <v>0</v>
      </c>
      <c r="Q131" s="230">
        <v>0</v>
      </c>
      <c r="R131" s="230">
        <f>Q131*H131</f>
        <v>0</v>
      </c>
      <c r="S131" s="230">
        <v>0</v>
      </c>
      <c r="T131" s="231">
        <f>S131*H131</f>
        <v>0</v>
      </c>
      <c r="U131" s="40"/>
      <c r="V131" s="40"/>
      <c r="W131" s="40"/>
      <c r="X131" s="40"/>
      <c r="Y131" s="40"/>
      <c r="Z131" s="40"/>
      <c r="AA131" s="40"/>
      <c r="AB131" s="40"/>
      <c r="AC131" s="40"/>
      <c r="AD131" s="40"/>
      <c r="AE131" s="40"/>
      <c r="AR131" s="232" t="s">
        <v>209</v>
      </c>
      <c r="AT131" s="232" t="s">
        <v>222</v>
      </c>
      <c r="AU131" s="232" t="s">
        <v>86</v>
      </c>
      <c r="AY131" s="18" t="s">
        <v>199</v>
      </c>
      <c r="BE131" s="233">
        <f>IF(N131="základní",J131,0)</f>
        <v>0</v>
      </c>
      <c r="BF131" s="233">
        <f>IF(N131="snížená",J131,0)</f>
        <v>0</v>
      </c>
      <c r="BG131" s="233">
        <f>IF(N131="zákl. přenesená",J131,0)</f>
        <v>0</v>
      </c>
      <c r="BH131" s="233">
        <f>IF(N131="sníž. přenesená",J131,0)</f>
        <v>0</v>
      </c>
      <c r="BI131" s="233">
        <f>IF(N131="nulová",J131,0)</f>
        <v>0</v>
      </c>
      <c r="BJ131" s="18" t="s">
        <v>84</v>
      </c>
      <c r="BK131" s="233">
        <f>ROUND(I131*H131,2)</f>
        <v>0</v>
      </c>
      <c r="BL131" s="18" t="s">
        <v>209</v>
      </c>
      <c r="BM131" s="232" t="s">
        <v>261</v>
      </c>
    </row>
    <row r="132" spans="1:47" s="2" customFormat="1" ht="12">
      <c r="A132" s="40"/>
      <c r="B132" s="41"/>
      <c r="C132" s="42"/>
      <c r="D132" s="234" t="s">
        <v>210</v>
      </c>
      <c r="E132" s="42"/>
      <c r="F132" s="235" t="s">
        <v>893</v>
      </c>
      <c r="G132" s="42"/>
      <c r="H132" s="42"/>
      <c r="I132" s="138"/>
      <c r="J132" s="42"/>
      <c r="K132" s="42"/>
      <c r="L132" s="46"/>
      <c r="M132" s="236"/>
      <c r="N132" s="237"/>
      <c r="O132" s="86"/>
      <c r="P132" s="86"/>
      <c r="Q132" s="86"/>
      <c r="R132" s="86"/>
      <c r="S132" s="86"/>
      <c r="T132" s="87"/>
      <c r="U132" s="40"/>
      <c r="V132" s="40"/>
      <c r="W132" s="40"/>
      <c r="X132" s="40"/>
      <c r="Y132" s="40"/>
      <c r="Z132" s="40"/>
      <c r="AA132" s="40"/>
      <c r="AB132" s="40"/>
      <c r="AC132" s="40"/>
      <c r="AD132" s="40"/>
      <c r="AE132" s="40"/>
      <c r="AT132" s="18" t="s">
        <v>210</v>
      </c>
      <c r="AU132" s="18" t="s">
        <v>86</v>
      </c>
    </row>
    <row r="133" spans="1:51" s="15" customFormat="1" ht="12">
      <c r="A133" s="15"/>
      <c r="B133" s="276"/>
      <c r="C133" s="277"/>
      <c r="D133" s="234" t="s">
        <v>213</v>
      </c>
      <c r="E133" s="278" t="s">
        <v>32</v>
      </c>
      <c r="F133" s="279" t="s">
        <v>884</v>
      </c>
      <c r="G133" s="277"/>
      <c r="H133" s="278" t="s">
        <v>32</v>
      </c>
      <c r="I133" s="280"/>
      <c r="J133" s="277"/>
      <c r="K133" s="277"/>
      <c r="L133" s="281"/>
      <c r="M133" s="282"/>
      <c r="N133" s="283"/>
      <c r="O133" s="283"/>
      <c r="P133" s="283"/>
      <c r="Q133" s="283"/>
      <c r="R133" s="283"/>
      <c r="S133" s="283"/>
      <c r="T133" s="284"/>
      <c r="U133" s="15"/>
      <c r="V133" s="15"/>
      <c r="W133" s="15"/>
      <c r="X133" s="15"/>
      <c r="Y133" s="15"/>
      <c r="Z133" s="15"/>
      <c r="AA133" s="15"/>
      <c r="AB133" s="15"/>
      <c r="AC133" s="15"/>
      <c r="AD133" s="15"/>
      <c r="AE133" s="15"/>
      <c r="AT133" s="285" t="s">
        <v>213</v>
      </c>
      <c r="AU133" s="285" t="s">
        <v>86</v>
      </c>
      <c r="AV133" s="15" t="s">
        <v>84</v>
      </c>
      <c r="AW133" s="15" t="s">
        <v>39</v>
      </c>
      <c r="AX133" s="15" t="s">
        <v>6</v>
      </c>
      <c r="AY133" s="285" t="s">
        <v>199</v>
      </c>
    </row>
    <row r="134" spans="1:51" s="13" customFormat="1" ht="12">
      <c r="A134" s="13"/>
      <c r="B134" s="238"/>
      <c r="C134" s="239"/>
      <c r="D134" s="234" t="s">
        <v>213</v>
      </c>
      <c r="E134" s="240" t="s">
        <v>32</v>
      </c>
      <c r="F134" s="241" t="s">
        <v>1396</v>
      </c>
      <c r="G134" s="239"/>
      <c r="H134" s="242">
        <v>18.6</v>
      </c>
      <c r="I134" s="243"/>
      <c r="J134" s="239"/>
      <c r="K134" s="239"/>
      <c r="L134" s="244"/>
      <c r="M134" s="245"/>
      <c r="N134" s="246"/>
      <c r="O134" s="246"/>
      <c r="P134" s="246"/>
      <c r="Q134" s="246"/>
      <c r="R134" s="246"/>
      <c r="S134" s="246"/>
      <c r="T134" s="247"/>
      <c r="U134" s="13"/>
      <c r="V134" s="13"/>
      <c r="W134" s="13"/>
      <c r="X134" s="13"/>
      <c r="Y134" s="13"/>
      <c r="Z134" s="13"/>
      <c r="AA134" s="13"/>
      <c r="AB134" s="13"/>
      <c r="AC134" s="13"/>
      <c r="AD134" s="13"/>
      <c r="AE134" s="13"/>
      <c r="AT134" s="248" t="s">
        <v>213</v>
      </c>
      <c r="AU134" s="248" t="s">
        <v>86</v>
      </c>
      <c r="AV134" s="13" t="s">
        <v>86</v>
      </c>
      <c r="AW134" s="13" t="s">
        <v>39</v>
      </c>
      <c r="AX134" s="13" t="s">
        <v>6</v>
      </c>
      <c r="AY134" s="248" t="s">
        <v>199</v>
      </c>
    </row>
    <row r="135" spans="1:51" s="14" customFormat="1" ht="12">
      <c r="A135" s="14"/>
      <c r="B135" s="249"/>
      <c r="C135" s="250"/>
      <c r="D135" s="234" t="s">
        <v>213</v>
      </c>
      <c r="E135" s="251" t="s">
        <v>32</v>
      </c>
      <c r="F135" s="252" t="s">
        <v>215</v>
      </c>
      <c r="G135" s="250"/>
      <c r="H135" s="253">
        <v>18.6</v>
      </c>
      <c r="I135" s="254"/>
      <c r="J135" s="250"/>
      <c r="K135" s="250"/>
      <c r="L135" s="255"/>
      <c r="M135" s="269"/>
      <c r="N135" s="270"/>
      <c r="O135" s="270"/>
      <c r="P135" s="270"/>
      <c r="Q135" s="270"/>
      <c r="R135" s="270"/>
      <c r="S135" s="270"/>
      <c r="T135" s="271"/>
      <c r="U135" s="14"/>
      <c r="V135" s="14"/>
      <c r="W135" s="14"/>
      <c r="X135" s="14"/>
      <c r="Y135" s="14"/>
      <c r="Z135" s="14"/>
      <c r="AA135" s="14"/>
      <c r="AB135" s="14"/>
      <c r="AC135" s="14"/>
      <c r="AD135" s="14"/>
      <c r="AE135" s="14"/>
      <c r="AT135" s="259" t="s">
        <v>213</v>
      </c>
      <c r="AU135" s="259" t="s">
        <v>86</v>
      </c>
      <c r="AV135" s="14" t="s">
        <v>209</v>
      </c>
      <c r="AW135" s="14" t="s">
        <v>39</v>
      </c>
      <c r="AX135" s="14" t="s">
        <v>84</v>
      </c>
      <c r="AY135" s="259" t="s">
        <v>199</v>
      </c>
    </row>
    <row r="136" spans="1:65" s="2" customFormat="1" ht="30" customHeight="1">
      <c r="A136" s="40"/>
      <c r="B136" s="41"/>
      <c r="C136" s="260" t="s">
        <v>238</v>
      </c>
      <c r="D136" s="260" t="s">
        <v>222</v>
      </c>
      <c r="E136" s="261" t="s">
        <v>1398</v>
      </c>
      <c r="F136" s="262" t="s">
        <v>1399</v>
      </c>
      <c r="G136" s="263" t="s">
        <v>303</v>
      </c>
      <c r="H136" s="264">
        <v>16.98</v>
      </c>
      <c r="I136" s="265"/>
      <c r="J136" s="266">
        <f>ROUND(I136*H136,2)</f>
        <v>0</v>
      </c>
      <c r="K136" s="262" t="s">
        <v>32</v>
      </c>
      <c r="L136" s="46"/>
      <c r="M136" s="267" t="s">
        <v>32</v>
      </c>
      <c r="N136" s="268" t="s">
        <v>48</v>
      </c>
      <c r="O136" s="86"/>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209</v>
      </c>
      <c r="AT136" s="232" t="s">
        <v>222</v>
      </c>
      <c r="AU136" s="232" t="s">
        <v>86</v>
      </c>
      <c r="AY136" s="18" t="s">
        <v>199</v>
      </c>
      <c r="BE136" s="233">
        <f>IF(N136="základní",J136,0)</f>
        <v>0</v>
      </c>
      <c r="BF136" s="233">
        <f>IF(N136="snížená",J136,0)</f>
        <v>0</v>
      </c>
      <c r="BG136" s="233">
        <f>IF(N136="zákl. přenesená",J136,0)</f>
        <v>0</v>
      </c>
      <c r="BH136" s="233">
        <f>IF(N136="sníž. přenesená",J136,0)</f>
        <v>0</v>
      </c>
      <c r="BI136" s="233">
        <f>IF(N136="nulová",J136,0)</f>
        <v>0</v>
      </c>
      <c r="BJ136" s="18" t="s">
        <v>84</v>
      </c>
      <c r="BK136" s="233">
        <f>ROUND(I136*H136,2)</f>
        <v>0</v>
      </c>
      <c r="BL136" s="18" t="s">
        <v>209</v>
      </c>
      <c r="BM136" s="232" t="s">
        <v>264</v>
      </c>
    </row>
    <row r="137" spans="1:47" s="2" customFormat="1" ht="12">
      <c r="A137" s="40"/>
      <c r="B137" s="41"/>
      <c r="C137" s="42"/>
      <c r="D137" s="234" t="s">
        <v>210</v>
      </c>
      <c r="E137" s="42"/>
      <c r="F137" s="235" t="s">
        <v>1399</v>
      </c>
      <c r="G137" s="42"/>
      <c r="H137" s="42"/>
      <c r="I137" s="138"/>
      <c r="J137" s="42"/>
      <c r="K137" s="42"/>
      <c r="L137" s="46"/>
      <c r="M137" s="236"/>
      <c r="N137" s="237"/>
      <c r="O137" s="86"/>
      <c r="P137" s="86"/>
      <c r="Q137" s="86"/>
      <c r="R137" s="86"/>
      <c r="S137" s="86"/>
      <c r="T137" s="87"/>
      <c r="U137" s="40"/>
      <c r="V137" s="40"/>
      <c r="W137" s="40"/>
      <c r="X137" s="40"/>
      <c r="Y137" s="40"/>
      <c r="Z137" s="40"/>
      <c r="AA137" s="40"/>
      <c r="AB137" s="40"/>
      <c r="AC137" s="40"/>
      <c r="AD137" s="40"/>
      <c r="AE137" s="40"/>
      <c r="AT137" s="18" t="s">
        <v>210</v>
      </c>
      <c r="AU137" s="18" t="s">
        <v>86</v>
      </c>
    </row>
    <row r="138" spans="1:51" s="13" customFormat="1" ht="12">
      <c r="A138" s="13"/>
      <c r="B138" s="238"/>
      <c r="C138" s="239"/>
      <c r="D138" s="234" t="s">
        <v>213</v>
      </c>
      <c r="E138" s="240" t="s">
        <v>32</v>
      </c>
      <c r="F138" s="241" t="s">
        <v>1400</v>
      </c>
      <c r="G138" s="239"/>
      <c r="H138" s="242">
        <v>13.2</v>
      </c>
      <c r="I138" s="243"/>
      <c r="J138" s="239"/>
      <c r="K138" s="239"/>
      <c r="L138" s="244"/>
      <c r="M138" s="245"/>
      <c r="N138" s="246"/>
      <c r="O138" s="246"/>
      <c r="P138" s="246"/>
      <c r="Q138" s="246"/>
      <c r="R138" s="246"/>
      <c r="S138" s="246"/>
      <c r="T138" s="247"/>
      <c r="U138" s="13"/>
      <c r="V138" s="13"/>
      <c r="W138" s="13"/>
      <c r="X138" s="13"/>
      <c r="Y138" s="13"/>
      <c r="Z138" s="13"/>
      <c r="AA138" s="13"/>
      <c r="AB138" s="13"/>
      <c r="AC138" s="13"/>
      <c r="AD138" s="13"/>
      <c r="AE138" s="13"/>
      <c r="AT138" s="248" t="s">
        <v>213</v>
      </c>
      <c r="AU138" s="248" t="s">
        <v>86</v>
      </c>
      <c r="AV138" s="13" t="s">
        <v>86</v>
      </c>
      <c r="AW138" s="13" t="s">
        <v>39</v>
      </c>
      <c r="AX138" s="13" t="s">
        <v>6</v>
      </c>
      <c r="AY138" s="248" t="s">
        <v>199</v>
      </c>
    </row>
    <row r="139" spans="1:51" s="13" customFormat="1" ht="12">
      <c r="A139" s="13"/>
      <c r="B139" s="238"/>
      <c r="C139" s="239"/>
      <c r="D139" s="234" t="s">
        <v>213</v>
      </c>
      <c r="E139" s="240" t="s">
        <v>32</v>
      </c>
      <c r="F139" s="241" t="s">
        <v>1401</v>
      </c>
      <c r="G139" s="239"/>
      <c r="H139" s="242">
        <v>3.78</v>
      </c>
      <c r="I139" s="243"/>
      <c r="J139" s="239"/>
      <c r="K139" s="239"/>
      <c r="L139" s="244"/>
      <c r="M139" s="245"/>
      <c r="N139" s="246"/>
      <c r="O139" s="246"/>
      <c r="P139" s="246"/>
      <c r="Q139" s="246"/>
      <c r="R139" s="246"/>
      <c r="S139" s="246"/>
      <c r="T139" s="247"/>
      <c r="U139" s="13"/>
      <c r="V139" s="13"/>
      <c r="W139" s="13"/>
      <c r="X139" s="13"/>
      <c r="Y139" s="13"/>
      <c r="Z139" s="13"/>
      <c r="AA139" s="13"/>
      <c r="AB139" s="13"/>
      <c r="AC139" s="13"/>
      <c r="AD139" s="13"/>
      <c r="AE139" s="13"/>
      <c r="AT139" s="248" t="s">
        <v>213</v>
      </c>
      <c r="AU139" s="248" t="s">
        <v>86</v>
      </c>
      <c r="AV139" s="13" t="s">
        <v>86</v>
      </c>
      <c r="AW139" s="13" t="s">
        <v>39</v>
      </c>
      <c r="AX139" s="13" t="s">
        <v>6</v>
      </c>
      <c r="AY139" s="248" t="s">
        <v>199</v>
      </c>
    </row>
    <row r="140" spans="1:51" s="14" customFormat="1" ht="12">
      <c r="A140" s="14"/>
      <c r="B140" s="249"/>
      <c r="C140" s="250"/>
      <c r="D140" s="234" t="s">
        <v>213</v>
      </c>
      <c r="E140" s="251" t="s">
        <v>32</v>
      </c>
      <c r="F140" s="252" t="s">
        <v>215</v>
      </c>
      <c r="G140" s="250"/>
      <c r="H140" s="253">
        <v>16.98</v>
      </c>
      <c r="I140" s="254"/>
      <c r="J140" s="250"/>
      <c r="K140" s="250"/>
      <c r="L140" s="255"/>
      <c r="M140" s="269"/>
      <c r="N140" s="270"/>
      <c r="O140" s="270"/>
      <c r="P140" s="270"/>
      <c r="Q140" s="270"/>
      <c r="R140" s="270"/>
      <c r="S140" s="270"/>
      <c r="T140" s="271"/>
      <c r="U140" s="14"/>
      <c r="V140" s="14"/>
      <c r="W140" s="14"/>
      <c r="X140" s="14"/>
      <c r="Y140" s="14"/>
      <c r="Z140" s="14"/>
      <c r="AA140" s="14"/>
      <c r="AB140" s="14"/>
      <c r="AC140" s="14"/>
      <c r="AD140" s="14"/>
      <c r="AE140" s="14"/>
      <c r="AT140" s="259" t="s">
        <v>213</v>
      </c>
      <c r="AU140" s="259" t="s">
        <v>86</v>
      </c>
      <c r="AV140" s="14" t="s">
        <v>209</v>
      </c>
      <c r="AW140" s="14" t="s">
        <v>39</v>
      </c>
      <c r="AX140" s="14" t="s">
        <v>84</v>
      </c>
      <c r="AY140" s="259" t="s">
        <v>199</v>
      </c>
    </row>
    <row r="141" spans="1:65" s="2" customFormat="1" ht="14.4" customHeight="1">
      <c r="A141" s="40"/>
      <c r="B141" s="41"/>
      <c r="C141" s="220" t="s">
        <v>265</v>
      </c>
      <c r="D141" s="220" t="s">
        <v>203</v>
      </c>
      <c r="E141" s="221" t="s">
        <v>1402</v>
      </c>
      <c r="F141" s="222" t="s">
        <v>1403</v>
      </c>
      <c r="G141" s="223" t="s">
        <v>296</v>
      </c>
      <c r="H141" s="224">
        <v>33.96</v>
      </c>
      <c r="I141" s="225"/>
      <c r="J141" s="226">
        <f>ROUND(I141*H141,2)</f>
        <v>0</v>
      </c>
      <c r="K141" s="222" t="s">
        <v>32</v>
      </c>
      <c r="L141" s="227"/>
      <c r="M141" s="228" t="s">
        <v>32</v>
      </c>
      <c r="N141" s="229" t="s">
        <v>48</v>
      </c>
      <c r="O141" s="86"/>
      <c r="P141" s="230">
        <f>O141*H141</f>
        <v>0</v>
      </c>
      <c r="Q141" s="230">
        <v>0</v>
      </c>
      <c r="R141" s="230">
        <f>Q141*H141</f>
        <v>0</v>
      </c>
      <c r="S141" s="230">
        <v>0</v>
      </c>
      <c r="T141" s="231">
        <f>S141*H141</f>
        <v>0</v>
      </c>
      <c r="U141" s="40"/>
      <c r="V141" s="40"/>
      <c r="W141" s="40"/>
      <c r="X141" s="40"/>
      <c r="Y141" s="40"/>
      <c r="Z141" s="40"/>
      <c r="AA141" s="40"/>
      <c r="AB141" s="40"/>
      <c r="AC141" s="40"/>
      <c r="AD141" s="40"/>
      <c r="AE141" s="40"/>
      <c r="AR141" s="232" t="s">
        <v>208</v>
      </c>
      <c r="AT141" s="232" t="s">
        <v>203</v>
      </c>
      <c r="AU141" s="232" t="s">
        <v>86</v>
      </c>
      <c r="AY141" s="18" t="s">
        <v>199</v>
      </c>
      <c r="BE141" s="233">
        <f>IF(N141="základní",J141,0)</f>
        <v>0</v>
      </c>
      <c r="BF141" s="233">
        <f>IF(N141="snížená",J141,0)</f>
        <v>0</v>
      </c>
      <c r="BG141" s="233">
        <f>IF(N141="zákl. přenesená",J141,0)</f>
        <v>0</v>
      </c>
      <c r="BH141" s="233">
        <f>IF(N141="sníž. přenesená",J141,0)</f>
        <v>0</v>
      </c>
      <c r="BI141" s="233">
        <f>IF(N141="nulová",J141,0)</f>
        <v>0</v>
      </c>
      <c r="BJ141" s="18" t="s">
        <v>84</v>
      </c>
      <c r="BK141" s="233">
        <f>ROUND(I141*H141,2)</f>
        <v>0</v>
      </c>
      <c r="BL141" s="18" t="s">
        <v>209</v>
      </c>
      <c r="BM141" s="232" t="s">
        <v>268</v>
      </c>
    </row>
    <row r="142" spans="1:47" s="2" customFormat="1" ht="12">
      <c r="A142" s="40"/>
      <c r="B142" s="41"/>
      <c r="C142" s="42"/>
      <c r="D142" s="234" t="s">
        <v>210</v>
      </c>
      <c r="E142" s="42"/>
      <c r="F142" s="235" t="s">
        <v>1403</v>
      </c>
      <c r="G142" s="42"/>
      <c r="H142" s="42"/>
      <c r="I142" s="138"/>
      <c r="J142" s="42"/>
      <c r="K142" s="42"/>
      <c r="L142" s="46"/>
      <c r="M142" s="236"/>
      <c r="N142" s="237"/>
      <c r="O142" s="86"/>
      <c r="P142" s="86"/>
      <c r="Q142" s="86"/>
      <c r="R142" s="86"/>
      <c r="S142" s="86"/>
      <c r="T142" s="87"/>
      <c r="U142" s="40"/>
      <c r="V142" s="40"/>
      <c r="W142" s="40"/>
      <c r="X142" s="40"/>
      <c r="Y142" s="40"/>
      <c r="Z142" s="40"/>
      <c r="AA142" s="40"/>
      <c r="AB142" s="40"/>
      <c r="AC142" s="40"/>
      <c r="AD142" s="40"/>
      <c r="AE142" s="40"/>
      <c r="AT142" s="18" t="s">
        <v>210</v>
      </c>
      <c r="AU142" s="18" t="s">
        <v>86</v>
      </c>
    </row>
    <row r="143" spans="1:51" s="13" customFormat="1" ht="12">
      <c r="A143" s="13"/>
      <c r="B143" s="238"/>
      <c r="C143" s="239"/>
      <c r="D143" s="234" t="s">
        <v>213</v>
      </c>
      <c r="E143" s="240" t="s">
        <v>32</v>
      </c>
      <c r="F143" s="241" t="s">
        <v>1404</v>
      </c>
      <c r="G143" s="239"/>
      <c r="H143" s="242">
        <v>33.96</v>
      </c>
      <c r="I143" s="243"/>
      <c r="J143" s="239"/>
      <c r="K143" s="239"/>
      <c r="L143" s="244"/>
      <c r="M143" s="245"/>
      <c r="N143" s="246"/>
      <c r="O143" s="246"/>
      <c r="P143" s="246"/>
      <c r="Q143" s="246"/>
      <c r="R143" s="246"/>
      <c r="S143" s="246"/>
      <c r="T143" s="247"/>
      <c r="U143" s="13"/>
      <c r="V143" s="13"/>
      <c r="W143" s="13"/>
      <c r="X143" s="13"/>
      <c r="Y143" s="13"/>
      <c r="Z143" s="13"/>
      <c r="AA143" s="13"/>
      <c r="AB143" s="13"/>
      <c r="AC143" s="13"/>
      <c r="AD143" s="13"/>
      <c r="AE143" s="13"/>
      <c r="AT143" s="248" t="s">
        <v>213</v>
      </c>
      <c r="AU143" s="248" t="s">
        <v>86</v>
      </c>
      <c r="AV143" s="13" t="s">
        <v>86</v>
      </c>
      <c r="AW143" s="13" t="s">
        <v>39</v>
      </c>
      <c r="AX143" s="13" t="s">
        <v>6</v>
      </c>
      <c r="AY143" s="248" t="s">
        <v>199</v>
      </c>
    </row>
    <row r="144" spans="1:51" s="14" customFormat="1" ht="12">
      <c r="A144" s="14"/>
      <c r="B144" s="249"/>
      <c r="C144" s="250"/>
      <c r="D144" s="234" t="s">
        <v>213</v>
      </c>
      <c r="E144" s="251" t="s">
        <v>32</v>
      </c>
      <c r="F144" s="252" t="s">
        <v>215</v>
      </c>
      <c r="G144" s="250"/>
      <c r="H144" s="253">
        <v>33.96</v>
      </c>
      <c r="I144" s="254"/>
      <c r="J144" s="250"/>
      <c r="K144" s="250"/>
      <c r="L144" s="255"/>
      <c r="M144" s="269"/>
      <c r="N144" s="270"/>
      <c r="O144" s="270"/>
      <c r="P144" s="270"/>
      <c r="Q144" s="270"/>
      <c r="R144" s="270"/>
      <c r="S144" s="270"/>
      <c r="T144" s="271"/>
      <c r="U144" s="14"/>
      <c r="V144" s="14"/>
      <c r="W144" s="14"/>
      <c r="X144" s="14"/>
      <c r="Y144" s="14"/>
      <c r="Z144" s="14"/>
      <c r="AA144" s="14"/>
      <c r="AB144" s="14"/>
      <c r="AC144" s="14"/>
      <c r="AD144" s="14"/>
      <c r="AE144" s="14"/>
      <c r="AT144" s="259" t="s">
        <v>213</v>
      </c>
      <c r="AU144" s="259" t="s">
        <v>86</v>
      </c>
      <c r="AV144" s="14" t="s">
        <v>209</v>
      </c>
      <c r="AW144" s="14" t="s">
        <v>39</v>
      </c>
      <c r="AX144" s="14" t="s">
        <v>84</v>
      </c>
      <c r="AY144" s="259" t="s">
        <v>199</v>
      </c>
    </row>
    <row r="145" spans="1:65" s="2" customFormat="1" ht="14.4" customHeight="1">
      <c r="A145" s="40"/>
      <c r="B145" s="41"/>
      <c r="C145" s="260" t="s">
        <v>242</v>
      </c>
      <c r="D145" s="260" t="s">
        <v>222</v>
      </c>
      <c r="E145" s="261" t="s">
        <v>890</v>
      </c>
      <c r="F145" s="262" t="s">
        <v>891</v>
      </c>
      <c r="G145" s="263" t="s">
        <v>324</v>
      </c>
      <c r="H145" s="264">
        <v>15</v>
      </c>
      <c r="I145" s="265"/>
      <c r="J145" s="266">
        <f>ROUND(I145*H145,2)</f>
        <v>0</v>
      </c>
      <c r="K145" s="262" t="s">
        <v>32</v>
      </c>
      <c r="L145" s="46"/>
      <c r="M145" s="267" t="s">
        <v>32</v>
      </c>
      <c r="N145" s="268" t="s">
        <v>48</v>
      </c>
      <c r="O145" s="86"/>
      <c r="P145" s="230">
        <f>O145*H145</f>
        <v>0</v>
      </c>
      <c r="Q145" s="230">
        <v>0</v>
      </c>
      <c r="R145" s="230">
        <f>Q145*H145</f>
        <v>0</v>
      </c>
      <c r="S145" s="230">
        <v>0</v>
      </c>
      <c r="T145" s="231">
        <f>S145*H145</f>
        <v>0</v>
      </c>
      <c r="U145" s="40"/>
      <c r="V145" s="40"/>
      <c r="W145" s="40"/>
      <c r="X145" s="40"/>
      <c r="Y145" s="40"/>
      <c r="Z145" s="40"/>
      <c r="AA145" s="40"/>
      <c r="AB145" s="40"/>
      <c r="AC145" s="40"/>
      <c r="AD145" s="40"/>
      <c r="AE145" s="40"/>
      <c r="AR145" s="232" t="s">
        <v>209</v>
      </c>
      <c r="AT145" s="232" t="s">
        <v>222</v>
      </c>
      <c r="AU145" s="232" t="s">
        <v>86</v>
      </c>
      <c r="AY145" s="18" t="s">
        <v>199</v>
      </c>
      <c r="BE145" s="233">
        <f>IF(N145="základní",J145,0)</f>
        <v>0</v>
      </c>
      <c r="BF145" s="233">
        <f>IF(N145="snížená",J145,0)</f>
        <v>0</v>
      </c>
      <c r="BG145" s="233">
        <f>IF(N145="zákl. přenesená",J145,0)</f>
        <v>0</v>
      </c>
      <c r="BH145" s="233">
        <f>IF(N145="sníž. přenesená",J145,0)</f>
        <v>0</v>
      </c>
      <c r="BI145" s="233">
        <f>IF(N145="nulová",J145,0)</f>
        <v>0</v>
      </c>
      <c r="BJ145" s="18" t="s">
        <v>84</v>
      </c>
      <c r="BK145" s="233">
        <f>ROUND(I145*H145,2)</f>
        <v>0</v>
      </c>
      <c r="BL145" s="18" t="s">
        <v>209</v>
      </c>
      <c r="BM145" s="232" t="s">
        <v>271</v>
      </c>
    </row>
    <row r="146" spans="1:47" s="2" customFormat="1" ht="12">
      <c r="A146" s="40"/>
      <c r="B146" s="41"/>
      <c r="C146" s="42"/>
      <c r="D146" s="234" t="s">
        <v>210</v>
      </c>
      <c r="E146" s="42"/>
      <c r="F146" s="235" t="s">
        <v>891</v>
      </c>
      <c r="G146" s="42"/>
      <c r="H146" s="42"/>
      <c r="I146" s="138"/>
      <c r="J146" s="42"/>
      <c r="K146" s="42"/>
      <c r="L146" s="46"/>
      <c r="M146" s="236"/>
      <c r="N146" s="237"/>
      <c r="O146" s="86"/>
      <c r="P146" s="86"/>
      <c r="Q146" s="86"/>
      <c r="R146" s="86"/>
      <c r="S146" s="86"/>
      <c r="T146" s="87"/>
      <c r="U146" s="40"/>
      <c r="V146" s="40"/>
      <c r="W146" s="40"/>
      <c r="X146" s="40"/>
      <c r="Y146" s="40"/>
      <c r="Z146" s="40"/>
      <c r="AA146" s="40"/>
      <c r="AB146" s="40"/>
      <c r="AC146" s="40"/>
      <c r="AD146" s="40"/>
      <c r="AE146" s="40"/>
      <c r="AT146" s="18" t="s">
        <v>210</v>
      </c>
      <c r="AU146" s="18" t="s">
        <v>86</v>
      </c>
    </row>
    <row r="147" spans="1:65" s="2" customFormat="1" ht="19.8" customHeight="1">
      <c r="A147" s="40"/>
      <c r="B147" s="41"/>
      <c r="C147" s="260" t="s">
        <v>9</v>
      </c>
      <c r="D147" s="260" t="s">
        <v>222</v>
      </c>
      <c r="E147" s="261" t="s">
        <v>895</v>
      </c>
      <c r="F147" s="262" t="s">
        <v>896</v>
      </c>
      <c r="G147" s="263" t="s">
        <v>288</v>
      </c>
      <c r="H147" s="264">
        <v>100.72</v>
      </c>
      <c r="I147" s="265"/>
      <c r="J147" s="266">
        <f>ROUND(I147*H147,2)</f>
        <v>0</v>
      </c>
      <c r="K147" s="262" t="s">
        <v>32</v>
      </c>
      <c r="L147" s="46"/>
      <c r="M147" s="267" t="s">
        <v>32</v>
      </c>
      <c r="N147" s="268" t="s">
        <v>48</v>
      </c>
      <c r="O147" s="86"/>
      <c r="P147" s="230">
        <f>O147*H147</f>
        <v>0</v>
      </c>
      <c r="Q147" s="230">
        <v>0</v>
      </c>
      <c r="R147" s="230">
        <f>Q147*H147</f>
        <v>0</v>
      </c>
      <c r="S147" s="230">
        <v>0</v>
      </c>
      <c r="T147" s="231">
        <f>S147*H147</f>
        <v>0</v>
      </c>
      <c r="U147" s="40"/>
      <c r="V147" s="40"/>
      <c r="W147" s="40"/>
      <c r="X147" s="40"/>
      <c r="Y147" s="40"/>
      <c r="Z147" s="40"/>
      <c r="AA147" s="40"/>
      <c r="AB147" s="40"/>
      <c r="AC147" s="40"/>
      <c r="AD147" s="40"/>
      <c r="AE147" s="40"/>
      <c r="AR147" s="232" t="s">
        <v>209</v>
      </c>
      <c r="AT147" s="232" t="s">
        <v>222</v>
      </c>
      <c r="AU147" s="232" t="s">
        <v>86</v>
      </c>
      <c r="AY147" s="18" t="s">
        <v>199</v>
      </c>
      <c r="BE147" s="233">
        <f>IF(N147="základní",J147,0)</f>
        <v>0</v>
      </c>
      <c r="BF147" s="233">
        <f>IF(N147="snížená",J147,0)</f>
        <v>0</v>
      </c>
      <c r="BG147" s="233">
        <f>IF(N147="zákl. přenesená",J147,0)</f>
        <v>0</v>
      </c>
      <c r="BH147" s="233">
        <f>IF(N147="sníž. přenesená",J147,0)</f>
        <v>0</v>
      </c>
      <c r="BI147" s="233">
        <f>IF(N147="nulová",J147,0)</f>
        <v>0</v>
      </c>
      <c r="BJ147" s="18" t="s">
        <v>84</v>
      </c>
      <c r="BK147" s="233">
        <f>ROUND(I147*H147,2)</f>
        <v>0</v>
      </c>
      <c r="BL147" s="18" t="s">
        <v>209</v>
      </c>
      <c r="BM147" s="232" t="s">
        <v>274</v>
      </c>
    </row>
    <row r="148" spans="1:47" s="2" customFormat="1" ht="12">
      <c r="A148" s="40"/>
      <c r="B148" s="41"/>
      <c r="C148" s="42"/>
      <c r="D148" s="234" t="s">
        <v>210</v>
      </c>
      <c r="E148" s="42"/>
      <c r="F148" s="235" t="s">
        <v>896</v>
      </c>
      <c r="G148" s="42"/>
      <c r="H148" s="42"/>
      <c r="I148" s="138"/>
      <c r="J148" s="42"/>
      <c r="K148" s="42"/>
      <c r="L148" s="46"/>
      <c r="M148" s="236"/>
      <c r="N148" s="237"/>
      <c r="O148" s="86"/>
      <c r="P148" s="86"/>
      <c r="Q148" s="86"/>
      <c r="R148" s="86"/>
      <c r="S148" s="86"/>
      <c r="T148" s="87"/>
      <c r="U148" s="40"/>
      <c r="V148" s="40"/>
      <c r="W148" s="40"/>
      <c r="X148" s="40"/>
      <c r="Y148" s="40"/>
      <c r="Z148" s="40"/>
      <c r="AA148" s="40"/>
      <c r="AB148" s="40"/>
      <c r="AC148" s="40"/>
      <c r="AD148" s="40"/>
      <c r="AE148" s="40"/>
      <c r="AT148" s="18" t="s">
        <v>210</v>
      </c>
      <c r="AU148" s="18" t="s">
        <v>86</v>
      </c>
    </row>
    <row r="149" spans="1:51" s="13" customFormat="1" ht="12">
      <c r="A149" s="13"/>
      <c r="B149" s="238"/>
      <c r="C149" s="239"/>
      <c r="D149" s="234" t="s">
        <v>213</v>
      </c>
      <c r="E149" s="240" t="s">
        <v>32</v>
      </c>
      <c r="F149" s="241" t="s">
        <v>1405</v>
      </c>
      <c r="G149" s="239"/>
      <c r="H149" s="242">
        <v>80</v>
      </c>
      <c r="I149" s="243"/>
      <c r="J149" s="239"/>
      <c r="K149" s="239"/>
      <c r="L149" s="244"/>
      <c r="M149" s="245"/>
      <c r="N149" s="246"/>
      <c r="O149" s="246"/>
      <c r="P149" s="246"/>
      <c r="Q149" s="246"/>
      <c r="R149" s="246"/>
      <c r="S149" s="246"/>
      <c r="T149" s="247"/>
      <c r="U149" s="13"/>
      <c r="V149" s="13"/>
      <c r="W149" s="13"/>
      <c r="X149" s="13"/>
      <c r="Y149" s="13"/>
      <c r="Z149" s="13"/>
      <c r="AA149" s="13"/>
      <c r="AB149" s="13"/>
      <c r="AC149" s="13"/>
      <c r="AD149" s="13"/>
      <c r="AE149" s="13"/>
      <c r="AT149" s="248" t="s">
        <v>213</v>
      </c>
      <c r="AU149" s="248" t="s">
        <v>86</v>
      </c>
      <c r="AV149" s="13" t="s">
        <v>86</v>
      </c>
      <c r="AW149" s="13" t="s">
        <v>39</v>
      </c>
      <c r="AX149" s="13" t="s">
        <v>6</v>
      </c>
      <c r="AY149" s="248" t="s">
        <v>199</v>
      </c>
    </row>
    <row r="150" spans="1:51" s="13" customFormat="1" ht="12">
      <c r="A150" s="13"/>
      <c r="B150" s="238"/>
      <c r="C150" s="239"/>
      <c r="D150" s="234" t="s">
        <v>213</v>
      </c>
      <c r="E150" s="240" t="s">
        <v>32</v>
      </c>
      <c r="F150" s="241" t="s">
        <v>1406</v>
      </c>
      <c r="G150" s="239"/>
      <c r="H150" s="242">
        <v>20.72</v>
      </c>
      <c r="I150" s="243"/>
      <c r="J150" s="239"/>
      <c r="K150" s="239"/>
      <c r="L150" s="244"/>
      <c r="M150" s="245"/>
      <c r="N150" s="246"/>
      <c r="O150" s="246"/>
      <c r="P150" s="246"/>
      <c r="Q150" s="246"/>
      <c r="R150" s="246"/>
      <c r="S150" s="246"/>
      <c r="T150" s="247"/>
      <c r="U150" s="13"/>
      <c r="V150" s="13"/>
      <c r="W150" s="13"/>
      <c r="X150" s="13"/>
      <c r="Y150" s="13"/>
      <c r="Z150" s="13"/>
      <c r="AA150" s="13"/>
      <c r="AB150" s="13"/>
      <c r="AC150" s="13"/>
      <c r="AD150" s="13"/>
      <c r="AE150" s="13"/>
      <c r="AT150" s="248" t="s">
        <v>213</v>
      </c>
      <c r="AU150" s="248" t="s">
        <v>86</v>
      </c>
      <c r="AV150" s="13" t="s">
        <v>86</v>
      </c>
      <c r="AW150" s="13" t="s">
        <v>39</v>
      </c>
      <c r="AX150" s="13" t="s">
        <v>6</v>
      </c>
      <c r="AY150" s="248" t="s">
        <v>199</v>
      </c>
    </row>
    <row r="151" spans="1:51" s="14" customFormat="1" ht="12">
      <c r="A151" s="14"/>
      <c r="B151" s="249"/>
      <c r="C151" s="250"/>
      <c r="D151" s="234" t="s">
        <v>213</v>
      </c>
      <c r="E151" s="251" t="s">
        <v>32</v>
      </c>
      <c r="F151" s="252" t="s">
        <v>215</v>
      </c>
      <c r="G151" s="250"/>
      <c r="H151" s="253">
        <v>100.72</v>
      </c>
      <c r="I151" s="254"/>
      <c r="J151" s="250"/>
      <c r="K151" s="250"/>
      <c r="L151" s="255"/>
      <c r="M151" s="269"/>
      <c r="N151" s="270"/>
      <c r="O151" s="270"/>
      <c r="P151" s="270"/>
      <c r="Q151" s="270"/>
      <c r="R151" s="270"/>
      <c r="S151" s="270"/>
      <c r="T151" s="271"/>
      <c r="U151" s="14"/>
      <c r="V151" s="14"/>
      <c r="W151" s="14"/>
      <c r="X151" s="14"/>
      <c r="Y151" s="14"/>
      <c r="Z151" s="14"/>
      <c r="AA151" s="14"/>
      <c r="AB151" s="14"/>
      <c r="AC151" s="14"/>
      <c r="AD151" s="14"/>
      <c r="AE151" s="14"/>
      <c r="AT151" s="259" t="s">
        <v>213</v>
      </c>
      <c r="AU151" s="259" t="s">
        <v>86</v>
      </c>
      <c r="AV151" s="14" t="s">
        <v>209</v>
      </c>
      <c r="AW151" s="14" t="s">
        <v>39</v>
      </c>
      <c r="AX151" s="14" t="s">
        <v>84</v>
      </c>
      <c r="AY151" s="259" t="s">
        <v>199</v>
      </c>
    </row>
    <row r="152" spans="1:65" s="2" customFormat="1" ht="14.4" customHeight="1">
      <c r="A152" s="40"/>
      <c r="B152" s="41"/>
      <c r="C152" s="260" t="s">
        <v>245</v>
      </c>
      <c r="D152" s="260" t="s">
        <v>222</v>
      </c>
      <c r="E152" s="261" t="s">
        <v>899</v>
      </c>
      <c r="F152" s="262" t="s">
        <v>900</v>
      </c>
      <c r="G152" s="263" t="s">
        <v>288</v>
      </c>
      <c r="H152" s="264">
        <v>80</v>
      </c>
      <c r="I152" s="265"/>
      <c r="J152" s="266">
        <f>ROUND(I152*H152,2)</f>
        <v>0</v>
      </c>
      <c r="K152" s="262" t="s">
        <v>32</v>
      </c>
      <c r="L152" s="46"/>
      <c r="M152" s="267" t="s">
        <v>32</v>
      </c>
      <c r="N152" s="268" t="s">
        <v>48</v>
      </c>
      <c r="O152" s="86"/>
      <c r="P152" s="230">
        <f>O152*H152</f>
        <v>0</v>
      </c>
      <c r="Q152" s="230">
        <v>0</v>
      </c>
      <c r="R152" s="230">
        <f>Q152*H152</f>
        <v>0</v>
      </c>
      <c r="S152" s="230">
        <v>0</v>
      </c>
      <c r="T152" s="231">
        <f>S152*H152</f>
        <v>0</v>
      </c>
      <c r="U152" s="40"/>
      <c r="V152" s="40"/>
      <c r="W152" s="40"/>
      <c r="X152" s="40"/>
      <c r="Y152" s="40"/>
      <c r="Z152" s="40"/>
      <c r="AA152" s="40"/>
      <c r="AB152" s="40"/>
      <c r="AC152" s="40"/>
      <c r="AD152" s="40"/>
      <c r="AE152" s="40"/>
      <c r="AR152" s="232" t="s">
        <v>209</v>
      </c>
      <c r="AT152" s="232" t="s">
        <v>222</v>
      </c>
      <c r="AU152" s="232" t="s">
        <v>86</v>
      </c>
      <c r="AY152" s="18" t="s">
        <v>199</v>
      </c>
      <c r="BE152" s="233">
        <f>IF(N152="základní",J152,0)</f>
        <v>0</v>
      </c>
      <c r="BF152" s="233">
        <f>IF(N152="snížená",J152,0)</f>
        <v>0</v>
      </c>
      <c r="BG152" s="233">
        <f>IF(N152="zákl. přenesená",J152,0)</f>
        <v>0</v>
      </c>
      <c r="BH152" s="233">
        <f>IF(N152="sníž. přenesená",J152,0)</f>
        <v>0</v>
      </c>
      <c r="BI152" s="233">
        <f>IF(N152="nulová",J152,0)</f>
        <v>0</v>
      </c>
      <c r="BJ152" s="18" t="s">
        <v>84</v>
      </c>
      <c r="BK152" s="233">
        <f>ROUND(I152*H152,2)</f>
        <v>0</v>
      </c>
      <c r="BL152" s="18" t="s">
        <v>209</v>
      </c>
      <c r="BM152" s="232" t="s">
        <v>278</v>
      </c>
    </row>
    <row r="153" spans="1:47" s="2" customFormat="1" ht="12">
      <c r="A153" s="40"/>
      <c r="B153" s="41"/>
      <c r="C153" s="42"/>
      <c r="D153" s="234" t="s">
        <v>210</v>
      </c>
      <c r="E153" s="42"/>
      <c r="F153" s="235" t="s">
        <v>900</v>
      </c>
      <c r="G153" s="42"/>
      <c r="H153" s="42"/>
      <c r="I153" s="138"/>
      <c r="J153" s="42"/>
      <c r="K153" s="42"/>
      <c r="L153" s="46"/>
      <c r="M153" s="236"/>
      <c r="N153" s="237"/>
      <c r="O153" s="86"/>
      <c r="P153" s="86"/>
      <c r="Q153" s="86"/>
      <c r="R153" s="86"/>
      <c r="S153" s="86"/>
      <c r="T153" s="87"/>
      <c r="U153" s="40"/>
      <c r="V153" s="40"/>
      <c r="W153" s="40"/>
      <c r="X153" s="40"/>
      <c r="Y153" s="40"/>
      <c r="Z153" s="40"/>
      <c r="AA153" s="40"/>
      <c r="AB153" s="40"/>
      <c r="AC153" s="40"/>
      <c r="AD153" s="40"/>
      <c r="AE153" s="40"/>
      <c r="AT153" s="18" t="s">
        <v>210</v>
      </c>
      <c r="AU153" s="18" t="s">
        <v>86</v>
      </c>
    </row>
    <row r="154" spans="1:51" s="13" customFormat="1" ht="12">
      <c r="A154" s="13"/>
      <c r="B154" s="238"/>
      <c r="C154" s="239"/>
      <c r="D154" s="234" t="s">
        <v>213</v>
      </c>
      <c r="E154" s="240" t="s">
        <v>32</v>
      </c>
      <c r="F154" s="241" t="s">
        <v>1407</v>
      </c>
      <c r="G154" s="239"/>
      <c r="H154" s="242">
        <v>80</v>
      </c>
      <c r="I154" s="243"/>
      <c r="J154" s="239"/>
      <c r="K154" s="239"/>
      <c r="L154" s="244"/>
      <c r="M154" s="245"/>
      <c r="N154" s="246"/>
      <c r="O154" s="246"/>
      <c r="P154" s="246"/>
      <c r="Q154" s="246"/>
      <c r="R154" s="246"/>
      <c r="S154" s="246"/>
      <c r="T154" s="247"/>
      <c r="U154" s="13"/>
      <c r="V154" s="13"/>
      <c r="W154" s="13"/>
      <c r="X154" s="13"/>
      <c r="Y154" s="13"/>
      <c r="Z154" s="13"/>
      <c r="AA154" s="13"/>
      <c r="AB154" s="13"/>
      <c r="AC154" s="13"/>
      <c r="AD154" s="13"/>
      <c r="AE154" s="13"/>
      <c r="AT154" s="248" t="s">
        <v>213</v>
      </c>
      <c r="AU154" s="248" t="s">
        <v>86</v>
      </c>
      <c r="AV154" s="13" t="s">
        <v>86</v>
      </c>
      <c r="AW154" s="13" t="s">
        <v>39</v>
      </c>
      <c r="AX154" s="13" t="s">
        <v>6</v>
      </c>
      <c r="AY154" s="248" t="s">
        <v>199</v>
      </c>
    </row>
    <row r="155" spans="1:51" s="14" customFormat="1" ht="12">
      <c r="A155" s="14"/>
      <c r="B155" s="249"/>
      <c r="C155" s="250"/>
      <c r="D155" s="234" t="s">
        <v>213</v>
      </c>
      <c r="E155" s="251" t="s">
        <v>32</v>
      </c>
      <c r="F155" s="252" t="s">
        <v>215</v>
      </c>
      <c r="G155" s="250"/>
      <c r="H155" s="253">
        <v>80</v>
      </c>
      <c r="I155" s="254"/>
      <c r="J155" s="250"/>
      <c r="K155" s="250"/>
      <c r="L155" s="255"/>
      <c r="M155" s="269"/>
      <c r="N155" s="270"/>
      <c r="O155" s="270"/>
      <c r="P155" s="270"/>
      <c r="Q155" s="270"/>
      <c r="R155" s="270"/>
      <c r="S155" s="270"/>
      <c r="T155" s="271"/>
      <c r="U155" s="14"/>
      <c r="V155" s="14"/>
      <c r="W155" s="14"/>
      <c r="X155" s="14"/>
      <c r="Y155" s="14"/>
      <c r="Z155" s="14"/>
      <c r="AA155" s="14"/>
      <c r="AB155" s="14"/>
      <c r="AC155" s="14"/>
      <c r="AD155" s="14"/>
      <c r="AE155" s="14"/>
      <c r="AT155" s="259" t="s">
        <v>213</v>
      </c>
      <c r="AU155" s="259" t="s">
        <v>86</v>
      </c>
      <c r="AV155" s="14" t="s">
        <v>209</v>
      </c>
      <c r="AW155" s="14" t="s">
        <v>39</v>
      </c>
      <c r="AX155" s="14" t="s">
        <v>84</v>
      </c>
      <c r="AY155" s="259" t="s">
        <v>199</v>
      </c>
    </row>
    <row r="156" spans="1:63" s="12" customFormat="1" ht="22.8" customHeight="1">
      <c r="A156" s="12"/>
      <c r="B156" s="204"/>
      <c r="C156" s="205"/>
      <c r="D156" s="206" t="s">
        <v>76</v>
      </c>
      <c r="E156" s="218" t="s">
        <v>86</v>
      </c>
      <c r="F156" s="218" t="s">
        <v>902</v>
      </c>
      <c r="G156" s="205"/>
      <c r="H156" s="205"/>
      <c r="I156" s="208"/>
      <c r="J156" s="219">
        <f>BK156</f>
        <v>0</v>
      </c>
      <c r="K156" s="205"/>
      <c r="L156" s="210"/>
      <c r="M156" s="211"/>
      <c r="N156" s="212"/>
      <c r="O156" s="212"/>
      <c r="P156" s="213">
        <f>SUM(P157:P160)</f>
        <v>0</v>
      </c>
      <c r="Q156" s="212"/>
      <c r="R156" s="213">
        <f>SUM(R157:R160)</f>
        <v>0</v>
      </c>
      <c r="S156" s="212"/>
      <c r="T156" s="214">
        <f>SUM(T157:T160)</f>
        <v>0</v>
      </c>
      <c r="U156" s="12"/>
      <c r="V156" s="12"/>
      <c r="W156" s="12"/>
      <c r="X156" s="12"/>
      <c r="Y156" s="12"/>
      <c r="Z156" s="12"/>
      <c r="AA156" s="12"/>
      <c r="AB156" s="12"/>
      <c r="AC156" s="12"/>
      <c r="AD156" s="12"/>
      <c r="AE156" s="12"/>
      <c r="AR156" s="215" t="s">
        <v>84</v>
      </c>
      <c r="AT156" s="216" t="s">
        <v>76</v>
      </c>
      <c r="AU156" s="216" t="s">
        <v>84</v>
      </c>
      <c r="AY156" s="215" t="s">
        <v>199</v>
      </c>
      <c r="BK156" s="217">
        <f>SUM(BK157:BK160)</f>
        <v>0</v>
      </c>
    </row>
    <row r="157" spans="1:65" s="2" customFormat="1" ht="19.8" customHeight="1">
      <c r="A157" s="40"/>
      <c r="B157" s="41"/>
      <c r="C157" s="260" t="s">
        <v>279</v>
      </c>
      <c r="D157" s="260" t="s">
        <v>222</v>
      </c>
      <c r="E157" s="261" t="s">
        <v>1408</v>
      </c>
      <c r="F157" s="262" t="s">
        <v>1409</v>
      </c>
      <c r="G157" s="263" t="s">
        <v>303</v>
      </c>
      <c r="H157" s="264">
        <v>1.33</v>
      </c>
      <c r="I157" s="265"/>
      <c r="J157" s="266">
        <f>ROUND(I157*H157,2)</f>
        <v>0</v>
      </c>
      <c r="K157" s="262" t="s">
        <v>32</v>
      </c>
      <c r="L157" s="46"/>
      <c r="M157" s="267" t="s">
        <v>32</v>
      </c>
      <c r="N157" s="268" t="s">
        <v>48</v>
      </c>
      <c r="O157" s="86"/>
      <c r="P157" s="230">
        <f>O157*H157</f>
        <v>0</v>
      </c>
      <c r="Q157" s="230">
        <v>0</v>
      </c>
      <c r="R157" s="230">
        <f>Q157*H157</f>
        <v>0</v>
      </c>
      <c r="S157" s="230">
        <v>0</v>
      </c>
      <c r="T157" s="231">
        <f>S157*H157</f>
        <v>0</v>
      </c>
      <c r="U157" s="40"/>
      <c r="V157" s="40"/>
      <c r="W157" s="40"/>
      <c r="X157" s="40"/>
      <c r="Y157" s="40"/>
      <c r="Z157" s="40"/>
      <c r="AA157" s="40"/>
      <c r="AB157" s="40"/>
      <c r="AC157" s="40"/>
      <c r="AD157" s="40"/>
      <c r="AE157" s="40"/>
      <c r="AR157" s="232" t="s">
        <v>209</v>
      </c>
      <c r="AT157" s="232" t="s">
        <v>222</v>
      </c>
      <c r="AU157" s="232" t="s">
        <v>86</v>
      </c>
      <c r="AY157" s="18" t="s">
        <v>199</v>
      </c>
      <c r="BE157" s="233">
        <f>IF(N157="základní",J157,0)</f>
        <v>0</v>
      </c>
      <c r="BF157" s="233">
        <f>IF(N157="snížená",J157,0)</f>
        <v>0</v>
      </c>
      <c r="BG157" s="233">
        <f>IF(N157="zákl. přenesená",J157,0)</f>
        <v>0</v>
      </c>
      <c r="BH157" s="233">
        <f>IF(N157="sníž. přenesená",J157,0)</f>
        <v>0</v>
      </c>
      <c r="BI157" s="233">
        <f>IF(N157="nulová",J157,0)</f>
        <v>0</v>
      </c>
      <c r="BJ157" s="18" t="s">
        <v>84</v>
      </c>
      <c r="BK157" s="233">
        <f>ROUND(I157*H157,2)</f>
        <v>0</v>
      </c>
      <c r="BL157" s="18" t="s">
        <v>209</v>
      </c>
      <c r="BM157" s="232" t="s">
        <v>282</v>
      </c>
    </row>
    <row r="158" spans="1:47" s="2" customFormat="1" ht="12">
      <c r="A158" s="40"/>
      <c r="B158" s="41"/>
      <c r="C158" s="42"/>
      <c r="D158" s="234" t="s">
        <v>210</v>
      </c>
      <c r="E158" s="42"/>
      <c r="F158" s="235" t="s">
        <v>1409</v>
      </c>
      <c r="G158" s="42"/>
      <c r="H158" s="42"/>
      <c r="I158" s="138"/>
      <c r="J158" s="42"/>
      <c r="K158" s="42"/>
      <c r="L158" s="46"/>
      <c r="M158" s="236"/>
      <c r="N158" s="237"/>
      <c r="O158" s="86"/>
      <c r="P158" s="86"/>
      <c r="Q158" s="86"/>
      <c r="R158" s="86"/>
      <c r="S158" s="86"/>
      <c r="T158" s="87"/>
      <c r="U158" s="40"/>
      <c r="V158" s="40"/>
      <c r="W158" s="40"/>
      <c r="X158" s="40"/>
      <c r="Y158" s="40"/>
      <c r="Z158" s="40"/>
      <c r="AA158" s="40"/>
      <c r="AB158" s="40"/>
      <c r="AC158" s="40"/>
      <c r="AD158" s="40"/>
      <c r="AE158" s="40"/>
      <c r="AT158" s="18" t="s">
        <v>210</v>
      </c>
      <c r="AU158" s="18" t="s">
        <v>86</v>
      </c>
    </row>
    <row r="159" spans="1:51" s="13" customFormat="1" ht="12">
      <c r="A159" s="13"/>
      <c r="B159" s="238"/>
      <c r="C159" s="239"/>
      <c r="D159" s="234" t="s">
        <v>213</v>
      </c>
      <c r="E159" s="240" t="s">
        <v>32</v>
      </c>
      <c r="F159" s="241" t="s">
        <v>1410</v>
      </c>
      <c r="G159" s="239"/>
      <c r="H159" s="242">
        <v>1.33</v>
      </c>
      <c r="I159" s="243"/>
      <c r="J159" s="239"/>
      <c r="K159" s="239"/>
      <c r="L159" s="244"/>
      <c r="M159" s="245"/>
      <c r="N159" s="246"/>
      <c r="O159" s="246"/>
      <c r="P159" s="246"/>
      <c r="Q159" s="246"/>
      <c r="R159" s="246"/>
      <c r="S159" s="246"/>
      <c r="T159" s="247"/>
      <c r="U159" s="13"/>
      <c r="V159" s="13"/>
      <c r="W159" s="13"/>
      <c r="X159" s="13"/>
      <c r="Y159" s="13"/>
      <c r="Z159" s="13"/>
      <c r="AA159" s="13"/>
      <c r="AB159" s="13"/>
      <c r="AC159" s="13"/>
      <c r="AD159" s="13"/>
      <c r="AE159" s="13"/>
      <c r="AT159" s="248" t="s">
        <v>213</v>
      </c>
      <c r="AU159" s="248" t="s">
        <v>86</v>
      </c>
      <c r="AV159" s="13" t="s">
        <v>86</v>
      </c>
      <c r="AW159" s="13" t="s">
        <v>39</v>
      </c>
      <c r="AX159" s="13" t="s">
        <v>6</v>
      </c>
      <c r="AY159" s="248" t="s">
        <v>199</v>
      </c>
    </row>
    <row r="160" spans="1:51" s="14" customFormat="1" ht="12">
      <c r="A160" s="14"/>
      <c r="B160" s="249"/>
      <c r="C160" s="250"/>
      <c r="D160" s="234" t="s">
        <v>213</v>
      </c>
      <c r="E160" s="251" t="s">
        <v>32</v>
      </c>
      <c r="F160" s="252" t="s">
        <v>215</v>
      </c>
      <c r="G160" s="250"/>
      <c r="H160" s="253">
        <v>1.33</v>
      </c>
      <c r="I160" s="254"/>
      <c r="J160" s="250"/>
      <c r="K160" s="250"/>
      <c r="L160" s="255"/>
      <c r="M160" s="269"/>
      <c r="N160" s="270"/>
      <c r="O160" s="270"/>
      <c r="P160" s="270"/>
      <c r="Q160" s="270"/>
      <c r="R160" s="270"/>
      <c r="S160" s="270"/>
      <c r="T160" s="271"/>
      <c r="U160" s="14"/>
      <c r="V160" s="14"/>
      <c r="W160" s="14"/>
      <c r="X160" s="14"/>
      <c r="Y160" s="14"/>
      <c r="Z160" s="14"/>
      <c r="AA160" s="14"/>
      <c r="AB160" s="14"/>
      <c r="AC160" s="14"/>
      <c r="AD160" s="14"/>
      <c r="AE160" s="14"/>
      <c r="AT160" s="259" t="s">
        <v>213</v>
      </c>
      <c r="AU160" s="259" t="s">
        <v>86</v>
      </c>
      <c r="AV160" s="14" t="s">
        <v>209</v>
      </c>
      <c r="AW160" s="14" t="s">
        <v>39</v>
      </c>
      <c r="AX160" s="14" t="s">
        <v>84</v>
      </c>
      <c r="AY160" s="259" t="s">
        <v>199</v>
      </c>
    </row>
    <row r="161" spans="1:63" s="12" customFormat="1" ht="22.8" customHeight="1">
      <c r="A161" s="12"/>
      <c r="B161" s="204"/>
      <c r="C161" s="205"/>
      <c r="D161" s="206" t="s">
        <v>76</v>
      </c>
      <c r="E161" s="218" t="s">
        <v>221</v>
      </c>
      <c r="F161" s="218" t="s">
        <v>906</v>
      </c>
      <c r="G161" s="205"/>
      <c r="H161" s="205"/>
      <c r="I161" s="208"/>
      <c r="J161" s="219">
        <f>BK161</f>
        <v>0</v>
      </c>
      <c r="K161" s="205"/>
      <c r="L161" s="210"/>
      <c r="M161" s="211"/>
      <c r="N161" s="212"/>
      <c r="O161" s="212"/>
      <c r="P161" s="213">
        <f>SUM(P162:P173)</f>
        <v>0</v>
      </c>
      <c r="Q161" s="212"/>
      <c r="R161" s="213">
        <f>SUM(R162:R173)</f>
        <v>0</v>
      </c>
      <c r="S161" s="212"/>
      <c r="T161" s="214">
        <f>SUM(T162:T173)</f>
        <v>0</v>
      </c>
      <c r="U161" s="12"/>
      <c r="V161" s="12"/>
      <c r="W161" s="12"/>
      <c r="X161" s="12"/>
      <c r="Y161" s="12"/>
      <c r="Z161" s="12"/>
      <c r="AA161" s="12"/>
      <c r="AB161" s="12"/>
      <c r="AC161" s="12"/>
      <c r="AD161" s="12"/>
      <c r="AE161" s="12"/>
      <c r="AR161" s="215" t="s">
        <v>84</v>
      </c>
      <c r="AT161" s="216" t="s">
        <v>76</v>
      </c>
      <c r="AU161" s="216" t="s">
        <v>84</v>
      </c>
      <c r="AY161" s="215" t="s">
        <v>199</v>
      </c>
      <c r="BK161" s="217">
        <f>SUM(BK162:BK173)</f>
        <v>0</v>
      </c>
    </row>
    <row r="162" spans="1:65" s="2" customFormat="1" ht="19.8" customHeight="1">
      <c r="A162" s="40"/>
      <c r="B162" s="41"/>
      <c r="C162" s="260" t="s">
        <v>254</v>
      </c>
      <c r="D162" s="260" t="s">
        <v>222</v>
      </c>
      <c r="E162" s="261" t="s">
        <v>1411</v>
      </c>
      <c r="F162" s="262" t="s">
        <v>1412</v>
      </c>
      <c r="G162" s="263" t="s">
        <v>303</v>
      </c>
      <c r="H162" s="264">
        <v>9.5</v>
      </c>
      <c r="I162" s="265"/>
      <c r="J162" s="266">
        <f>ROUND(I162*H162,2)</f>
        <v>0</v>
      </c>
      <c r="K162" s="262" t="s">
        <v>32</v>
      </c>
      <c r="L162" s="46"/>
      <c r="M162" s="267" t="s">
        <v>32</v>
      </c>
      <c r="N162" s="268" t="s">
        <v>48</v>
      </c>
      <c r="O162" s="86"/>
      <c r="P162" s="230">
        <f>O162*H162</f>
        <v>0</v>
      </c>
      <c r="Q162" s="230">
        <v>0</v>
      </c>
      <c r="R162" s="230">
        <f>Q162*H162</f>
        <v>0</v>
      </c>
      <c r="S162" s="230">
        <v>0</v>
      </c>
      <c r="T162" s="231">
        <f>S162*H162</f>
        <v>0</v>
      </c>
      <c r="U162" s="40"/>
      <c r="V162" s="40"/>
      <c r="W162" s="40"/>
      <c r="X162" s="40"/>
      <c r="Y162" s="40"/>
      <c r="Z162" s="40"/>
      <c r="AA162" s="40"/>
      <c r="AB162" s="40"/>
      <c r="AC162" s="40"/>
      <c r="AD162" s="40"/>
      <c r="AE162" s="40"/>
      <c r="AR162" s="232" t="s">
        <v>209</v>
      </c>
      <c r="AT162" s="232" t="s">
        <v>222</v>
      </c>
      <c r="AU162" s="232" t="s">
        <v>86</v>
      </c>
      <c r="AY162" s="18" t="s">
        <v>199</v>
      </c>
      <c r="BE162" s="233">
        <f>IF(N162="základní",J162,0)</f>
        <v>0</v>
      </c>
      <c r="BF162" s="233">
        <f>IF(N162="snížená",J162,0)</f>
        <v>0</v>
      </c>
      <c r="BG162" s="233">
        <f>IF(N162="zákl. přenesená",J162,0)</f>
        <v>0</v>
      </c>
      <c r="BH162" s="233">
        <f>IF(N162="sníž. přenesená",J162,0)</f>
        <v>0</v>
      </c>
      <c r="BI162" s="233">
        <f>IF(N162="nulová",J162,0)</f>
        <v>0</v>
      </c>
      <c r="BJ162" s="18" t="s">
        <v>84</v>
      </c>
      <c r="BK162" s="233">
        <f>ROUND(I162*H162,2)</f>
        <v>0</v>
      </c>
      <c r="BL162" s="18" t="s">
        <v>209</v>
      </c>
      <c r="BM162" s="232" t="s">
        <v>341</v>
      </c>
    </row>
    <row r="163" spans="1:47" s="2" customFormat="1" ht="12">
      <c r="A163" s="40"/>
      <c r="B163" s="41"/>
      <c r="C163" s="42"/>
      <c r="D163" s="234" t="s">
        <v>210</v>
      </c>
      <c r="E163" s="42"/>
      <c r="F163" s="235" t="s">
        <v>1412</v>
      </c>
      <c r="G163" s="42"/>
      <c r="H163" s="42"/>
      <c r="I163" s="138"/>
      <c r="J163" s="42"/>
      <c r="K163" s="42"/>
      <c r="L163" s="46"/>
      <c r="M163" s="236"/>
      <c r="N163" s="237"/>
      <c r="O163" s="86"/>
      <c r="P163" s="86"/>
      <c r="Q163" s="86"/>
      <c r="R163" s="86"/>
      <c r="S163" s="86"/>
      <c r="T163" s="87"/>
      <c r="U163" s="40"/>
      <c r="V163" s="40"/>
      <c r="W163" s="40"/>
      <c r="X163" s="40"/>
      <c r="Y163" s="40"/>
      <c r="Z163" s="40"/>
      <c r="AA163" s="40"/>
      <c r="AB163" s="40"/>
      <c r="AC163" s="40"/>
      <c r="AD163" s="40"/>
      <c r="AE163" s="40"/>
      <c r="AT163" s="18" t="s">
        <v>210</v>
      </c>
      <c r="AU163" s="18" t="s">
        <v>86</v>
      </c>
    </row>
    <row r="164" spans="1:51" s="13" customFormat="1" ht="12">
      <c r="A164" s="13"/>
      <c r="B164" s="238"/>
      <c r="C164" s="239"/>
      <c r="D164" s="234" t="s">
        <v>213</v>
      </c>
      <c r="E164" s="240" t="s">
        <v>32</v>
      </c>
      <c r="F164" s="241" t="s">
        <v>1413</v>
      </c>
      <c r="G164" s="239"/>
      <c r="H164" s="242">
        <v>9.5</v>
      </c>
      <c r="I164" s="243"/>
      <c r="J164" s="239"/>
      <c r="K164" s="239"/>
      <c r="L164" s="244"/>
      <c r="M164" s="245"/>
      <c r="N164" s="246"/>
      <c r="O164" s="246"/>
      <c r="P164" s="246"/>
      <c r="Q164" s="246"/>
      <c r="R164" s="246"/>
      <c r="S164" s="246"/>
      <c r="T164" s="247"/>
      <c r="U164" s="13"/>
      <c r="V164" s="13"/>
      <c r="W164" s="13"/>
      <c r="X164" s="13"/>
      <c r="Y164" s="13"/>
      <c r="Z164" s="13"/>
      <c r="AA164" s="13"/>
      <c r="AB164" s="13"/>
      <c r="AC164" s="13"/>
      <c r="AD164" s="13"/>
      <c r="AE164" s="13"/>
      <c r="AT164" s="248" t="s">
        <v>213</v>
      </c>
      <c r="AU164" s="248" t="s">
        <v>86</v>
      </c>
      <c r="AV164" s="13" t="s">
        <v>86</v>
      </c>
      <c r="AW164" s="13" t="s">
        <v>39</v>
      </c>
      <c r="AX164" s="13" t="s">
        <v>6</v>
      </c>
      <c r="AY164" s="248" t="s">
        <v>199</v>
      </c>
    </row>
    <row r="165" spans="1:51" s="14" customFormat="1" ht="12">
      <c r="A165" s="14"/>
      <c r="B165" s="249"/>
      <c r="C165" s="250"/>
      <c r="D165" s="234" t="s">
        <v>213</v>
      </c>
      <c r="E165" s="251" t="s">
        <v>32</v>
      </c>
      <c r="F165" s="252" t="s">
        <v>215</v>
      </c>
      <c r="G165" s="250"/>
      <c r="H165" s="253">
        <v>9.5</v>
      </c>
      <c r="I165" s="254"/>
      <c r="J165" s="250"/>
      <c r="K165" s="250"/>
      <c r="L165" s="255"/>
      <c r="M165" s="269"/>
      <c r="N165" s="270"/>
      <c r="O165" s="270"/>
      <c r="P165" s="270"/>
      <c r="Q165" s="270"/>
      <c r="R165" s="270"/>
      <c r="S165" s="270"/>
      <c r="T165" s="271"/>
      <c r="U165" s="14"/>
      <c r="V165" s="14"/>
      <c r="W165" s="14"/>
      <c r="X165" s="14"/>
      <c r="Y165" s="14"/>
      <c r="Z165" s="14"/>
      <c r="AA165" s="14"/>
      <c r="AB165" s="14"/>
      <c r="AC165" s="14"/>
      <c r="AD165" s="14"/>
      <c r="AE165" s="14"/>
      <c r="AT165" s="259" t="s">
        <v>213</v>
      </c>
      <c r="AU165" s="259" t="s">
        <v>86</v>
      </c>
      <c r="AV165" s="14" t="s">
        <v>209</v>
      </c>
      <c r="AW165" s="14" t="s">
        <v>39</v>
      </c>
      <c r="AX165" s="14" t="s">
        <v>84</v>
      </c>
      <c r="AY165" s="259" t="s">
        <v>199</v>
      </c>
    </row>
    <row r="166" spans="1:65" s="2" customFormat="1" ht="30" customHeight="1">
      <c r="A166" s="40"/>
      <c r="B166" s="41"/>
      <c r="C166" s="260" t="s">
        <v>342</v>
      </c>
      <c r="D166" s="260" t="s">
        <v>222</v>
      </c>
      <c r="E166" s="261" t="s">
        <v>1414</v>
      </c>
      <c r="F166" s="262" t="s">
        <v>1415</v>
      </c>
      <c r="G166" s="263" t="s">
        <v>288</v>
      </c>
      <c r="H166" s="264">
        <v>8</v>
      </c>
      <c r="I166" s="265"/>
      <c r="J166" s="266">
        <f>ROUND(I166*H166,2)</f>
        <v>0</v>
      </c>
      <c r="K166" s="262" t="s">
        <v>32</v>
      </c>
      <c r="L166" s="46"/>
      <c r="M166" s="267" t="s">
        <v>32</v>
      </c>
      <c r="N166" s="268" t="s">
        <v>48</v>
      </c>
      <c r="O166" s="86"/>
      <c r="P166" s="230">
        <f>O166*H166</f>
        <v>0</v>
      </c>
      <c r="Q166" s="230">
        <v>0</v>
      </c>
      <c r="R166" s="230">
        <f>Q166*H166</f>
        <v>0</v>
      </c>
      <c r="S166" s="230">
        <v>0</v>
      </c>
      <c r="T166" s="231">
        <f>S166*H166</f>
        <v>0</v>
      </c>
      <c r="U166" s="40"/>
      <c r="V166" s="40"/>
      <c r="W166" s="40"/>
      <c r="X166" s="40"/>
      <c r="Y166" s="40"/>
      <c r="Z166" s="40"/>
      <c r="AA166" s="40"/>
      <c r="AB166" s="40"/>
      <c r="AC166" s="40"/>
      <c r="AD166" s="40"/>
      <c r="AE166" s="40"/>
      <c r="AR166" s="232" t="s">
        <v>209</v>
      </c>
      <c r="AT166" s="232" t="s">
        <v>222</v>
      </c>
      <c r="AU166" s="232" t="s">
        <v>86</v>
      </c>
      <c r="AY166" s="18" t="s">
        <v>199</v>
      </c>
      <c r="BE166" s="233">
        <f>IF(N166="základní",J166,0)</f>
        <v>0</v>
      </c>
      <c r="BF166" s="233">
        <f>IF(N166="snížená",J166,0)</f>
        <v>0</v>
      </c>
      <c r="BG166" s="233">
        <f>IF(N166="zákl. přenesená",J166,0)</f>
        <v>0</v>
      </c>
      <c r="BH166" s="233">
        <f>IF(N166="sníž. přenesená",J166,0)</f>
        <v>0</v>
      </c>
      <c r="BI166" s="233">
        <f>IF(N166="nulová",J166,0)</f>
        <v>0</v>
      </c>
      <c r="BJ166" s="18" t="s">
        <v>84</v>
      </c>
      <c r="BK166" s="233">
        <f>ROUND(I166*H166,2)</f>
        <v>0</v>
      </c>
      <c r="BL166" s="18" t="s">
        <v>209</v>
      </c>
      <c r="BM166" s="232" t="s">
        <v>345</v>
      </c>
    </row>
    <row r="167" spans="1:47" s="2" customFormat="1" ht="12">
      <c r="A167" s="40"/>
      <c r="B167" s="41"/>
      <c r="C167" s="42"/>
      <c r="D167" s="234" t="s">
        <v>210</v>
      </c>
      <c r="E167" s="42"/>
      <c r="F167" s="235" t="s">
        <v>1415</v>
      </c>
      <c r="G167" s="42"/>
      <c r="H167" s="42"/>
      <c r="I167" s="138"/>
      <c r="J167" s="42"/>
      <c r="K167" s="42"/>
      <c r="L167" s="46"/>
      <c r="M167" s="236"/>
      <c r="N167" s="237"/>
      <c r="O167" s="86"/>
      <c r="P167" s="86"/>
      <c r="Q167" s="86"/>
      <c r="R167" s="86"/>
      <c r="S167" s="86"/>
      <c r="T167" s="87"/>
      <c r="U167" s="40"/>
      <c r="V167" s="40"/>
      <c r="W167" s="40"/>
      <c r="X167" s="40"/>
      <c r="Y167" s="40"/>
      <c r="Z167" s="40"/>
      <c r="AA167" s="40"/>
      <c r="AB167" s="40"/>
      <c r="AC167" s="40"/>
      <c r="AD167" s="40"/>
      <c r="AE167" s="40"/>
      <c r="AT167" s="18" t="s">
        <v>210</v>
      </c>
      <c r="AU167" s="18" t="s">
        <v>86</v>
      </c>
    </row>
    <row r="168" spans="1:51" s="13" customFormat="1" ht="12">
      <c r="A168" s="13"/>
      <c r="B168" s="238"/>
      <c r="C168" s="239"/>
      <c r="D168" s="234" t="s">
        <v>213</v>
      </c>
      <c r="E168" s="240" t="s">
        <v>32</v>
      </c>
      <c r="F168" s="241" t="s">
        <v>1416</v>
      </c>
      <c r="G168" s="239"/>
      <c r="H168" s="242">
        <v>8</v>
      </c>
      <c r="I168" s="243"/>
      <c r="J168" s="239"/>
      <c r="K168" s="239"/>
      <c r="L168" s="244"/>
      <c r="M168" s="245"/>
      <c r="N168" s="246"/>
      <c r="O168" s="246"/>
      <c r="P168" s="246"/>
      <c r="Q168" s="246"/>
      <c r="R168" s="246"/>
      <c r="S168" s="246"/>
      <c r="T168" s="247"/>
      <c r="U168" s="13"/>
      <c r="V168" s="13"/>
      <c r="W168" s="13"/>
      <c r="X168" s="13"/>
      <c r="Y168" s="13"/>
      <c r="Z168" s="13"/>
      <c r="AA168" s="13"/>
      <c r="AB168" s="13"/>
      <c r="AC168" s="13"/>
      <c r="AD168" s="13"/>
      <c r="AE168" s="13"/>
      <c r="AT168" s="248" t="s">
        <v>213</v>
      </c>
      <c r="AU168" s="248" t="s">
        <v>86</v>
      </c>
      <c r="AV168" s="13" t="s">
        <v>86</v>
      </c>
      <c r="AW168" s="13" t="s">
        <v>39</v>
      </c>
      <c r="AX168" s="13" t="s">
        <v>6</v>
      </c>
      <c r="AY168" s="248" t="s">
        <v>199</v>
      </c>
    </row>
    <row r="169" spans="1:51" s="14" customFormat="1" ht="12">
      <c r="A169" s="14"/>
      <c r="B169" s="249"/>
      <c r="C169" s="250"/>
      <c r="D169" s="234" t="s">
        <v>213</v>
      </c>
      <c r="E169" s="251" t="s">
        <v>32</v>
      </c>
      <c r="F169" s="252" t="s">
        <v>215</v>
      </c>
      <c r="G169" s="250"/>
      <c r="H169" s="253">
        <v>8</v>
      </c>
      <c r="I169" s="254"/>
      <c r="J169" s="250"/>
      <c r="K169" s="250"/>
      <c r="L169" s="255"/>
      <c r="M169" s="269"/>
      <c r="N169" s="270"/>
      <c r="O169" s="270"/>
      <c r="P169" s="270"/>
      <c r="Q169" s="270"/>
      <c r="R169" s="270"/>
      <c r="S169" s="270"/>
      <c r="T169" s="271"/>
      <c r="U169" s="14"/>
      <c r="V169" s="14"/>
      <c r="W169" s="14"/>
      <c r="X169" s="14"/>
      <c r="Y169" s="14"/>
      <c r="Z169" s="14"/>
      <c r="AA169" s="14"/>
      <c r="AB169" s="14"/>
      <c r="AC169" s="14"/>
      <c r="AD169" s="14"/>
      <c r="AE169" s="14"/>
      <c r="AT169" s="259" t="s">
        <v>213</v>
      </c>
      <c r="AU169" s="259" t="s">
        <v>86</v>
      </c>
      <c r="AV169" s="14" t="s">
        <v>209</v>
      </c>
      <c r="AW169" s="14" t="s">
        <v>39</v>
      </c>
      <c r="AX169" s="14" t="s">
        <v>84</v>
      </c>
      <c r="AY169" s="259" t="s">
        <v>199</v>
      </c>
    </row>
    <row r="170" spans="1:65" s="2" customFormat="1" ht="30" customHeight="1">
      <c r="A170" s="40"/>
      <c r="B170" s="41"/>
      <c r="C170" s="260" t="s">
        <v>257</v>
      </c>
      <c r="D170" s="260" t="s">
        <v>222</v>
      </c>
      <c r="E170" s="261" t="s">
        <v>1417</v>
      </c>
      <c r="F170" s="262" t="s">
        <v>1418</v>
      </c>
      <c r="G170" s="263" t="s">
        <v>288</v>
      </c>
      <c r="H170" s="264">
        <v>8</v>
      </c>
      <c r="I170" s="265"/>
      <c r="J170" s="266">
        <f>ROUND(I170*H170,2)</f>
        <v>0</v>
      </c>
      <c r="K170" s="262" t="s">
        <v>32</v>
      </c>
      <c r="L170" s="46"/>
      <c r="M170" s="267" t="s">
        <v>32</v>
      </c>
      <c r="N170" s="268" t="s">
        <v>48</v>
      </c>
      <c r="O170" s="86"/>
      <c r="P170" s="230">
        <f>O170*H170</f>
        <v>0</v>
      </c>
      <c r="Q170" s="230">
        <v>0</v>
      </c>
      <c r="R170" s="230">
        <f>Q170*H170</f>
        <v>0</v>
      </c>
      <c r="S170" s="230">
        <v>0</v>
      </c>
      <c r="T170" s="231">
        <f>S170*H170</f>
        <v>0</v>
      </c>
      <c r="U170" s="40"/>
      <c r="V170" s="40"/>
      <c r="W170" s="40"/>
      <c r="X170" s="40"/>
      <c r="Y170" s="40"/>
      <c r="Z170" s="40"/>
      <c r="AA170" s="40"/>
      <c r="AB170" s="40"/>
      <c r="AC170" s="40"/>
      <c r="AD170" s="40"/>
      <c r="AE170" s="40"/>
      <c r="AR170" s="232" t="s">
        <v>209</v>
      </c>
      <c r="AT170" s="232" t="s">
        <v>222</v>
      </c>
      <c r="AU170" s="232" t="s">
        <v>86</v>
      </c>
      <c r="AY170" s="18" t="s">
        <v>199</v>
      </c>
      <c r="BE170" s="233">
        <f>IF(N170="základní",J170,0)</f>
        <v>0</v>
      </c>
      <c r="BF170" s="233">
        <f>IF(N170="snížená",J170,0)</f>
        <v>0</v>
      </c>
      <c r="BG170" s="233">
        <f>IF(N170="zákl. přenesená",J170,0)</f>
        <v>0</v>
      </c>
      <c r="BH170" s="233">
        <f>IF(N170="sníž. přenesená",J170,0)</f>
        <v>0</v>
      </c>
      <c r="BI170" s="233">
        <f>IF(N170="nulová",J170,0)</f>
        <v>0</v>
      </c>
      <c r="BJ170" s="18" t="s">
        <v>84</v>
      </c>
      <c r="BK170" s="233">
        <f>ROUND(I170*H170,2)</f>
        <v>0</v>
      </c>
      <c r="BL170" s="18" t="s">
        <v>209</v>
      </c>
      <c r="BM170" s="232" t="s">
        <v>348</v>
      </c>
    </row>
    <row r="171" spans="1:47" s="2" customFormat="1" ht="12">
      <c r="A171" s="40"/>
      <c r="B171" s="41"/>
      <c r="C171" s="42"/>
      <c r="D171" s="234" t="s">
        <v>210</v>
      </c>
      <c r="E171" s="42"/>
      <c r="F171" s="235" t="s">
        <v>1418</v>
      </c>
      <c r="G171" s="42"/>
      <c r="H171" s="42"/>
      <c r="I171" s="138"/>
      <c r="J171" s="42"/>
      <c r="K171" s="42"/>
      <c r="L171" s="46"/>
      <c r="M171" s="236"/>
      <c r="N171" s="237"/>
      <c r="O171" s="86"/>
      <c r="P171" s="86"/>
      <c r="Q171" s="86"/>
      <c r="R171" s="86"/>
      <c r="S171" s="86"/>
      <c r="T171" s="87"/>
      <c r="U171" s="40"/>
      <c r="V171" s="40"/>
      <c r="W171" s="40"/>
      <c r="X171" s="40"/>
      <c r="Y171" s="40"/>
      <c r="Z171" s="40"/>
      <c r="AA171" s="40"/>
      <c r="AB171" s="40"/>
      <c r="AC171" s="40"/>
      <c r="AD171" s="40"/>
      <c r="AE171" s="40"/>
      <c r="AT171" s="18" t="s">
        <v>210</v>
      </c>
      <c r="AU171" s="18" t="s">
        <v>86</v>
      </c>
    </row>
    <row r="172" spans="1:65" s="2" customFormat="1" ht="19.8" customHeight="1">
      <c r="A172" s="40"/>
      <c r="B172" s="41"/>
      <c r="C172" s="260" t="s">
        <v>7</v>
      </c>
      <c r="D172" s="260" t="s">
        <v>222</v>
      </c>
      <c r="E172" s="261" t="s">
        <v>915</v>
      </c>
      <c r="F172" s="262" t="s">
        <v>916</v>
      </c>
      <c r="G172" s="263" t="s">
        <v>324</v>
      </c>
      <c r="H172" s="264">
        <v>15</v>
      </c>
      <c r="I172" s="265"/>
      <c r="J172" s="266">
        <f>ROUND(I172*H172,2)</f>
        <v>0</v>
      </c>
      <c r="K172" s="262" t="s">
        <v>32</v>
      </c>
      <c r="L172" s="46"/>
      <c r="M172" s="267" t="s">
        <v>32</v>
      </c>
      <c r="N172" s="268" t="s">
        <v>48</v>
      </c>
      <c r="O172" s="86"/>
      <c r="P172" s="230">
        <f>O172*H172</f>
        <v>0</v>
      </c>
      <c r="Q172" s="230">
        <v>0</v>
      </c>
      <c r="R172" s="230">
        <f>Q172*H172</f>
        <v>0</v>
      </c>
      <c r="S172" s="230">
        <v>0</v>
      </c>
      <c r="T172" s="231">
        <f>S172*H172</f>
        <v>0</v>
      </c>
      <c r="U172" s="40"/>
      <c r="V172" s="40"/>
      <c r="W172" s="40"/>
      <c r="X172" s="40"/>
      <c r="Y172" s="40"/>
      <c r="Z172" s="40"/>
      <c r="AA172" s="40"/>
      <c r="AB172" s="40"/>
      <c r="AC172" s="40"/>
      <c r="AD172" s="40"/>
      <c r="AE172" s="40"/>
      <c r="AR172" s="232" t="s">
        <v>209</v>
      </c>
      <c r="AT172" s="232" t="s">
        <v>222</v>
      </c>
      <c r="AU172" s="232" t="s">
        <v>86</v>
      </c>
      <c r="AY172" s="18" t="s">
        <v>199</v>
      </c>
      <c r="BE172" s="233">
        <f>IF(N172="základní",J172,0)</f>
        <v>0</v>
      </c>
      <c r="BF172" s="233">
        <f>IF(N172="snížená",J172,0)</f>
        <v>0</v>
      </c>
      <c r="BG172" s="233">
        <f>IF(N172="zákl. přenesená",J172,0)</f>
        <v>0</v>
      </c>
      <c r="BH172" s="233">
        <f>IF(N172="sníž. přenesená",J172,0)</f>
        <v>0</v>
      </c>
      <c r="BI172" s="233">
        <f>IF(N172="nulová",J172,0)</f>
        <v>0</v>
      </c>
      <c r="BJ172" s="18" t="s">
        <v>84</v>
      </c>
      <c r="BK172" s="233">
        <f>ROUND(I172*H172,2)</f>
        <v>0</v>
      </c>
      <c r="BL172" s="18" t="s">
        <v>209</v>
      </c>
      <c r="BM172" s="232" t="s">
        <v>351</v>
      </c>
    </row>
    <row r="173" spans="1:47" s="2" customFormat="1" ht="12">
      <c r="A173" s="40"/>
      <c r="B173" s="41"/>
      <c r="C173" s="42"/>
      <c r="D173" s="234" t="s">
        <v>210</v>
      </c>
      <c r="E173" s="42"/>
      <c r="F173" s="235" t="s">
        <v>916</v>
      </c>
      <c r="G173" s="42"/>
      <c r="H173" s="42"/>
      <c r="I173" s="138"/>
      <c r="J173" s="42"/>
      <c r="K173" s="42"/>
      <c r="L173" s="46"/>
      <c r="M173" s="236"/>
      <c r="N173" s="237"/>
      <c r="O173" s="86"/>
      <c r="P173" s="86"/>
      <c r="Q173" s="86"/>
      <c r="R173" s="86"/>
      <c r="S173" s="86"/>
      <c r="T173" s="87"/>
      <c r="U173" s="40"/>
      <c r="V173" s="40"/>
      <c r="W173" s="40"/>
      <c r="X173" s="40"/>
      <c r="Y173" s="40"/>
      <c r="Z173" s="40"/>
      <c r="AA173" s="40"/>
      <c r="AB173" s="40"/>
      <c r="AC173" s="40"/>
      <c r="AD173" s="40"/>
      <c r="AE173" s="40"/>
      <c r="AT173" s="18" t="s">
        <v>210</v>
      </c>
      <c r="AU173" s="18" t="s">
        <v>86</v>
      </c>
    </row>
    <row r="174" spans="1:63" s="12" customFormat="1" ht="22.8" customHeight="1">
      <c r="A174" s="12"/>
      <c r="B174" s="204"/>
      <c r="C174" s="205"/>
      <c r="D174" s="206" t="s">
        <v>76</v>
      </c>
      <c r="E174" s="218" t="s">
        <v>209</v>
      </c>
      <c r="F174" s="218" t="s">
        <v>917</v>
      </c>
      <c r="G174" s="205"/>
      <c r="H174" s="205"/>
      <c r="I174" s="208"/>
      <c r="J174" s="219">
        <f>BK174</f>
        <v>0</v>
      </c>
      <c r="K174" s="205"/>
      <c r="L174" s="210"/>
      <c r="M174" s="211"/>
      <c r="N174" s="212"/>
      <c r="O174" s="212"/>
      <c r="P174" s="213">
        <f>SUM(P175:P179)</f>
        <v>0</v>
      </c>
      <c r="Q174" s="212"/>
      <c r="R174" s="213">
        <f>SUM(R175:R179)</f>
        <v>0</v>
      </c>
      <c r="S174" s="212"/>
      <c r="T174" s="214">
        <f>SUM(T175:T179)</f>
        <v>0</v>
      </c>
      <c r="U174" s="12"/>
      <c r="V174" s="12"/>
      <c r="W174" s="12"/>
      <c r="X174" s="12"/>
      <c r="Y174" s="12"/>
      <c r="Z174" s="12"/>
      <c r="AA174" s="12"/>
      <c r="AB174" s="12"/>
      <c r="AC174" s="12"/>
      <c r="AD174" s="12"/>
      <c r="AE174" s="12"/>
      <c r="AR174" s="215" t="s">
        <v>84</v>
      </c>
      <c r="AT174" s="216" t="s">
        <v>76</v>
      </c>
      <c r="AU174" s="216" t="s">
        <v>84</v>
      </c>
      <c r="AY174" s="215" t="s">
        <v>199</v>
      </c>
      <c r="BK174" s="217">
        <f>SUM(BK175:BK179)</f>
        <v>0</v>
      </c>
    </row>
    <row r="175" spans="1:65" s="2" customFormat="1" ht="30" customHeight="1">
      <c r="A175" s="40"/>
      <c r="B175" s="41"/>
      <c r="C175" s="260" t="s">
        <v>261</v>
      </c>
      <c r="D175" s="260" t="s">
        <v>222</v>
      </c>
      <c r="E175" s="261" t="s">
        <v>1348</v>
      </c>
      <c r="F175" s="262" t="s">
        <v>1349</v>
      </c>
      <c r="G175" s="263" t="s">
        <v>288</v>
      </c>
      <c r="H175" s="264">
        <v>60</v>
      </c>
      <c r="I175" s="265"/>
      <c r="J175" s="266">
        <f>ROUND(I175*H175,2)</f>
        <v>0</v>
      </c>
      <c r="K175" s="262" t="s">
        <v>32</v>
      </c>
      <c r="L175" s="46"/>
      <c r="M175" s="267" t="s">
        <v>32</v>
      </c>
      <c r="N175" s="268" t="s">
        <v>48</v>
      </c>
      <c r="O175" s="86"/>
      <c r="P175" s="230">
        <f>O175*H175</f>
        <v>0</v>
      </c>
      <c r="Q175" s="230">
        <v>0</v>
      </c>
      <c r="R175" s="230">
        <f>Q175*H175</f>
        <v>0</v>
      </c>
      <c r="S175" s="230">
        <v>0</v>
      </c>
      <c r="T175" s="231">
        <f>S175*H175</f>
        <v>0</v>
      </c>
      <c r="U175" s="40"/>
      <c r="V175" s="40"/>
      <c r="W175" s="40"/>
      <c r="X175" s="40"/>
      <c r="Y175" s="40"/>
      <c r="Z175" s="40"/>
      <c r="AA175" s="40"/>
      <c r="AB175" s="40"/>
      <c r="AC175" s="40"/>
      <c r="AD175" s="40"/>
      <c r="AE175" s="40"/>
      <c r="AR175" s="232" t="s">
        <v>209</v>
      </c>
      <c r="AT175" s="232" t="s">
        <v>222</v>
      </c>
      <c r="AU175" s="232" t="s">
        <v>86</v>
      </c>
      <c r="AY175" s="18" t="s">
        <v>199</v>
      </c>
      <c r="BE175" s="233">
        <f>IF(N175="základní",J175,0)</f>
        <v>0</v>
      </c>
      <c r="BF175" s="233">
        <f>IF(N175="snížená",J175,0)</f>
        <v>0</v>
      </c>
      <c r="BG175" s="233">
        <f>IF(N175="zákl. přenesená",J175,0)</f>
        <v>0</v>
      </c>
      <c r="BH175" s="233">
        <f>IF(N175="sníž. přenesená",J175,0)</f>
        <v>0</v>
      </c>
      <c r="BI175" s="233">
        <f>IF(N175="nulová",J175,0)</f>
        <v>0</v>
      </c>
      <c r="BJ175" s="18" t="s">
        <v>84</v>
      </c>
      <c r="BK175" s="233">
        <f>ROUND(I175*H175,2)</f>
        <v>0</v>
      </c>
      <c r="BL175" s="18" t="s">
        <v>209</v>
      </c>
      <c r="BM175" s="232" t="s">
        <v>354</v>
      </c>
    </row>
    <row r="176" spans="1:47" s="2" customFormat="1" ht="12">
      <c r="A176" s="40"/>
      <c r="B176" s="41"/>
      <c r="C176" s="42"/>
      <c r="D176" s="234" t="s">
        <v>210</v>
      </c>
      <c r="E176" s="42"/>
      <c r="F176" s="235" t="s">
        <v>1349</v>
      </c>
      <c r="G176" s="42"/>
      <c r="H176" s="42"/>
      <c r="I176" s="138"/>
      <c r="J176" s="42"/>
      <c r="K176" s="42"/>
      <c r="L176" s="46"/>
      <c r="M176" s="236"/>
      <c r="N176" s="237"/>
      <c r="O176" s="86"/>
      <c r="P176" s="86"/>
      <c r="Q176" s="86"/>
      <c r="R176" s="86"/>
      <c r="S176" s="86"/>
      <c r="T176" s="87"/>
      <c r="U176" s="40"/>
      <c r="V176" s="40"/>
      <c r="W176" s="40"/>
      <c r="X176" s="40"/>
      <c r="Y176" s="40"/>
      <c r="Z176" s="40"/>
      <c r="AA176" s="40"/>
      <c r="AB176" s="40"/>
      <c r="AC176" s="40"/>
      <c r="AD176" s="40"/>
      <c r="AE176" s="40"/>
      <c r="AT176" s="18" t="s">
        <v>210</v>
      </c>
      <c r="AU176" s="18" t="s">
        <v>86</v>
      </c>
    </row>
    <row r="177" spans="1:51" s="13" customFormat="1" ht="12">
      <c r="A177" s="13"/>
      <c r="B177" s="238"/>
      <c r="C177" s="239"/>
      <c r="D177" s="234" t="s">
        <v>213</v>
      </c>
      <c r="E177" s="240" t="s">
        <v>32</v>
      </c>
      <c r="F177" s="241" t="s">
        <v>1419</v>
      </c>
      <c r="G177" s="239"/>
      <c r="H177" s="242">
        <v>35</v>
      </c>
      <c r="I177" s="243"/>
      <c r="J177" s="239"/>
      <c r="K177" s="239"/>
      <c r="L177" s="244"/>
      <c r="M177" s="245"/>
      <c r="N177" s="246"/>
      <c r="O177" s="246"/>
      <c r="P177" s="246"/>
      <c r="Q177" s="246"/>
      <c r="R177" s="246"/>
      <c r="S177" s="246"/>
      <c r="T177" s="247"/>
      <c r="U177" s="13"/>
      <c r="V177" s="13"/>
      <c r="W177" s="13"/>
      <c r="X177" s="13"/>
      <c r="Y177" s="13"/>
      <c r="Z177" s="13"/>
      <c r="AA177" s="13"/>
      <c r="AB177" s="13"/>
      <c r="AC177" s="13"/>
      <c r="AD177" s="13"/>
      <c r="AE177" s="13"/>
      <c r="AT177" s="248" t="s">
        <v>213</v>
      </c>
      <c r="AU177" s="248" t="s">
        <v>86</v>
      </c>
      <c r="AV177" s="13" t="s">
        <v>86</v>
      </c>
      <c r="AW177" s="13" t="s">
        <v>39</v>
      </c>
      <c r="AX177" s="13" t="s">
        <v>6</v>
      </c>
      <c r="AY177" s="248" t="s">
        <v>199</v>
      </c>
    </row>
    <row r="178" spans="1:51" s="13" customFormat="1" ht="12">
      <c r="A178" s="13"/>
      <c r="B178" s="238"/>
      <c r="C178" s="239"/>
      <c r="D178" s="234" t="s">
        <v>213</v>
      </c>
      <c r="E178" s="240" t="s">
        <v>32</v>
      </c>
      <c r="F178" s="241" t="s">
        <v>1420</v>
      </c>
      <c r="G178" s="239"/>
      <c r="H178" s="242">
        <v>25</v>
      </c>
      <c r="I178" s="243"/>
      <c r="J178" s="239"/>
      <c r="K178" s="239"/>
      <c r="L178" s="244"/>
      <c r="M178" s="245"/>
      <c r="N178" s="246"/>
      <c r="O178" s="246"/>
      <c r="P178" s="246"/>
      <c r="Q178" s="246"/>
      <c r="R178" s="246"/>
      <c r="S178" s="246"/>
      <c r="T178" s="247"/>
      <c r="U178" s="13"/>
      <c r="V178" s="13"/>
      <c r="W178" s="13"/>
      <c r="X178" s="13"/>
      <c r="Y178" s="13"/>
      <c r="Z178" s="13"/>
      <c r="AA178" s="13"/>
      <c r="AB178" s="13"/>
      <c r="AC178" s="13"/>
      <c r="AD178" s="13"/>
      <c r="AE178" s="13"/>
      <c r="AT178" s="248" t="s">
        <v>213</v>
      </c>
      <c r="AU178" s="248" t="s">
        <v>86</v>
      </c>
      <c r="AV178" s="13" t="s">
        <v>86</v>
      </c>
      <c r="AW178" s="13" t="s">
        <v>39</v>
      </c>
      <c r="AX178" s="13" t="s">
        <v>6</v>
      </c>
      <c r="AY178" s="248" t="s">
        <v>199</v>
      </c>
    </row>
    <row r="179" spans="1:51" s="14" customFormat="1" ht="12">
      <c r="A179" s="14"/>
      <c r="B179" s="249"/>
      <c r="C179" s="250"/>
      <c r="D179" s="234" t="s">
        <v>213</v>
      </c>
      <c r="E179" s="251" t="s">
        <v>32</v>
      </c>
      <c r="F179" s="252" t="s">
        <v>215</v>
      </c>
      <c r="G179" s="250"/>
      <c r="H179" s="253">
        <v>60</v>
      </c>
      <c r="I179" s="254"/>
      <c r="J179" s="250"/>
      <c r="K179" s="250"/>
      <c r="L179" s="255"/>
      <c r="M179" s="269"/>
      <c r="N179" s="270"/>
      <c r="O179" s="270"/>
      <c r="P179" s="270"/>
      <c r="Q179" s="270"/>
      <c r="R179" s="270"/>
      <c r="S179" s="270"/>
      <c r="T179" s="271"/>
      <c r="U179" s="14"/>
      <c r="V179" s="14"/>
      <c r="W179" s="14"/>
      <c r="X179" s="14"/>
      <c r="Y179" s="14"/>
      <c r="Z179" s="14"/>
      <c r="AA179" s="14"/>
      <c r="AB179" s="14"/>
      <c r="AC179" s="14"/>
      <c r="AD179" s="14"/>
      <c r="AE179" s="14"/>
      <c r="AT179" s="259" t="s">
        <v>213</v>
      </c>
      <c r="AU179" s="259" t="s">
        <v>86</v>
      </c>
      <c r="AV179" s="14" t="s">
        <v>209</v>
      </c>
      <c r="AW179" s="14" t="s">
        <v>39</v>
      </c>
      <c r="AX179" s="14" t="s">
        <v>84</v>
      </c>
      <c r="AY179" s="259" t="s">
        <v>199</v>
      </c>
    </row>
    <row r="180" spans="1:63" s="12" customFormat="1" ht="22.8" customHeight="1">
      <c r="A180" s="12"/>
      <c r="B180" s="204"/>
      <c r="C180" s="205"/>
      <c r="D180" s="206" t="s">
        <v>76</v>
      </c>
      <c r="E180" s="218" t="s">
        <v>200</v>
      </c>
      <c r="F180" s="218" t="s">
        <v>201</v>
      </c>
      <c r="G180" s="205"/>
      <c r="H180" s="205"/>
      <c r="I180" s="208"/>
      <c r="J180" s="219">
        <f>BK180</f>
        <v>0</v>
      </c>
      <c r="K180" s="205"/>
      <c r="L180" s="210"/>
      <c r="M180" s="211"/>
      <c r="N180" s="212"/>
      <c r="O180" s="212"/>
      <c r="P180" s="213">
        <f>SUM(P181:P188)</f>
        <v>0</v>
      </c>
      <c r="Q180" s="212"/>
      <c r="R180" s="213">
        <f>SUM(R181:R188)</f>
        <v>0</v>
      </c>
      <c r="S180" s="212"/>
      <c r="T180" s="214">
        <f>SUM(T181:T188)</f>
        <v>0</v>
      </c>
      <c r="U180" s="12"/>
      <c r="V180" s="12"/>
      <c r="W180" s="12"/>
      <c r="X180" s="12"/>
      <c r="Y180" s="12"/>
      <c r="Z180" s="12"/>
      <c r="AA180" s="12"/>
      <c r="AB180" s="12"/>
      <c r="AC180" s="12"/>
      <c r="AD180" s="12"/>
      <c r="AE180" s="12"/>
      <c r="AR180" s="215" t="s">
        <v>84</v>
      </c>
      <c r="AT180" s="216" t="s">
        <v>76</v>
      </c>
      <c r="AU180" s="216" t="s">
        <v>84</v>
      </c>
      <c r="AY180" s="215" t="s">
        <v>199</v>
      </c>
      <c r="BK180" s="217">
        <f>SUM(BK181:BK188)</f>
        <v>0</v>
      </c>
    </row>
    <row r="181" spans="1:65" s="2" customFormat="1" ht="14.4" customHeight="1">
      <c r="A181" s="40"/>
      <c r="B181" s="41"/>
      <c r="C181" s="260" t="s">
        <v>355</v>
      </c>
      <c r="D181" s="260" t="s">
        <v>222</v>
      </c>
      <c r="E181" s="261" t="s">
        <v>1421</v>
      </c>
      <c r="F181" s="262" t="s">
        <v>1422</v>
      </c>
      <c r="G181" s="263" t="s">
        <v>288</v>
      </c>
      <c r="H181" s="264">
        <v>16.46</v>
      </c>
      <c r="I181" s="265"/>
      <c r="J181" s="266">
        <f>ROUND(I181*H181,2)</f>
        <v>0</v>
      </c>
      <c r="K181" s="262" t="s">
        <v>32</v>
      </c>
      <c r="L181" s="46"/>
      <c r="M181" s="267" t="s">
        <v>32</v>
      </c>
      <c r="N181" s="268" t="s">
        <v>48</v>
      </c>
      <c r="O181" s="86"/>
      <c r="P181" s="230">
        <f>O181*H181</f>
        <v>0</v>
      </c>
      <c r="Q181" s="230">
        <v>0</v>
      </c>
      <c r="R181" s="230">
        <f>Q181*H181</f>
        <v>0</v>
      </c>
      <c r="S181" s="230">
        <v>0</v>
      </c>
      <c r="T181" s="231">
        <f>S181*H181</f>
        <v>0</v>
      </c>
      <c r="U181" s="40"/>
      <c r="V181" s="40"/>
      <c r="W181" s="40"/>
      <c r="X181" s="40"/>
      <c r="Y181" s="40"/>
      <c r="Z181" s="40"/>
      <c r="AA181" s="40"/>
      <c r="AB181" s="40"/>
      <c r="AC181" s="40"/>
      <c r="AD181" s="40"/>
      <c r="AE181" s="40"/>
      <c r="AR181" s="232" t="s">
        <v>209</v>
      </c>
      <c r="AT181" s="232" t="s">
        <v>222</v>
      </c>
      <c r="AU181" s="232" t="s">
        <v>86</v>
      </c>
      <c r="AY181" s="18" t="s">
        <v>199</v>
      </c>
      <c r="BE181" s="233">
        <f>IF(N181="základní",J181,0)</f>
        <v>0</v>
      </c>
      <c r="BF181" s="233">
        <f>IF(N181="snížená",J181,0)</f>
        <v>0</v>
      </c>
      <c r="BG181" s="233">
        <f>IF(N181="zákl. přenesená",J181,0)</f>
        <v>0</v>
      </c>
      <c r="BH181" s="233">
        <f>IF(N181="sníž. přenesená",J181,0)</f>
        <v>0</v>
      </c>
      <c r="BI181" s="233">
        <f>IF(N181="nulová",J181,0)</f>
        <v>0</v>
      </c>
      <c r="BJ181" s="18" t="s">
        <v>84</v>
      </c>
      <c r="BK181" s="233">
        <f>ROUND(I181*H181,2)</f>
        <v>0</v>
      </c>
      <c r="BL181" s="18" t="s">
        <v>209</v>
      </c>
      <c r="BM181" s="232" t="s">
        <v>358</v>
      </c>
    </row>
    <row r="182" spans="1:47" s="2" customFormat="1" ht="12">
      <c r="A182" s="40"/>
      <c r="B182" s="41"/>
      <c r="C182" s="42"/>
      <c r="D182" s="234" t="s">
        <v>210</v>
      </c>
      <c r="E182" s="42"/>
      <c r="F182" s="235" t="s">
        <v>1422</v>
      </c>
      <c r="G182" s="42"/>
      <c r="H182" s="42"/>
      <c r="I182" s="138"/>
      <c r="J182" s="42"/>
      <c r="K182" s="42"/>
      <c r="L182" s="46"/>
      <c r="M182" s="236"/>
      <c r="N182" s="237"/>
      <c r="O182" s="86"/>
      <c r="P182" s="86"/>
      <c r="Q182" s="86"/>
      <c r="R182" s="86"/>
      <c r="S182" s="86"/>
      <c r="T182" s="87"/>
      <c r="U182" s="40"/>
      <c r="V182" s="40"/>
      <c r="W182" s="40"/>
      <c r="X182" s="40"/>
      <c r="Y182" s="40"/>
      <c r="Z182" s="40"/>
      <c r="AA182" s="40"/>
      <c r="AB182" s="40"/>
      <c r="AC182" s="40"/>
      <c r="AD182" s="40"/>
      <c r="AE182" s="40"/>
      <c r="AT182" s="18" t="s">
        <v>210</v>
      </c>
      <c r="AU182" s="18" t="s">
        <v>86</v>
      </c>
    </row>
    <row r="183" spans="1:51" s="13" customFormat="1" ht="12">
      <c r="A183" s="13"/>
      <c r="B183" s="238"/>
      <c r="C183" s="239"/>
      <c r="D183" s="234" t="s">
        <v>213</v>
      </c>
      <c r="E183" s="240" t="s">
        <v>32</v>
      </c>
      <c r="F183" s="241" t="s">
        <v>1423</v>
      </c>
      <c r="G183" s="239"/>
      <c r="H183" s="242">
        <v>16.46</v>
      </c>
      <c r="I183" s="243"/>
      <c r="J183" s="239"/>
      <c r="K183" s="239"/>
      <c r="L183" s="244"/>
      <c r="M183" s="245"/>
      <c r="N183" s="246"/>
      <c r="O183" s="246"/>
      <c r="P183" s="246"/>
      <c r="Q183" s="246"/>
      <c r="R183" s="246"/>
      <c r="S183" s="246"/>
      <c r="T183" s="247"/>
      <c r="U183" s="13"/>
      <c r="V183" s="13"/>
      <c r="W183" s="13"/>
      <c r="X183" s="13"/>
      <c r="Y183" s="13"/>
      <c r="Z183" s="13"/>
      <c r="AA183" s="13"/>
      <c r="AB183" s="13"/>
      <c r="AC183" s="13"/>
      <c r="AD183" s="13"/>
      <c r="AE183" s="13"/>
      <c r="AT183" s="248" t="s">
        <v>213</v>
      </c>
      <c r="AU183" s="248" t="s">
        <v>86</v>
      </c>
      <c r="AV183" s="13" t="s">
        <v>86</v>
      </c>
      <c r="AW183" s="13" t="s">
        <v>39</v>
      </c>
      <c r="AX183" s="13" t="s">
        <v>6</v>
      </c>
      <c r="AY183" s="248" t="s">
        <v>199</v>
      </c>
    </row>
    <row r="184" spans="1:51" s="14" customFormat="1" ht="12">
      <c r="A184" s="14"/>
      <c r="B184" s="249"/>
      <c r="C184" s="250"/>
      <c r="D184" s="234" t="s">
        <v>213</v>
      </c>
      <c r="E184" s="251" t="s">
        <v>32</v>
      </c>
      <c r="F184" s="252" t="s">
        <v>215</v>
      </c>
      <c r="G184" s="250"/>
      <c r="H184" s="253">
        <v>16.46</v>
      </c>
      <c r="I184" s="254"/>
      <c r="J184" s="250"/>
      <c r="K184" s="250"/>
      <c r="L184" s="255"/>
      <c r="M184" s="269"/>
      <c r="N184" s="270"/>
      <c r="O184" s="270"/>
      <c r="P184" s="270"/>
      <c r="Q184" s="270"/>
      <c r="R184" s="270"/>
      <c r="S184" s="270"/>
      <c r="T184" s="271"/>
      <c r="U184" s="14"/>
      <c r="V184" s="14"/>
      <c r="W184" s="14"/>
      <c r="X184" s="14"/>
      <c r="Y184" s="14"/>
      <c r="Z184" s="14"/>
      <c r="AA184" s="14"/>
      <c r="AB184" s="14"/>
      <c r="AC184" s="14"/>
      <c r="AD184" s="14"/>
      <c r="AE184" s="14"/>
      <c r="AT184" s="259" t="s">
        <v>213</v>
      </c>
      <c r="AU184" s="259" t="s">
        <v>86</v>
      </c>
      <c r="AV184" s="14" t="s">
        <v>209</v>
      </c>
      <c r="AW184" s="14" t="s">
        <v>39</v>
      </c>
      <c r="AX184" s="14" t="s">
        <v>84</v>
      </c>
      <c r="AY184" s="259" t="s">
        <v>199</v>
      </c>
    </row>
    <row r="185" spans="1:65" s="2" customFormat="1" ht="14.4" customHeight="1">
      <c r="A185" s="40"/>
      <c r="B185" s="41"/>
      <c r="C185" s="260" t="s">
        <v>264</v>
      </c>
      <c r="D185" s="260" t="s">
        <v>222</v>
      </c>
      <c r="E185" s="261" t="s">
        <v>1424</v>
      </c>
      <c r="F185" s="262" t="s">
        <v>771</v>
      </c>
      <c r="G185" s="263" t="s">
        <v>288</v>
      </c>
      <c r="H185" s="264">
        <v>16.46</v>
      </c>
      <c r="I185" s="265"/>
      <c r="J185" s="266">
        <f>ROUND(I185*H185,2)</f>
        <v>0</v>
      </c>
      <c r="K185" s="262" t="s">
        <v>32</v>
      </c>
      <c r="L185" s="46"/>
      <c r="M185" s="267" t="s">
        <v>32</v>
      </c>
      <c r="N185" s="268" t="s">
        <v>48</v>
      </c>
      <c r="O185" s="86"/>
      <c r="P185" s="230">
        <f>O185*H185</f>
        <v>0</v>
      </c>
      <c r="Q185" s="230">
        <v>0</v>
      </c>
      <c r="R185" s="230">
        <f>Q185*H185</f>
        <v>0</v>
      </c>
      <c r="S185" s="230">
        <v>0</v>
      </c>
      <c r="T185" s="231">
        <f>S185*H185</f>
        <v>0</v>
      </c>
      <c r="U185" s="40"/>
      <c r="V185" s="40"/>
      <c r="W185" s="40"/>
      <c r="X185" s="40"/>
      <c r="Y185" s="40"/>
      <c r="Z185" s="40"/>
      <c r="AA185" s="40"/>
      <c r="AB185" s="40"/>
      <c r="AC185" s="40"/>
      <c r="AD185" s="40"/>
      <c r="AE185" s="40"/>
      <c r="AR185" s="232" t="s">
        <v>209</v>
      </c>
      <c r="AT185" s="232" t="s">
        <v>222</v>
      </c>
      <c r="AU185" s="232" t="s">
        <v>86</v>
      </c>
      <c r="AY185" s="18" t="s">
        <v>199</v>
      </c>
      <c r="BE185" s="233">
        <f>IF(N185="základní",J185,0)</f>
        <v>0</v>
      </c>
      <c r="BF185" s="233">
        <f>IF(N185="snížená",J185,0)</f>
        <v>0</v>
      </c>
      <c r="BG185" s="233">
        <f>IF(N185="zákl. přenesená",J185,0)</f>
        <v>0</v>
      </c>
      <c r="BH185" s="233">
        <f>IF(N185="sníž. přenesená",J185,0)</f>
        <v>0</v>
      </c>
      <c r="BI185" s="233">
        <f>IF(N185="nulová",J185,0)</f>
        <v>0</v>
      </c>
      <c r="BJ185" s="18" t="s">
        <v>84</v>
      </c>
      <c r="BK185" s="233">
        <f>ROUND(I185*H185,2)</f>
        <v>0</v>
      </c>
      <c r="BL185" s="18" t="s">
        <v>209</v>
      </c>
      <c r="BM185" s="232" t="s">
        <v>363</v>
      </c>
    </row>
    <row r="186" spans="1:47" s="2" customFormat="1" ht="12">
      <c r="A186" s="40"/>
      <c r="B186" s="41"/>
      <c r="C186" s="42"/>
      <c r="D186" s="234" t="s">
        <v>210</v>
      </c>
      <c r="E186" s="42"/>
      <c r="F186" s="235" t="s">
        <v>771</v>
      </c>
      <c r="G186" s="42"/>
      <c r="H186" s="42"/>
      <c r="I186" s="138"/>
      <c r="J186" s="42"/>
      <c r="K186" s="42"/>
      <c r="L186" s="46"/>
      <c r="M186" s="236"/>
      <c r="N186" s="237"/>
      <c r="O186" s="86"/>
      <c r="P186" s="86"/>
      <c r="Q186" s="86"/>
      <c r="R186" s="86"/>
      <c r="S186" s="86"/>
      <c r="T186" s="87"/>
      <c r="U186" s="40"/>
      <c r="V186" s="40"/>
      <c r="W186" s="40"/>
      <c r="X186" s="40"/>
      <c r="Y186" s="40"/>
      <c r="Z186" s="40"/>
      <c r="AA186" s="40"/>
      <c r="AB186" s="40"/>
      <c r="AC186" s="40"/>
      <c r="AD186" s="40"/>
      <c r="AE186" s="40"/>
      <c r="AT186" s="18" t="s">
        <v>210</v>
      </c>
      <c r="AU186" s="18" t="s">
        <v>86</v>
      </c>
    </row>
    <row r="187" spans="1:51" s="13" customFormat="1" ht="12">
      <c r="A187" s="13"/>
      <c r="B187" s="238"/>
      <c r="C187" s="239"/>
      <c r="D187" s="234" t="s">
        <v>213</v>
      </c>
      <c r="E187" s="240" t="s">
        <v>32</v>
      </c>
      <c r="F187" s="241" t="s">
        <v>1425</v>
      </c>
      <c r="G187" s="239"/>
      <c r="H187" s="242">
        <v>16.46</v>
      </c>
      <c r="I187" s="243"/>
      <c r="J187" s="239"/>
      <c r="K187" s="239"/>
      <c r="L187" s="244"/>
      <c r="M187" s="245"/>
      <c r="N187" s="246"/>
      <c r="O187" s="246"/>
      <c r="P187" s="246"/>
      <c r="Q187" s="246"/>
      <c r="R187" s="246"/>
      <c r="S187" s="246"/>
      <c r="T187" s="247"/>
      <c r="U187" s="13"/>
      <c r="V187" s="13"/>
      <c r="W187" s="13"/>
      <c r="X187" s="13"/>
      <c r="Y187" s="13"/>
      <c r="Z187" s="13"/>
      <c r="AA187" s="13"/>
      <c r="AB187" s="13"/>
      <c r="AC187" s="13"/>
      <c r="AD187" s="13"/>
      <c r="AE187" s="13"/>
      <c r="AT187" s="248" t="s">
        <v>213</v>
      </c>
      <c r="AU187" s="248" t="s">
        <v>86</v>
      </c>
      <c r="AV187" s="13" t="s">
        <v>86</v>
      </c>
      <c r="AW187" s="13" t="s">
        <v>39</v>
      </c>
      <c r="AX187" s="13" t="s">
        <v>6</v>
      </c>
      <c r="AY187" s="248" t="s">
        <v>199</v>
      </c>
    </row>
    <row r="188" spans="1:51" s="14" customFormat="1" ht="12">
      <c r="A188" s="14"/>
      <c r="B188" s="249"/>
      <c r="C188" s="250"/>
      <c r="D188" s="234" t="s">
        <v>213</v>
      </c>
      <c r="E188" s="251" t="s">
        <v>32</v>
      </c>
      <c r="F188" s="252" t="s">
        <v>215</v>
      </c>
      <c r="G188" s="250"/>
      <c r="H188" s="253">
        <v>16.46</v>
      </c>
      <c r="I188" s="254"/>
      <c r="J188" s="250"/>
      <c r="K188" s="250"/>
      <c r="L188" s="255"/>
      <c r="M188" s="269"/>
      <c r="N188" s="270"/>
      <c r="O188" s="270"/>
      <c r="P188" s="270"/>
      <c r="Q188" s="270"/>
      <c r="R188" s="270"/>
      <c r="S188" s="270"/>
      <c r="T188" s="271"/>
      <c r="U188" s="14"/>
      <c r="V188" s="14"/>
      <c r="W188" s="14"/>
      <c r="X188" s="14"/>
      <c r="Y188" s="14"/>
      <c r="Z188" s="14"/>
      <c r="AA188" s="14"/>
      <c r="AB188" s="14"/>
      <c r="AC188" s="14"/>
      <c r="AD188" s="14"/>
      <c r="AE188" s="14"/>
      <c r="AT188" s="259" t="s">
        <v>213</v>
      </c>
      <c r="AU188" s="259" t="s">
        <v>86</v>
      </c>
      <c r="AV188" s="14" t="s">
        <v>209</v>
      </c>
      <c r="AW188" s="14" t="s">
        <v>39</v>
      </c>
      <c r="AX188" s="14" t="s">
        <v>84</v>
      </c>
      <c r="AY188" s="259" t="s">
        <v>199</v>
      </c>
    </row>
    <row r="189" spans="1:63" s="12" customFormat="1" ht="22.8" customHeight="1">
      <c r="A189" s="12"/>
      <c r="B189" s="204"/>
      <c r="C189" s="205"/>
      <c r="D189" s="206" t="s">
        <v>76</v>
      </c>
      <c r="E189" s="218" t="s">
        <v>230</v>
      </c>
      <c r="F189" s="218" t="s">
        <v>933</v>
      </c>
      <c r="G189" s="205"/>
      <c r="H189" s="205"/>
      <c r="I189" s="208"/>
      <c r="J189" s="219">
        <f>BK189</f>
        <v>0</v>
      </c>
      <c r="K189" s="205"/>
      <c r="L189" s="210"/>
      <c r="M189" s="211"/>
      <c r="N189" s="212"/>
      <c r="O189" s="212"/>
      <c r="P189" s="213">
        <f>SUM(P190:P193)</f>
        <v>0</v>
      </c>
      <c r="Q189" s="212"/>
      <c r="R189" s="213">
        <f>SUM(R190:R193)</f>
        <v>0</v>
      </c>
      <c r="S189" s="212"/>
      <c r="T189" s="214">
        <f>SUM(T190:T193)</f>
        <v>0</v>
      </c>
      <c r="U189" s="12"/>
      <c r="V189" s="12"/>
      <c r="W189" s="12"/>
      <c r="X189" s="12"/>
      <c r="Y189" s="12"/>
      <c r="Z189" s="12"/>
      <c r="AA189" s="12"/>
      <c r="AB189" s="12"/>
      <c r="AC189" s="12"/>
      <c r="AD189" s="12"/>
      <c r="AE189" s="12"/>
      <c r="AR189" s="215" t="s">
        <v>84</v>
      </c>
      <c r="AT189" s="216" t="s">
        <v>76</v>
      </c>
      <c r="AU189" s="216" t="s">
        <v>84</v>
      </c>
      <c r="AY189" s="215" t="s">
        <v>199</v>
      </c>
      <c r="BK189" s="217">
        <f>SUM(BK190:BK193)</f>
        <v>0</v>
      </c>
    </row>
    <row r="190" spans="1:65" s="2" customFormat="1" ht="30" customHeight="1">
      <c r="A190" s="40"/>
      <c r="B190" s="41"/>
      <c r="C190" s="260" t="s">
        <v>364</v>
      </c>
      <c r="D190" s="260" t="s">
        <v>222</v>
      </c>
      <c r="E190" s="261" t="s">
        <v>934</v>
      </c>
      <c r="F190" s="262" t="s">
        <v>935</v>
      </c>
      <c r="G190" s="263" t="s">
        <v>324</v>
      </c>
      <c r="H190" s="264">
        <v>9.8</v>
      </c>
      <c r="I190" s="265"/>
      <c r="J190" s="266">
        <f>ROUND(I190*H190,2)</f>
        <v>0</v>
      </c>
      <c r="K190" s="262" t="s">
        <v>32</v>
      </c>
      <c r="L190" s="46"/>
      <c r="M190" s="267" t="s">
        <v>32</v>
      </c>
      <c r="N190" s="268" t="s">
        <v>48</v>
      </c>
      <c r="O190" s="86"/>
      <c r="P190" s="230">
        <f>O190*H190</f>
        <v>0</v>
      </c>
      <c r="Q190" s="230">
        <v>0</v>
      </c>
      <c r="R190" s="230">
        <f>Q190*H190</f>
        <v>0</v>
      </c>
      <c r="S190" s="230">
        <v>0</v>
      </c>
      <c r="T190" s="231">
        <f>S190*H190</f>
        <v>0</v>
      </c>
      <c r="U190" s="40"/>
      <c r="V190" s="40"/>
      <c r="W190" s="40"/>
      <c r="X190" s="40"/>
      <c r="Y190" s="40"/>
      <c r="Z190" s="40"/>
      <c r="AA190" s="40"/>
      <c r="AB190" s="40"/>
      <c r="AC190" s="40"/>
      <c r="AD190" s="40"/>
      <c r="AE190" s="40"/>
      <c r="AR190" s="232" t="s">
        <v>209</v>
      </c>
      <c r="AT190" s="232" t="s">
        <v>222</v>
      </c>
      <c r="AU190" s="232" t="s">
        <v>86</v>
      </c>
      <c r="AY190" s="18" t="s">
        <v>199</v>
      </c>
      <c r="BE190" s="233">
        <f>IF(N190="základní",J190,0)</f>
        <v>0</v>
      </c>
      <c r="BF190" s="233">
        <f>IF(N190="snížená",J190,0)</f>
        <v>0</v>
      </c>
      <c r="BG190" s="233">
        <f>IF(N190="zákl. přenesená",J190,0)</f>
        <v>0</v>
      </c>
      <c r="BH190" s="233">
        <f>IF(N190="sníž. přenesená",J190,0)</f>
        <v>0</v>
      </c>
      <c r="BI190" s="233">
        <f>IF(N190="nulová",J190,0)</f>
        <v>0</v>
      </c>
      <c r="BJ190" s="18" t="s">
        <v>84</v>
      </c>
      <c r="BK190" s="233">
        <f>ROUND(I190*H190,2)</f>
        <v>0</v>
      </c>
      <c r="BL190" s="18" t="s">
        <v>209</v>
      </c>
      <c r="BM190" s="232" t="s">
        <v>367</v>
      </c>
    </row>
    <row r="191" spans="1:47" s="2" customFormat="1" ht="12">
      <c r="A191" s="40"/>
      <c r="B191" s="41"/>
      <c r="C191" s="42"/>
      <c r="D191" s="234" t="s">
        <v>210</v>
      </c>
      <c r="E191" s="42"/>
      <c r="F191" s="235" t="s">
        <v>935</v>
      </c>
      <c r="G191" s="42"/>
      <c r="H191" s="42"/>
      <c r="I191" s="138"/>
      <c r="J191" s="42"/>
      <c r="K191" s="42"/>
      <c r="L191" s="46"/>
      <c r="M191" s="236"/>
      <c r="N191" s="237"/>
      <c r="O191" s="86"/>
      <c r="P191" s="86"/>
      <c r="Q191" s="86"/>
      <c r="R191" s="86"/>
      <c r="S191" s="86"/>
      <c r="T191" s="87"/>
      <c r="U191" s="40"/>
      <c r="V191" s="40"/>
      <c r="W191" s="40"/>
      <c r="X191" s="40"/>
      <c r="Y191" s="40"/>
      <c r="Z191" s="40"/>
      <c r="AA191" s="40"/>
      <c r="AB191" s="40"/>
      <c r="AC191" s="40"/>
      <c r="AD191" s="40"/>
      <c r="AE191" s="40"/>
      <c r="AT191" s="18" t="s">
        <v>210</v>
      </c>
      <c r="AU191" s="18" t="s">
        <v>86</v>
      </c>
    </row>
    <row r="192" spans="1:51" s="13" customFormat="1" ht="12">
      <c r="A192" s="13"/>
      <c r="B192" s="238"/>
      <c r="C192" s="239"/>
      <c r="D192" s="234" t="s">
        <v>213</v>
      </c>
      <c r="E192" s="240" t="s">
        <v>32</v>
      </c>
      <c r="F192" s="241" t="s">
        <v>1426</v>
      </c>
      <c r="G192" s="239"/>
      <c r="H192" s="242">
        <v>9.8</v>
      </c>
      <c r="I192" s="243"/>
      <c r="J192" s="239"/>
      <c r="K192" s="239"/>
      <c r="L192" s="244"/>
      <c r="M192" s="245"/>
      <c r="N192" s="246"/>
      <c r="O192" s="246"/>
      <c r="P192" s="246"/>
      <c r="Q192" s="246"/>
      <c r="R192" s="246"/>
      <c r="S192" s="246"/>
      <c r="T192" s="247"/>
      <c r="U192" s="13"/>
      <c r="V192" s="13"/>
      <c r="W192" s="13"/>
      <c r="X192" s="13"/>
      <c r="Y192" s="13"/>
      <c r="Z192" s="13"/>
      <c r="AA192" s="13"/>
      <c r="AB192" s="13"/>
      <c r="AC192" s="13"/>
      <c r="AD192" s="13"/>
      <c r="AE192" s="13"/>
      <c r="AT192" s="248" t="s">
        <v>213</v>
      </c>
      <c r="AU192" s="248" t="s">
        <v>86</v>
      </c>
      <c r="AV192" s="13" t="s">
        <v>86</v>
      </c>
      <c r="AW192" s="13" t="s">
        <v>39</v>
      </c>
      <c r="AX192" s="13" t="s">
        <v>6</v>
      </c>
      <c r="AY192" s="248" t="s">
        <v>199</v>
      </c>
    </row>
    <row r="193" spans="1:51" s="14" customFormat="1" ht="12">
      <c r="A193" s="14"/>
      <c r="B193" s="249"/>
      <c r="C193" s="250"/>
      <c r="D193" s="234" t="s">
        <v>213</v>
      </c>
      <c r="E193" s="251" t="s">
        <v>32</v>
      </c>
      <c r="F193" s="252" t="s">
        <v>215</v>
      </c>
      <c r="G193" s="250"/>
      <c r="H193" s="253">
        <v>9.8</v>
      </c>
      <c r="I193" s="254"/>
      <c r="J193" s="250"/>
      <c r="K193" s="250"/>
      <c r="L193" s="255"/>
      <c r="M193" s="269"/>
      <c r="N193" s="270"/>
      <c r="O193" s="270"/>
      <c r="P193" s="270"/>
      <c r="Q193" s="270"/>
      <c r="R193" s="270"/>
      <c r="S193" s="270"/>
      <c r="T193" s="271"/>
      <c r="U193" s="14"/>
      <c r="V193" s="14"/>
      <c r="W193" s="14"/>
      <c r="X193" s="14"/>
      <c r="Y193" s="14"/>
      <c r="Z193" s="14"/>
      <c r="AA193" s="14"/>
      <c r="AB193" s="14"/>
      <c r="AC193" s="14"/>
      <c r="AD193" s="14"/>
      <c r="AE193" s="14"/>
      <c r="AT193" s="259" t="s">
        <v>213</v>
      </c>
      <c r="AU193" s="259" t="s">
        <v>86</v>
      </c>
      <c r="AV193" s="14" t="s">
        <v>209</v>
      </c>
      <c r="AW193" s="14" t="s">
        <v>39</v>
      </c>
      <c r="AX193" s="14" t="s">
        <v>84</v>
      </c>
      <c r="AY193" s="259" t="s">
        <v>199</v>
      </c>
    </row>
    <row r="194" spans="1:63" s="12" customFormat="1" ht="22.8" customHeight="1">
      <c r="A194" s="12"/>
      <c r="B194" s="204"/>
      <c r="C194" s="205"/>
      <c r="D194" s="206" t="s">
        <v>76</v>
      </c>
      <c r="E194" s="218" t="s">
        <v>249</v>
      </c>
      <c r="F194" s="218" t="s">
        <v>942</v>
      </c>
      <c r="G194" s="205"/>
      <c r="H194" s="205"/>
      <c r="I194" s="208"/>
      <c r="J194" s="219">
        <f>BK194</f>
        <v>0</v>
      </c>
      <c r="K194" s="205"/>
      <c r="L194" s="210"/>
      <c r="M194" s="211"/>
      <c r="N194" s="212"/>
      <c r="O194" s="212"/>
      <c r="P194" s="213">
        <f>SUM(P195:P236)</f>
        <v>0</v>
      </c>
      <c r="Q194" s="212"/>
      <c r="R194" s="213">
        <f>SUM(R195:R236)</f>
        <v>0</v>
      </c>
      <c r="S194" s="212"/>
      <c r="T194" s="214">
        <f>SUM(T195:T236)</f>
        <v>0</v>
      </c>
      <c r="U194" s="12"/>
      <c r="V194" s="12"/>
      <c r="W194" s="12"/>
      <c r="X194" s="12"/>
      <c r="Y194" s="12"/>
      <c r="Z194" s="12"/>
      <c r="AA194" s="12"/>
      <c r="AB194" s="12"/>
      <c r="AC194" s="12"/>
      <c r="AD194" s="12"/>
      <c r="AE194" s="12"/>
      <c r="AR194" s="215" t="s">
        <v>84</v>
      </c>
      <c r="AT194" s="216" t="s">
        <v>76</v>
      </c>
      <c r="AU194" s="216" t="s">
        <v>84</v>
      </c>
      <c r="AY194" s="215" t="s">
        <v>199</v>
      </c>
      <c r="BK194" s="217">
        <f>SUM(BK195:BK236)</f>
        <v>0</v>
      </c>
    </row>
    <row r="195" spans="1:65" s="2" customFormat="1" ht="19.8" customHeight="1">
      <c r="A195" s="40"/>
      <c r="B195" s="41"/>
      <c r="C195" s="260" t="s">
        <v>268</v>
      </c>
      <c r="D195" s="260" t="s">
        <v>222</v>
      </c>
      <c r="E195" s="261" t="s">
        <v>1017</v>
      </c>
      <c r="F195" s="262" t="s">
        <v>1018</v>
      </c>
      <c r="G195" s="263" t="s">
        <v>288</v>
      </c>
      <c r="H195" s="264">
        <v>12.9</v>
      </c>
      <c r="I195" s="265"/>
      <c r="J195" s="266">
        <f>ROUND(I195*H195,2)</f>
        <v>0</v>
      </c>
      <c r="K195" s="262" t="s">
        <v>32</v>
      </c>
      <c r="L195" s="46"/>
      <c r="M195" s="267" t="s">
        <v>32</v>
      </c>
      <c r="N195" s="268" t="s">
        <v>48</v>
      </c>
      <c r="O195" s="86"/>
      <c r="P195" s="230">
        <f>O195*H195</f>
        <v>0</v>
      </c>
      <c r="Q195" s="230">
        <v>0</v>
      </c>
      <c r="R195" s="230">
        <f>Q195*H195</f>
        <v>0</v>
      </c>
      <c r="S195" s="230">
        <v>0</v>
      </c>
      <c r="T195" s="231">
        <f>S195*H195</f>
        <v>0</v>
      </c>
      <c r="U195" s="40"/>
      <c r="V195" s="40"/>
      <c r="W195" s="40"/>
      <c r="X195" s="40"/>
      <c r="Y195" s="40"/>
      <c r="Z195" s="40"/>
      <c r="AA195" s="40"/>
      <c r="AB195" s="40"/>
      <c r="AC195" s="40"/>
      <c r="AD195" s="40"/>
      <c r="AE195" s="40"/>
      <c r="AR195" s="232" t="s">
        <v>209</v>
      </c>
      <c r="AT195" s="232" t="s">
        <v>222</v>
      </c>
      <c r="AU195" s="232" t="s">
        <v>86</v>
      </c>
      <c r="AY195" s="18" t="s">
        <v>199</v>
      </c>
      <c r="BE195" s="233">
        <f>IF(N195="základní",J195,0)</f>
        <v>0</v>
      </c>
      <c r="BF195" s="233">
        <f>IF(N195="snížená",J195,0)</f>
        <v>0</v>
      </c>
      <c r="BG195" s="233">
        <f>IF(N195="zákl. přenesená",J195,0)</f>
        <v>0</v>
      </c>
      <c r="BH195" s="233">
        <f>IF(N195="sníž. přenesená",J195,0)</f>
        <v>0</v>
      </c>
      <c r="BI195" s="233">
        <f>IF(N195="nulová",J195,0)</f>
        <v>0</v>
      </c>
      <c r="BJ195" s="18" t="s">
        <v>84</v>
      </c>
      <c r="BK195" s="233">
        <f>ROUND(I195*H195,2)</f>
        <v>0</v>
      </c>
      <c r="BL195" s="18" t="s">
        <v>209</v>
      </c>
      <c r="BM195" s="232" t="s">
        <v>371</v>
      </c>
    </row>
    <row r="196" spans="1:47" s="2" customFormat="1" ht="12">
      <c r="A196" s="40"/>
      <c r="B196" s="41"/>
      <c r="C196" s="42"/>
      <c r="D196" s="234" t="s">
        <v>210</v>
      </c>
      <c r="E196" s="42"/>
      <c r="F196" s="235" t="s">
        <v>1018</v>
      </c>
      <c r="G196" s="42"/>
      <c r="H196" s="42"/>
      <c r="I196" s="138"/>
      <c r="J196" s="42"/>
      <c r="K196" s="42"/>
      <c r="L196" s="46"/>
      <c r="M196" s="236"/>
      <c r="N196" s="237"/>
      <c r="O196" s="86"/>
      <c r="P196" s="86"/>
      <c r="Q196" s="86"/>
      <c r="R196" s="86"/>
      <c r="S196" s="86"/>
      <c r="T196" s="87"/>
      <c r="U196" s="40"/>
      <c r="V196" s="40"/>
      <c r="W196" s="40"/>
      <c r="X196" s="40"/>
      <c r="Y196" s="40"/>
      <c r="Z196" s="40"/>
      <c r="AA196" s="40"/>
      <c r="AB196" s="40"/>
      <c r="AC196" s="40"/>
      <c r="AD196" s="40"/>
      <c r="AE196" s="40"/>
      <c r="AT196" s="18" t="s">
        <v>210</v>
      </c>
      <c r="AU196" s="18" t="s">
        <v>86</v>
      </c>
    </row>
    <row r="197" spans="1:51" s="13" customFormat="1" ht="12">
      <c r="A197" s="13"/>
      <c r="B197" s="238"/>
      <c r="C197" s="239"/>
      <c r="D197" s="234" t="s">
        <v>213</v>
      </c>
      <c r="E197" s="240" t="s">
        <v>32</v>
      </c>
      <c r="F197" s="241" t="s">
        <v>1427</v>
      </c>
      <c r="G197" s="239"/>
      <c r="H197" s="242">
        <v>12.9</v>
      </c>
      <c r="I197" s="243"/>
      <c r="J197" s="239"/>
      <c r="K197" s="239"/>
      <c r="L197" s="244"/>
      <c r="M197" s="245"/>
      <c r="N197" s="246"/>
      <c r="O197" s="246"/>
      <c r="P197" s="246"/>
      <c r="Q197" s="246"/>
      <c r="R197" s="246"/>
      <c r="S197" s="246"/>
      <c r="T197" s="247"/>
      <c r="U197" s="13"/>
      <c r="V197" s="13"/>
      <c r="W197" s="13"/>
      <c r="X197" s="13"/>
      <c r="Y197" s="13"/>
      <c r="Z197" s="13"/>
      <c r="AA197" s="13"/>
      <c r="AB197" s="13"/>
      <c r="AC197" s="13"/>
      <c r="AD197" s="13"/>
      <c r="AE197" s="13"/>
      <c r="AT197" s="248" t="s">
        <v>213</v>
      </c>
      <c r="AU197" s="248" t="s">
        <v>86</v>
      </c>
      <c r="AV197" s="13" t="s">
        <v>86</v>
      </c>
      <c r="AW197" s="13" t="s">
        <v>39</v>
      </c>
      <c r="AX197" s="13" t="s">
        <v>6</v>
      </c>
      <c r="AY197" s="248" t="s">
        <v>199</v>
      </c>
    </row>
    <row r="198" spans="1:51" s="14" customFormat="1" ht="12">
      <c r="A198" s="14"/>
      <c r="B198" s="249"/>
      <c r="C198" s="250"/>
      <c r="D198" s="234" t="s">
        <v>213</v>
      </c>
      <c r="E198" s="251" t="s">
        <v>32</v>
      </c>
      <c r="F198" s="252" t="s">
        <v>215</v>
      </c>
      <c r="G198" s="250"/>
      <c r="H198" s="253">
        <v>12.9</v>
      </c>
      <c r="I198" s="254"/>
      <c r="J198" s="250"/>
      <c r="K198" s="250"/>
      <c r="L198" s="255"/>
      <c r="M198" s="269"/>
      <c r="N198" s="270"/>
      <c r="O198" s="270"/>
      <c r="P198" s="270"/>
      <c r="Q198" s="270"/>
      <c r="R198" s="270"/>
      <c r="S198" s="270"/>
      <c r="T198" s="271"/>
      <c r="U198" s="14"/>
      <c r="V198" s="14"/>
      <c r="W198" s="14"/>
      <c r="X198" s="14"/>
      <c r="Y198" s="14"/>
      <c r="Z198" s="14"/>
      <c r="AA198" s="14"/>
      <c r="AB198" s="14"/>
      <c r="AC198" s="14"/>
      <c r="AD198" s="14"/>
      <c r="AE198" s="14"/>
      <c r="AT198" s="259" t="s">
        <v>213</v>
      </c>
      <c r="AU198" s="259" t="s">
        <v>86</v>
      </c>
      <c r="AV198" s="14" t="s">
        <v>209</v>
      </c>
      <c r="AW198" s="14" t="s">
        <v>39</v>
      </c>
      <c r="AX198" s="14" t="s">
        <v>84</v>
      </c>
      <c r="AY198" s="259" t="s">
        <v>199</v>
      </c>
    </row>
    <row r="199" spans="1:65" s="2" customFormat="1" ht="14.4" customHeight="1">
      <c r="A199" s="40"/>
      <c r="B199" s="41"/>
      <c r="C199" s="260" t="s">
        <v>372</v>
      </c>
      <c r="D199" s="260" t="s">
        <v>222</v>
      </c>
      <c r="E199" s="261" t="s">
        <v>1020</v>
      </c>
      <c r="F199" s="262" t="s">
        <v>1021</v>
      </c>
      <c r="G199" s="263" t="s">
        <v>288</v>
      </c>
      <c r="H199" s="264">
        <v>16.2</v>
      </c>
      <c r="I199" s="265"/>
      <c r="J199" s="266">
        <f>ROUND(I199*H199,2)</f>
        <v>0</v>
      </c>
      <c r="K199" s="262" t="s">
        <v>32</v>
      </c>
      <c r="L199" s="46"/>
      <c r="M199" s="267" t="s">
        <v>32</v>
      </c>
      <c r="N199" s="268" t="s">
        <v>48</v>
      </c>
      <c r="O199" s="86"/>
      <c r="P199" s="230">
        <f>O199*H199</f>
        <v>0</v>
      </c>
      <c r="Q199" s="230">
        <v>0</v>
      </c>
      <c r="R199" s="230">
        <f>Q199*H199</f>
        <v>0</v>
      </c>
      <c r="S199" s="230">
        <v>0</v>
      </c>
      <c r="T199" s="231">
        <f>S199*H199</f>
        <v>0</v>
      </c>
      <c r="U199" s="40"/>
      <c r="V199" s="40"/>
      <c r="W199" s="40"/>
      <c r="X199" s="40"/>
      <c r="Y199" s="40"/>
      <c r="Z199" s="40"/>
      <c r="AA199" s="40"/>
      <c r="AB199" s="40"/>
      <c r="AC199" s="40"/>
      <c r="AD199" s="40"/>
      <c r="AE199" s="40"/>
      <c r="AR199" s="232" t="s">
        <v>209</v>
      </c>
      <c r="AT199" s="232" t="s">
        <v>222</v>
      </c>
      <c r="AU199" s="232" t="s">
        <v>86</v>
      </c>
      <c r="AY199" s="18" t="s">
        <v>199</v>
      </c>
      <c r="BE199" s="233">
        <f>IF(N199="základní",J199,0)</f>
        <v>0</v>
      </c>
      <c r="BF199" s="233">
        <f>IF(N199="snížená",J199,0)</f>
        <v>0</v>
      </c>
      <c r="BG199" s="233">
        <f>IF(N199="zákl. přenesená",J199,0)</f>
        <v>0</v>
      </c>
      <c r="BH199" s="233">
        <f>IF(N199="sníž. přenesená",J199,0)</f>
        <v>0</v>
      </c>
      <c r="BI199" s="233">
        <f>IF(N199="nulová",J199,0)</f>
        <v>0</v>
      </c>
      <c r="BJ199" s="18" t="s">
        <v>84</v>
      </c>
      <c r="BK199" s="233">
        <f>ROUND(I199*H199,2)</f>
        <v>0</v>
      </c>
      <c r="BL199" s="18" t="s">
        <v>209</v>
      </c>
      <c r="BM199" s="232" t="s">
        <v>375</v>
      </c>
    </row>
    <row r="200" spans="1:47" s="2" customFormat="1" ht="12">
      <c r="A200" s="40"/>
      <c r="B200" s="41"/>
      <c r="C200" s="42"/>
      <c r="D200" s="234" t="s">
        <v>210</v>
      </c>
      <c r="E200" s="42"/>
      <c r="F200" s="235" t="s">
        <v>1021</v>
      </c>
      <c r="G200" s="42"/>
      <c r="H200" s="42"/>
      <c r="I200" s="138"/>
      <c r="J200" s="42"/>
      <c r="K200" s="42"/>
      <c r="L200" s="46"/>
      <c r="M200" s="236"/>
      <c r="N200" s="237"/>
      <c r="O200" s="86"/>
      <c r="P200" s="86"/>
      <c r="Q200" s="86"/>
      <c r="R200" s="86"/>
      <c r="S200" s="86"/>
      <c r="T200" s="87"/>
      <c r="U200" s="40"/>
      <c r="V200" s="40"/>
      <c r="W200" s="40"/>
      <c r="X200" s="40"/>
      <c r="Y200" s="40"/>
      <c r="Z200" s="40"/>
      <c r="AA200" s="40"/>
      <c r="AB200" s="40"/>
      <c r="AC200" s="40"/>
      <c r="AD200" s="40"/>
      <c r="AE200" s="40"/>
      <c r="AT200" s="18" t="s">
        <v>210</v>
      </c>
      <c r="AU200" s="18" t="s">
        <v>86</v>
      </c>
    </row>
    <row r="201" spans="1:51" s="13" customFormat="1" ht="12">
      <c r="A201" s="13"/>
      <c r="B201" s="238"/>
      <c r="C201" s="239"/>
      <c r="D201" s="234" t="s">
        <v>213</v>
      </c>
      <c r="E201" s="240" t="s">
        <v>32</v>
      </c>
      <c r="F201" s="241" t="s">
        <v>1428</v>
      </c>
      <c r="G201" s="239"/>
      <c r="H201" s="242">
        <v>16.2</v>
      </c>
      <c r="I201" s="243"/>
      <c r="J201" s="239"/>
      <c r="K201" s="239"/>
      <c r="L201" s="244"/>
      <c r="M201" s="245"/>
      <c r="N201" s="246"/>
      <c r="O201" s="246"/>
      <c r="P201" s="246"/>
      <c r="Q201" s="246"/>
      <c r="R201" s="246"/>
      <c r="S201" s="246"/>
      <c r="T201" s="247"/>
      <c r="U201" s="13"/>
      <c r="V201" s="13"/>
      <c r="W201" s="13"/>
      <c r="X201" s="13"/>
      <c r="Y201" s="13"/>
      <c r="Z201" s="13"/>
      <c r="AA201" s="13"/>
      <c r="AB201" s="13"/>
      <c r="AC201" s="13"/>
      <c r="AD201" s="13"/>
      <c r="AE201" s="13"/>
      <c r="AT201" s="248" t="s">
        <v>213</v>
      </c>
      <c r="AU201" s="248" t="s">
        <v>86</v>
      </c>
      <c r="AV201" s="13" t="s">
        <v>86</v>
      </c>
      <c r="AW201" s="13" t="s">
        <v>39</v>
      </c>
      <c r="AX201" s="13" t="s">
        <v>6</v>
      </c>
      <c r="AY201" s="248" t="s">
        <v>199</v>
      </c>
    </row>
    <row r="202" spans="1:51" s="14" customFormat="1" ht="12">
      <c r="A202" s="14"/>
      <c r="B202" s="249"/>
      <c r="C202" s="250"/>
      <c r="D202" s="234" t="s">
        <v>213</v>
      </c>
      <c r="E202" s="251" t="s">
        <v>32</v>
      </c>
      <c r="F202" s="252" t="s">
        <v>215</v>
      </c>
      <c r="G202" s="250"/>
      <c r="H202" s="253">
        <v>16.2</v>
      </c>
      <c r="I202" s="254"/>
      <c r="J202" s="250"/>
      <c r="K202" s="250"/>
      <c r="L202" s="255"/>
      <c r="M202" s="269"/>
      <c r="N202" s="270"/>
      <c r="O202" s="270"/>
      <c r="P202" s="270"/>
      <c r="Q202" s="270"/>
      <c r="R202" s="270"/>
      <c r="S202" s="270"/>
      <c r="T202" s="271"/>
      <c r="U202" s="14"/>
      <c r="V202" s="14"/>
      <c r="W202" s="14"/>
      <c r="X202" s="14"/>
      <c r="Y202" s="14"/>
      <c r="Z202" s="14"/>
      <c r="AA202" s="14"/>
      <c r="AB202" s="14"/>
      <c r="AC202" s="14"/>
      <c r="AD202" s="14"/>
      <c r="AE202" s="14"/>
      <c r="AT202" s="259" t="s">
        <v>213</v>
      </c>
      <c r="AU202" s="259" t="s">
        <v>86</v>
      </c>
      <c r="AV202" s="14" t="s">
        <v>209</v>
      </c>
      <c r="AW202" s="14" t="s">
        <v>39</v>
      </c>
      <c r="AX202" s="14" t="s">
        <v>84</v>
      </c>
      <c r="AY202" s="259" t="s">
        <v>199</v>
      </c>
    </row>
    <row r="203" spans="1:65" s="2" customFormat="1" ht="19.8" customHeight="1">
      <c r="A203" s="40"/>
      <c r="B203" s="41"/>
      <c r="C203" s="260" t="s">
        <v>271</v>
      </c>
      <c r="D203" s="260" t="s">
        <v>222</v>
      </c>
      <c r="E203" s="261" t="s">
        <v>1429</v>
      </c>
      <c r="F203" s="262" t="s">
        <v>1430</v>
      </c>
      <c r="G203" s="263" t="s">
        <v>324</v>
      </c>
      <c r="H203" s="264">
        <v>10.4</v>
      </c>
      <c r="I203" s="265"/>
      <c r="J203" s="266">
        <f>ROUND(I203*H203,2)</f>
        <v>0</v>
      </c>
      <c r="K203" s="262" t="s">
        <v>32</v>
      </c>
      <c r="L203" s="46"/>
      <c r="M203" s="267" t="s">
        <v>32</v>
      </c>
      <c r="N203" s="268" t="s">
        <v>48</v>
      </c>
      <c r="O203" s="86"/>
      <c r="P203" s="230">
        <f>O203*H203</f>
        <v>0</v>
      </c>
      <c r="Q203" s="230">
        <v>0</v>
      </c>
      <c r="R203" s="230">
        <f>Q203*H203</f>
        <v>0</v>
      </c>
      <c r="S203" s="230">
        <v>0</v>
      </c>
      <c r="T203" s="231">
        <f>S203*H203</f>
        <v>0</v>
      </c>
      <c r="U203" s="40"/>
      <c r="V203" s="40"/>
      <c r="W203" s="40"/>
      <c r="X203" s="40"/>
      <c r="Y203" s="40"/>
      <c r="Z203" s="40"/>
      <c r="AA203" s="40"/>
      <c r="AB203" s="40"/>
      <c r="AC203" s="40"/>
      <c r="AD203" s="40"/>
      <c r="AE203" s="40"/>
      <c r="AR203" s="232" t="s">
        <v>209</v>
      </c>
      <c r="AT203" s="232" t="s">
        <v>222</v>
      </c>
      <c r="AU203" s="232" t="s">
        <v>86</v>
      </c>
      <c r="AY203" s="18" t="s">
        <v>199</v>
      </c>
      <c r="BE203" s="233">
        <f>IF(N203="základní",J203,0)</f>
        <v>0</v>
      </c>
      <c r="BF203" s="233">
        <f>IF(N203="snížená",J203,0)</f>
        <v>0</v>
      </c>
      <c r="BG203" s="233">
        <f>IF(N203="zákl. přenesená",J203,0)</f>
        <v>0</v>
      </c>
      <c r="BH203" s="233">
        <f>IF(N203="sníž. přenesená",J203,0)</f>
        <v>0</v>
      </c>
      <c r="BI203" s="233">
        <f>IF(N203="nulová",J203,0)</f>
        <v>0</v>
      </c>
      <c r="BJ203" s="18" t="s">
        <v>84</v>
      </c>
      <c r="BK203" s="233">
        <f>ROUND(I203*H203,2)</f>
        <v>0</v>
      </c>
      <c r="BL203" s="18" t="s">
        <v>209</v>
      </c>
      <c r="BM203" s="232" t="s">
        <v>379</v>
      </c>
    </row>
    <row r="204" spans="1:47" s="2" customFormat="1" ht="12">
      <c r="A204" s="40"/>
      <c r="B204" s="41"/>
      <c r="C204" s="42"/>
      <c r="D204" s="234" t="s">
        <v>210</v>
      </c>
      <c r="E204" s="42"/>
      <c r="F204" s="235" t="s">
        <v>1430</v>
      </c>
      <c r="G204" s="42"/>
      <c r="H204" s="42"/>
      <c r="I204" s="138"/>
      <c r="J204" s="42"/>
      <c r="K204" s="42"/>
      <c r="L204" s="46"/>
      <c r="M204" s="236"/>
      <c r="N204" s="237"/>
      <c r="O204" s="86"/>
      <c r="P204" s="86"/>
      <c r="Q204" s="86"/>
      <c r="R204" s="86"/>
      <c r="S204" s="86"/>
      <c r="T204" s="87"/>
      <c r="U204" s="40"/>
      <c r="V204" s="40"/>
      <c r="W204" s="40"/>
      <c r="X204" s="40"/>
      <c r="Y204" s="40"/>
      <c r="Z204" s="40"/>
      <c r="AA204" s="40"/>
      <c r="AB204" s="40"/>
      <c r="AC204" s="40"/>
      <c r="AD204" s="40"/>
      <c r="AE204" s="40"/>
      <c r="AT204" s="18" t="s">
        <v>210</v>
      </c>
      <c r="AU204" s="18" t="s">
        <v>86</v>
      </c>
    </row>
    <row r="205" spans="1:65" s="2" customFormat="1" ht="30" customHeight="1">
      <c r="A205" s="40"/>
      <c r="B205" s="41"/>
      <c r="C205" s="220" t="s">
        <v>380</v>
      </c>
      <c r="D205" s="220" t="s">
        <v>203</v>
      </c>
      <c r="E205" s="221" t="s">
        <v>1431</v>
      </c>
      <c r="F205" s="222" t="s">
        <v>1432</v>
      </c>
      <c r="G205" s="223" t="s">
        <v>324</v>
      </c>
      <c r="H205" s="224">
        <v>10.556</v>
      </c>
      <c r="I205" s="225"/>
      <c r="J205" s="226">
        <f>ROUND(I205*H205,2)</f>
        <v>0</v>
      </c>
      <c r="K205" s="222" t="s">
        <v>32</v>
      </c>
      <c r="L205" s="227"/>
      <c r="M205" s="228" t="s">
        <v>32</v>
      </c>
      <c r="N205" s="229" t="s">
        <v>48</v>
      </c>
      <c r="O205" s="86"/>
      <c r="P205" s="230">
        <f>O205*H205</f>
        <v>0</v>
      </c>
      <c r="Q205" s="230">
        <v>0</v>
      </c>
      <c r="R205" s="230">
        <f>Q205*H205</f>
        <v>0</v>
      </c>
      <c r="S205" s="230">
        <v>0</v>
      </c>
      <c r="T205" s="231">
        <f>S205*H205</f>
        <v>0</v>
      </c>
      <c r="U205" s="40"/>
      <c r="V205" s="40"/>
      <c r="W205" s="40"/>
      <c r="X205" s="40"/>
      <c r="Y205" s="40"/>
      <c r="Z205" s="40"/>
      <c r="AA205" s="40"/>
      <c r="AB205" s="40"/>
      <c r="AC205" s="40"/>
      <c r="AD205" s="40"/>
      <c r="AE205" s="40"/>
      <c r="AR205" s="232" t="s">
        <v>208</v>
      </c>
      <c r="AT205" s="232" t="s">
        <v>203</v>
      </c>
      <c r="AU205" s="232" t="s">
        <v>86</v>
      </c>
      <c r="AY205" s="18" t="s">
        <v>199</v>
      </c>
      <c r="BE205" s="233">
        <f>IF(N205="základní",J205,0)</f>
        <v>0</v>
      </c>
      <c r="BF205" s="233">
        <f>IF(N205="snížená",J205,0)</f>
        <v>0</v>
      </c>
      <c r="BG205" s="233">
        <f>IF(N205="zákl. přenesená",J205,0)</f>
        <v>0</v>
      </c>
      <c r="BH205" s="233">
        <f>IF(N205="sníž. přenesená",J205,0)</f>
        <v>0</v>
      </c>
      <c r="BI205" s="233">
        <f>IF(N205="nulová",J205,0)</f>
        <v>0</v>
      </c>
      <c r="BJ205" s="18" t="s">
        <v>84</v>
      </c>
      <c r="BK205" s="233">
        <f>ROUND(I205*H205,2)</f>
        <v>0</v>
      </c>
      <c r="BL205" s="18" t="s">
        <v>209</v>
      </c>
      <c r="BM205" s="232" t="s">
        <v>383</v>
      </c>
    </row>
    <row r="206" spans="1:47" s="2" customFormat="1" ht="12">
      <c r="A206" s="40"/>
      <c r="B206" s="41"/>
      <c r="C206" s="42"/>
      <c r="D206" s="234" t="s">
        <v>210</v>
      </c>
      <c r="E206" s="42"/>
      <c r="F206" s="235" t="s">
        <v>1432</v>
      </c>
      <c r="G206" s="42"/>
      <c r="H206" s="42"/>
      <c r="I206" s="138"/>
      <c r="J206" s="42"/>
      <c r="K206" s="42"/>
      <c r="L206" s="46"/>
      <c r="M206" s="236"/>
      <c r="N206" s="237"/>
      <c r="O206" s="86"/>
      <c r="P206" s="86"/>
      <c r="Q206" s="86"/>
      <c r="R206" s="86"/>
      <c r="S206" s="86"/>
      <c r="T206" s="87"/>
      <c r="U206" s="40"/>
      <c r="V206" s="40"/>
      <c r="W206" s="40"/>
      <c r="X206" s="40"/>
      <c r="Y206" s="40"/>
      <c r="Z206" s="40"/>
      <c r="AA206" s="40"/>
      <c r="AB206" s="40"/>
      <c r="AC206" s="40"/>
      <c r="AD206" s="40"/>
      <c r="AE206" s="40"/>
      <c r="AT206" s="18" t="s">
        <v>210</v>
      </c>
      <c r="AU206" s="18" t="s">
        <v>86</v>
      </c>
    </row>
    <row r="207" spans="1:51" s="13" customFormat="1" ht="12">
      <c r="A207" s="13"/>
      <c r="B207" s="238"/>
      <c r="C207" s="239"/>
      <c r="D207" s="234" t="s">
        <v>213</v>
      </c>
      <c r="E207" s="240" t="s">
        <v>32</v>
      </c>
      <c r="F207" s="241" t="s">
        <v>1433</v>
      </c>
      <c r="G207" s="239"/>
      <c r="H207" s="242">
        <v>10.556</v>
      </c>
      <c r="I207" s="243"/>
      <c r="J207" s="239"/>
      <c r="K207" s="239"/>
      <c r="L207" s="244"/>
      <c r="M207" s="245"/>
      <c r="N207" s="246"/>
      <c r="O207" s="246"/>
      <c r="P207" s="246"/>
      <c r="Q207" s="246"/>
      <c r="R207" s="246"/>
      <c r="S207" s="246"/>
      <c r="T207" s="247"/>
      <c r="U207" s="13"/>
      <c r="V207" s="13"/>
      <c r="W207" s="13"/>
      <c r="X207" s="13"/>
      <c r="Y207" s="13"/>
      <c r="Z207" s="13"/>
      <c r="AA207" s="13"/>
      <c r="AB207" s="13"/>
      <c r="AC207" s="13"/>
      <c r="AD207" s="13"/>
      <c r="AE207" s="13"/>
      <c r="AT207" s="248" t="s">
        <v>213</v>
      </c>
      <c r="AU207" s="248" t="s">
        <v>86</v>
      </c>
      <c r="AV207" s="13" t="s">
        <v>86</v>
      </c>
      <c r="AW207" s="13" t="s">
        <v>39</v>
      </c>
      <c r="AX207" s="13" t="s">
        <v>6</v>
      </c>
      <c r="AY207" s="248" t="s">
        <v>199</v>
      </c>
    </row>
    <row r="208" spans="1:51" s="14" customFormat="1" ht="12">
      <c r="A208" s="14"/>
      <c r="B208" s="249"/>
      <c r="C208" s="250"/>
      <c r="D208" s="234" t="s">
        <v>213</v>
      </c>
      <c r="E208" s="251" t="s">
        <v>32</v>
      </c>
      <c r="F208" s="252" t="s">
        <v>215</v>
      </c>
      <c r="G208" s="250"/>
      <c r="H208" s="253">
        <v>10.556</v>
      </c>
      <c r="I208" s="254"/>
      <c r="J208" s="250"/>
      <c r="K208" s="250"/>
      <c r="L208" s="255"/>
      <c r="M208" s="269"/>
      <c r="N208" s="270"/>
      <c r="O208" s="270"/>
      <c r="P208" s="270"/>
      <c r="Q208" s="270"/>
      <c r="R208" s="270"/>
      <c r="S208" s="270"/>
      <c r="T208" s="271"/>
      <c r="U208" s="14"/>
      <c r="V208" s="14"/>
      <c r="W208" s="14"/>
      <c r="X208" s="14"/>
      <c r="Y208" s="14"/>
      <c r="Z208" s="14"/>
      <c r="AA208" s="14"/>
      <c r="AB208" s="14"/>
      <c r="AC208" s="14"/>
      <c r="AD208" s="14"/>
      <c r="AE208" s="14"/>
      <c r="AT208" s="259" t="s">
        <v>213</v>
      </c>
      <c r="AU208" s="259" t="s">
        <v>86</v>
      </c>
      <c r="AV208" s="14" t="s">
        <v>209</v>
      </c>
      <c r="AW208" s="14" t="s">
        <v>39</v>
      </c>
      <c r="AX208" s="14" t="s">
        <v>84</v>
      </c>
      <c r="AY208" s="259" t="s">
        <v>199</v>
      </c>
    </row>
    <row r="209" spans="1:65" s="2" customFormat="1" ht="19.8" customHeight="1">
      <c r="A209" s="40"/>
      <c r="B209" s="41"/>
      <c r="C209" s="260" t="s">
        <v>274</v>
      </c>
      <c r="D209" s="260" t="s">
        <v>222</v>
      </c>
      <c r="E209" s="261" t="s">
        <v>1354</v>
      </c>
      <c r="F209" s="262" t="s">
        <v>1355</v>
      </c>
      <c r="G209" s="263" t="s">
        <v>288</v>
      </c>
      <c r="H209" s="264">
        <v>50.96</v>
      </c>
      <c r="I209" s="265"/>
      <c r="J209" s="266">
        <f>ROUND(I209*H209,2)</f>
        <v>0</v>
      </c>
      <c r="K209" s="262" t="s">
        <v>32</v>
      </c>
      <c r="L209" s="46"/>
      <c r="M209" s="267" t="s">
        <v>32</v>
      </c>
      <c r="N209" s="268" t="s">
        <v>48</v>
      </c>
      <c r="O209" s="86"/>
      <c r="P209" s="230">
        <f>O209*H209</f>
        <v>0</v>
      </c>
      <c r="Q209" s="230">
        <v>0</v>
      </c>
      <c r="R209" s="230">
        <f>Q209*H209</f>
        <v>0</v>
      </c>
      <c r="S209" s="230">
        <v>0</v>
      </c>
      <c r="T209" s="231">
        <f>S209*H209</f>
        <v>0</v>
      </c>
      <c r="U209" s="40"/>
      <c r="V209" s="40"/>
      <c r="W209" s="40"/>
      <c r="X209" s="40"/>
      <c r="Y209" s="40"/>
      <c r="Z209" s="40"/>
      <c r="AA209" s="40"/>
      <c r="AB209" s="40"/>
      <c r="AC209" s="40"/>
      <c r="AD209" s="40"/>
      <c r="AE209" s="40"/>
      <c r="AR209" s="232" t="s">
        <v>209</v>
      </c>
      <c r="AT209" s="232" t="s">
        <v>222</v>
      </c>
      <c r="AU209" s="232" t="s">
        <v>86</v>
      </c>
      <c r="AY209" s="18" t="s">
        <v>199</v>
      </c>
      <c r="BE209" s="233">
        <f>IF(N209="základní",J209,0)</f>
        <v>0</v>
      </c>
      <c r="BF209" s="233">
        <f>IF(N209="snížená",J209,0)</f>
        <v>0</v>
      </c>
      <c r="BG209" s="233">
        <f>IF(N209="zákl. přenesená",J209,0)</f>
        <v>0</v>
      </c>
      <c r="BH209" s="233">
        <f>IF(N209="sníž. přenesená",J209,0)</f>
        <v>0</v>
      </c>
      <c r="BI209" s="233">
        <f>IF(N209="nulová",J209,0)</f>
        <v>0</v>
      </c>
      <c r="BJ209" s="18" t="s">
        <v>84</v>
      </c>
      <c r="BK209" s="233">
        <f>ROUND(I209*H209,2)</f>
        <v>0</v>
      </c>
      <c r="BL209" s="18" t="s">
        <v>209</v>
      </c>
      <c r="BM209" s="232" t="s">
        <v>386</v>
      </c>
    </row>
    <row r="210" spans="1:47" s="2" customFormat="1" ht="12">
      <c r="A210" s="40"/>
      <c r="B210" s="41"/>
      <c r="C210" s="42"/>
      <c r="D210" s="234" t="s">
        <v>210</v>
      </c>
      <c r="E210" s="42"/>
      <c r="F210" s="235" t="s">
        <v>1355</v>
      </c>
      <c r="G210" s="42"/>
      <c r="H210" s="42"/>
      <c r="I210" s="138"/>
      <c r="J210" s="42"/>
      <c r="K210" s="42"/>
      <c r="L210" s="46"/>
      <c r="M210" s="236"/>
      <c r="N210" s="237"/>
      <c r="O210" s="86"/>
      <c r="P210" s="86"/>
      <c r="Q210" s="86"/>
      <c r="R210" s="86"/>
      <c r="S210" s="86"/>
      <c r="T210" s="87"/>
      <c r="U210" s="40"/>
      <c r="V210" s="40"/>
      <c r="W210" s="40"/>
      <c r="X210" s="40"/>
      <c r="Y210" s="40"/>
      <c r="Z210" s="40"/>
      <c r="AA210" s="40"/>
      <c r="AB210" s="40"/>
      <c r="AC210" s="40"/>
      <c r="AD210" s="40"/>
      <c r="AE210" s="40"/>
      <c r="AT210" s="18" t="s">
        <v>210</v>
      </c>
      <c r="AU210" s="18" t="s">
        <v>86</v>
      </c>
    </row>
    <row r="211" spans="1:51" s="13" customFormat="1" ht="12">
      <c r="A211" s="13"/>
      <c r="B211" s="238"/>
      <c r="C211" s="239"/>
      <c r="D211" s="234" t="s">
        <v>213</v>
      </c>
      <c r="E211" s="240" t="s">
        <v>32</v>
      </c>
      <c r="F211" s="241" t="s">
        <v>1434</v>
      </c>
      <c r="G211" s="239"/>
      <c r="H211" s="242">
        <v>50.96</v>
      </c>
      <c r="I211" s="243"/>
      <c r="J211" s="239"/>
      <c r="K211" s="239"/>
      <c r="L211" s="244"/>
      <c r="M211" s="245"/>
      <c r="N211" s="246"/>
      <c r="O211" s="246"/>
      <c r="P211" s="246"/>
      <c r="Q211" s="246"/>
      <c r="R211" s="246"/>
      <c r="S211" s="246"/>
      <c r="T211" s="247"/>
      <c r="U211" s="13"/>
      <c r="V211" s="13"/>
      <c r="W211" s="13"/>
      <c r="X211" s="13"/>
      <c r="Y211" s="13"/>
      <c r="Z211" s="13"/>
      <c r="AA211" s="13"/>
      <c r="AB211" s="13"/>
      <c r="AC211" s="13"/>
      <c r="AD211" s="13"/>
      <c r="AE211" s="13"/>
      <c r="AT211" s="248" t="s">
        <v>213</v>
      </c>
      <c r="AU211" s="248" t="s">
        <v>86</v>
      </c>
      <c r="AV211" s="13" t="s">
        <v>86</v>
      </c>
      <c r="AW211" s="13" t="s">
        <v>39</v>
      </c>
      <c r="AX211" s="13" t="s">
        <v>6</v>
      </c>
      <c r="AY211" s="248" t="s">
        <v>199</v>
      </c>
    </row>
    <row r="212" spans="1:51" s="14" customFormat="1" ht="12">
      <c r="A212" s="14"/>
      <c r="B212" s="249"/>
      <c r="C212" s="250"/>
      <c r="D212" s="234" t="s">
        <v>213</v>
      </c>
      <c r="E212" s="251" t="s">
        <v>32</v>
      </c>
      <c r="F212" s="252" t="s">
        <v>215</v>
      </c>
      <c r="G212" s="250"/>
      <c r="H212" s="253">
        <v>50.96</v>
      </c>
      <c r="I212" s="254"/>
      <c r="J212" s="250"/>
      <c r="K212" s="250"/>
      <c r="L212" s="255"/>
      <c r="M212" s="269"/>
      <c r="N212" s="270"/>
      <c r="O212" s="270"/>
      <c r="P212" s="270"/>
      <c r="Q212" s="270"/>
      <c r="R212" s="270"/>
      <c r="S212" s="270"/>
      <c r="T212" s="271"/>
      <c r="U212" s="14"/>
      <c r="V212" s="14"/>
      <c r="W212" s="14"/>
      <c r="X212" s="14"/>
      <c r="Y212" s="14"/>
      <c r="Z212" s="14"/>
      <c r="AA212" s="14"/>
      <c r="AB212" s="14"/>
      <c r="AC212" s="14"/>
      <c r="AD212" s="14"/>
      <c r="AE212" s="14"/>
      <c r="AT212" s="259" t="s">
        <v>213</v>
      </c>
      <c r="AU212" s="259" t="s">
        <v>86</v>
      </c>
      <c r="AV212" s="14" t="s">
        <v>209</v>
      </c>
      <c r="AW212" s="14" t="s">
        <v>39</v>
      </c>
      <c r="AX212" s="14" t="s">
        <v>84</v>
      </c>
      <c r="AY212" s="259" t="s">
        <v>199</v>
      </c>
    </row>
    <row r="213" spans="1:65" s="2" customFormat="1" ht="19.8" customHeight="1">
      <c r="A213" s="40"/>
      <c r="B213" s="41"/>
      <c r="C213" s="260" t="s">
        <v>387</v>
      </c>
      <c r="D213" s="260" t="s">
        <v>222</v>
      </c>
      <c r="E213" s="261" t="s">
        <v>950</v>
      </c>
      <c r="F213" s="262" t="s">
        <v>951</v>
      </c>
      <c r="G213" s="263" t="s">
        <v>288</v>
      </c>
      <c r="H213" s="264">
        <v>23</v>
      </c>
      <c r="I213" s="265"/>
      <c r="J213" s="266">
        <f>ROUND(I213*H213,2)</f>
        <v>0</v>
      </c>
      <c r="K213" s="262" t="s">
        <v>32</v>
      </c>
      <c r="L213" s="46"/>
      <c r="M213" s="267" t="s">
        <v>32</v>
      </c>
      <c r="N213" s="268" t="s">
        <v>48</v>
      </c>
      <c r="O213" s="86"/>
      <c r="P213" s="230">
        <f>O213*H213</f>
        <v>0</v>
      </c>
      <c r="Q213" s="230">
        <v>0</v>
      </c>
      <c r="R213" s="230">
        <f>Q213*H213</f>
        <v>0</v>
      </c>
      <c r="S213" s="230">
        <v>0</v>
      </c>
      <c r="T213" s="231">
        <f>S213*H213</f>
        <v>0</v>
      </c>
      <c r="U213" s="40"/>
      <c r="V213" s="40"/>
      <c r="W213" s="40"/>
      <c r="X213" s="40"/>
      <c r="Y213" s="40"/>
      <c r="Z213" s="40"/>
      <c r="AA213" s="40"/>
      <c r="AB213" s="40"/>
      <c r="AC213" s="40"/>
      <c r="AD213" s="40"/>
      <c r="AE213" s="40"/>
      <c r="AR213" s="232" t="s">
        <v>209</v>
      </c>
      <c r="AT213" s="232" t="s">
        <v>222</v>
      </c>
      <c r="AU213" s="232" t="s">
        <v>86</v>
      </c>
      <c r="AY213" s="18" t="s">
        <v>199</v>
      </c>
      <c r="BE213" s="233">
        <f>IF(N213="základní",J213,0)</f>
        <v>0</v>
      </c>
      <c r="BF213" s="233">
        <f>IF(N213="snížená",J213,0)</f>
        <v>0</v>
      </c>
      <c r="BG213" s="233">
        <f>IF(N213="zákl. přenesená",J213,0)</f>
        <v>0</v>
      </c>
      <c r="BH213" s="233">
        <f>IF(N213="sníž. přenesená",J213,0)</f>
        <v>0</v>
      </c>
      <c r="BI213" s="233">
        <f>IF(N213="nulová",J213,0)</f>
        <v>0</v>
      </c>
      <c r="BJ213" s="18" t="s">
        <v>84</v>
      </c>
      <c r="BK213" s="233">
        <f>ROUND(I213*H213,2)</f>
        <v>0</v>
      </c>
      <c r="BL213" s="18" t="s">
        <v>209</v>
      </c>
      <c r="BM213" s="232" t="s">
        <v>390</v>
      </c>
    </row>
    <row r="214" spans="1:47" s="2" customFormat="1" ht="12">
      <c r="A214" s="40"/>
      <c r="B214" s="41"/>
      <c r="C214" s="42"/>
      <c r="D214" s="234" t="s">
        <v>210</v>
      </c>
      <c r="E214" s="42"/>
      <c r="F214" s="235" t="s">
        <v>951</v>
      </c>
      <c r="G214" s="42"/>
      <c r="H214" s="42"/>
      <c r="I214" s="138"/>
      <c r="J214" s="42"/>
      <c r="K214" s="42"/>
      <c r="L214" s="46"/>
      <c r="M214" s="236"/>
      <c r="N214" s="237"/>
      <c r="O214" s="86"/>
      <c r="P214" s="86"/>
      <c r="Q214" s="86"/>
      <c r="R214" s="86"/>
      <c r="S214" s="86"/>
      <c r="T214" s="87"/>
      <c r="U214" s="40"/>
      <c r="V214" s="40"/>
      <c r="W214" s="40"/>
      <c r="X214" s="40"/>
      <c r="Y214" s="40"/>
      <c r="Z214" s="40"/>
      <c r="AA214" s="40"/>
      <c r="AB214" s="40"/>
      <c r="AC214" s="40"/>
      <c r="AD214" s="40"/>
      <c r="AE214" s="40"/>
      <c r="AT214" s="18" t="s">
        <v>210</v>
      </c>
      <c r="AU214" s="18" t="s">
        <v>86</v>
      </c>
    </row>
    <row r="215" spans="1:51" s="13" customFormat="1" ht="12">
      <c r="A215" s="13"/>
      <c r="B215" s="238"/>
      <c r="C215" s="239"/>
      <c r="D215" s="234" t="s">
        <v>213</v>
      </c>
      <c r="E215" s="240" t="s">
        <v>32</v>
      </c>
      <c r="F215" s="241" t="s">
        <v>1435</v>
      </c>
      <c r="G215" s="239"/>
      <c r="H215" s="242">
        <v>23</v>
      </c>
      <c r="I215" s="243"/>
      <c r="J215" s="239"/>
      <c r="K215" s="239"/>
      <c r="L215" s="244"/>
      <c r="M215" s="245"/>
      <c r="N215" s="246"/>
      <c r="O215" s="246"/>
      <c r="P215" s="246"/>
      <c r="Q215" s="246"/>
      <c r="R215" s="246"/>
      <c r="S215" s="246"/>
      <c r="T215" s="247"/>
      <c r="U215" s="13"/>
      <c r="V215" s="13"/>
      <c r="W215" s="13"/>
      <c r="X215" s="13"/>
      <c r="Y215" s="13"/>
      <c r="Z215" s="13"/>
      <c r="AA215" s="13"/>
      <c r="AB215" s="13"/>
      <c r="AC215" s="13"/>
      <c r="AD215" s="13"/>
      <c r="AE215" s="13"/>
      <c r="AT215" s="248" t="s">
        <v>213</v>
      </c>
      <c r="AU215" s="248" t="s">
        <v>86</v>
      </c>
      <c r="AV215" s="13" t="s">
        <v>86</v>
      </c>
      <c r="AW215" s="13" t="s">
        <v>39</v>
      </c>
      <c r="AX215" s="13" t="s">
        <v>6</v>
      </c>
      <c r="AY215" s="248" t="s">
        <v>199</v>
      </c>
    </row>
    <row r="216" spans="1:51" s="14" customFormat="1" ht="12">
      <c r="A216" s="14"/>
      <c r="B216" s="249"/>
      <c r="C216" s="250"/>
      <c r="D216" s="234" t="s">
        <v>213</v>
      </c>
      <c r="E216" s="251" t="s">
        <v>32</v>
      </c>
      <c r="F216" s="252" t="s">
        <v>215</v>
      </c>
      <c r="G216" s="250"/>
      <c r="H216" s="253">
        <v>23</v>
      </c>
      <c r="I216" s="254"/>
      <c r="J216" s="250"/>
      <c r="K216" s="250"/>
      <c r="L216" s="255"/>
      <c r="M216" s="269"/>
      <c r="N216" s="270"/>
      <c r="O216" s="270"/>
      <c r="P216" s="270"/>
      <c r="Q216" s="270"/>
      <c r="R216" s="270"/>
      <c r="S216" s="270"/>
      <c r="T216" s="271"/>
      <c r="U216" s="14"/>
      <c r="V216" s="14"/>
      <c r="W216" s="14"/>
      <c r="X216" s="14"/>
      <c r="Y216" s="14"/>
      <c r="Z216" s="14"/>
      <c r="AA216" s="14"/>
      <c r="AB216" s="14"/>
      <c r="AC216" s="14"/>
      <c r="AD216" s="14"/>
      <c r="AE216" s="14"/>
      <c r="AT216" s="259" t="s">
        <v>213</v>
      </c>
      <c r="AU216" s="259" t="s">
        <v>86</v>
      </c>
      <c r="AV216" s="14" t="s">
        <v>209</v>
      </c>
      <c r="AW216" s="14" t="s">
        <v>39</v>
      </c>
      <c r="AX216" s="14" t="s">
        <v>84</v>
      </c>
      <c r="AY216" s="259" t="s">
        <v>199</v>
      </c>
    </row>
    <row r="217" spans="1:65" s="2" customFormat="1" ht="19.8" customHeight="1">
      <c r="A217" s="40"/>
      <c r="B217" s="41"/>
      <c r="C217" s="260" t="s">
        <v>278</v>
      </c>
      <c r="D217" s="260" t="s">
        <v>222</v>
      </c>
      <c r="E217" s="261" t="s">
        <v>1168</v>
      </c>
      <c r="F217" s="262" t="s">
        <v>1169</v>
      </c>
      <c r="G217" s="263" t="s">
        <v>206</v>
      </c>
      <c r="H217" s="264">
        <v>2</v>
      </c>
      <c r="I217" s="265"/>
      <c r="J217" s="266">
        <f>ROUND(I217*H217,2)</f>
        <v>0</v>
      </c>
      <c r="K217" s="262" t="s">
        <v>32</v>
      </c>
      <c r="L217" s="46"/>
      <c r="M217" s="267" t="s">
        <v>32</v>
      </c>
      <c r="N217" s="268" t="s">
        <v>48</v>
      </c>
      <c r="O217" s="86"/>
      <c r="P217" s="230">
        <f>O217*H217</f>
        <v>0</v>
      </c>
      <c r="Q217" s="230">
        <v>0</v>
      </c>
      <c r="R217" s="230">
        <f>Q217*H217</f>
        <v>0</v>
      </c>
      <c r="S217" s="230">
        <v>0</v>
      </c>
      <c r="T217" s="231">
        <f>S217*H217</f>
        <v>0</v>
      </c>
      <c r="U217" s="40"/>
      <c r="V217" s="40"/>
      <c r="W217" s="40"/>
      <c r="X217" s="40"/>
      <c r="Y217" s="40"/>
      <c r="Z217" s="40"/>
      <c r="AA217" s="40"/>
      <c r="AB217" s="40"/>
      <c r="AC217" s="40"/>
      <c r="AD217" s="40"/>
      <c r="AE217" s="40"/>
      <c r="AR217" s="232" t="s">
        <v>209</v>
      </c>
      <c r="AT217" s="232" t="s">
        <v>222</v>
      </c>
      <c r="AU217" s="232" t="s">
        <v>86</v>
      </c>
      <c r="AY217" s="18" t="s">
        <v>199</v>
      </c>
      <c r="BE217" s="233">
        <f>IF(N217="základní",J217,0)</f>
        <v>0</v>
      </c>
      <c r="BF217" s="233">
        <f>IF(N217="snížená",J217,0)</f>
        <v>0</v>
      </c>
      <c r="BG217" s="233">
        <f>IF(N217="zákl. přenesená",J217,0)</f>
        <v>0</v>
      </c>
      <c r="BH217" s="233">
        <f>IF(N217="sníž. přenesená",J217,0)</f>
        <v>0</v>
      </c>
      <c r="BI217" s="233">
        <f>IF(N217="nulová",J217,0)</f>
        <v>0</v>
      </c>
      <c r="BJ217" s="18" t="s">
        <v>84</v>
      </c>
      <c r="BK217" s="233">
        <f>ROUND(I217*H217,2)</f>
        <v>0</v>
      </c>
      <c r="BL217" s="18" t="s">
        <v>209</v>
      </c>
      <c r="BM217" s="232" t="s">
        <v>225</v>
      </c>
    </row>
    <row r="218" spans="1:47" s="2" customFormat="1" ht="12">
      <c r="A218" s="40"/>
      <c r="B218" s="41"/>
      <c r="C218" s="42"/>
      <c r="D218" s="234" t="s">
        <v>210</v>
      </c>
      <c r="E218" s="42"/>
      <c r="F218" s="235" t="s">
        <v>1169</v>
      </c>
      <c r="G218" s="42"/>
      <c r="H218" s="42"/>
      <c r="I218" s="138"/>
      <c r="J218" s="42"/>
      <c r="K218" s="42"/>
      <c r="L218" s="46"/>
      <c r="M218" s="236"/>
      <c r="N218" s="237"/>
      <c r="O218" s="86"/>
      <c r="P218" s="86"/>
      <c r="Q218" s="86"/>
      <c r="R218" s="86"/>
      <c r="S218" s="86"/>
      <c r="T218" s="87"/>
      <c r="U218" s="40"/>
      <c r="V218" s="40"/>
      <c r="W218" s="40"/>
      <c r="X218" s="40"/>
      <c r="Y218" s="40"/>
      <c r="Z218" s="40"/>
      <c r="AA218" s="40"/>
      <c r="AB218" s="40"/>
      <c r="AC218" s="40"/>
      <c r="AD218" s="40"/>
      <c r="AE218" s="40"/>
      <c r="AT218" s="18" t="s">
        <v>210</v>
      </c>
      <c r="AU218" s="18" t="s">
        <v>86</v>
      </c>
    </row>
    <row r="219" spans="1:65" s="2" customFormat="1" ht="19.8" customHeight="1">
      <c r="A219" s="40"/>
      <c r="B219" s="41"/>
      <c r="C219" s="260" t="s">
        <v>393</v>
      </c>
      <c r="D219" s="260" t="s">
        <v>222</v>
      </c>
      <c r="E219" s="261" t="s">
        <v>1366</v>
      </c>
      <c r="F219" s="262" t="s">
        <v>1367</v>
      </c>
      <c r="G219" s="263" t="s">
        <v>324</v>
      </c>
      <c r="H219" s="264">
        <v>9</v>
      </c>
      <c r="I219" s="265"/>
      <c r="J219" s="266">
        <f>ROUND(I219*H219,2)</f>
        <v>0</v>
      </c>
      <c r="K219" s="262" t="s">
        <v>32</v>
      </c>
      <c r="L219" s="46"/>
      <c r="M219" s="267" t="s">
        <v>32</v>
      </c>
      <c r="N219" s="268" t="s">
        <v>48</v>
      </c>
      <c r="O219" s="86"/>
      <c r="P219" s="230">
        <f>O219*H219</f>
        <v>0</v>
      </c>
      <c r="Q219" s="230">
        <v>0</v>
      </c>
      <c r="R219" s="230">
        <f>Q219*H219</f>
        <v>0</v>
      </c>
      <c r="S219" s="230">
        <v>0</v>
      </c>
      <c r="T219" s="231">
        <f>S219*H219</f>
        <v>0</v>
      </c>
      <c r="U219" s="40"/>
      <c r="V219" s="40"/>
      <c r="W219" s="40"/>
      <c r="X219" s="40"/>
      <c r="Y219" s="40"/>
      <c r="Z219" s="40"/>
      <c r="AA219" s="40"/>
      <c r="AB219" s="40"/>
      <c r="AC219" s="40"/>
      <c r="AD219" s="40"/>
      <c r="AE219" s="40"/>
      <c r="AR219" s="232" t="s">
        <v>209</v>
      </c>
      <c r="AT219" s="232" t="s">
        <v>222</v>
      </c>
      <c r="AU219" s="232" t="s">
        <v>86</v>
      </c>
      <c r="AY219" s="18" t="s">
        <v>199</v>
      </c>
      <c r="BE219" s="233">
        <f>IF(N219="základní",J219,0)</f>
        <v>0</v>
      </c>
      <c r="BF219" s="233">
        <f>IF(N219="snížená",J219,0)</f>
        <v>0</v>
      </c>
      <c r="BG219" s="233">
        <f>IF(N219="zákl. přenesená",J219,0)</f>
        <v>0</v>
      </c>
      <c r="BH219" s="233">
        <f>IF(N219="sníž. přenesená",J219,0)</f>
        <v>0</v>
      </c>
      <c r="BI219" s="233">
        <f>IF(N219="nulová",J219,0)</f>
        <v>0</v>
      </c>
      <c r="BJ219" s="18" t="s">
        <v>84</v>
      </c>
      <c r="BK219" s="233">
        <f>ROUND(I219*H219,2)</f>
        <v>0</v>
      </c>
      <c r="BL219" s="18" t="s">
        <v>209</v>
      </c>
      <c r="BM219" s="232" t="s">
        <v>396</v>
      </c>
    </row>
    <row r="220" spans="1:47" s="2" customFormat="1" ht="12">
      <c r="A220" s="40"/>
      <c r="B220" s="41"/>
      <c r="C220" s="42"/>
      <c r="D220" s="234" t="s">
        <v>210</v>
      </c>
      <c r="E220" s="42"/>
      <c r="F220" s="235" t="s">
        <v>1367</v>
      </c>
      <c r="G220" s="42"/>
      <c r="H220" s="42"/>
      <c r="I220" s="138"/>
      <c r="J220" s="42"/>
      <c r="K220" s="42"/>
      <c r="L220" s="46"/>
      <c r="M220" s="236"/>
      <c r="N220" s="237"/>
      <c r="O220" s="86"/>
      <c r="P220" s="86"/>
      <c r="Q220" s="86"/>
      <c r="R220" s="86"/>
      <c r="S220" s="86"/>
      <c r="T220" s="87"/>
      <c r="U220" s="40"/>
      <c r="V220" s="40"/>
      <c r="W220" s="40"/>
      <c r="X220" s="40"/>
      <c r="Y220" s="40"/>
      <c r="Z220" s="40"/>
      <c r="AA220" s="40"/>
      <c r="AB220" s="40"/>
      <c r="AC220" s="40"/>
      <c r="AD220" s="40"/>
      <c r="AE220" s="40"/>
      <c r="AT220" s="18" t="s">
        <v>210</v>
      </c>
      <c r="AU220" s="18" t="s">
        <v>86</v>
      </c>
    </row>
    <row r="221" spans="1:51" s="13" customFormat="1" ht="12">
      <c r="A221" s="13"/>
      <c r="B221" s="238"/>
      <c r="C221" s="239"/>
      <c r="D221" s="234" t="s">
        <v>213</v>
      </c>
      <c r="E221" s="240" t="s">
        <v>32</v>
      </c>
      <c r="F221" s="241" t="s">
        <v>1436</v>
      </c>
      <c r="G221" s="239"/>
      <c r="H221" s="242">
        <v>9</v>
      </c>
      <c r="I221" s="243"/>
      <c r="J221" s="239"/>
      <c r="K221" s="239"/>
      <c r="L221" s="244"/>
      <c r="M221" s="245"/>
      <c r="N221" s="246"/>
      <c r="O221" s="246"/>
      <c r="P221" s="246"/>
      <c r="Q221" s="246"/>
      <c r="R221" s="246"/>
      <c r="S221" s="246"/>
      <c r="T221" s="247"/>
      <c r="U221" s="13"/>
      <c r="V221" s="13"/>
      <c r="W221" s="13"/>
      <c r="X221" s="13"/>
      <c r="Y221" s="13"/>
      <c r="Z221" s="13"/>
      <c r="AA221" s="13"/>
      <c r="AB221" s="13"/>
      <c r="AC221" s="13"/>
      <c r="AD221" s="13"/>
      <c r="AE221" s="13"/>
      <c r="AT221" s="248" t="s">
        <v>213</v>
      </c>
      <c r="AU221" s="248" t="s">
        <v>86</v>
      </c>
      <c r="AV221" s="13" t="s">
        <v>86</v>
      </c>
      <c r="AW221" s="13" t="s">
        <v>39</v>
      </c>
      <c r="AX221" s="13" t="s">
        <v>6</v>
      </c>
      <c r="AY221" s="248" t="s">
        <v>199</v>
      </c>
    </row>
    <row r="222" spans="1:51" s="14" customFormat="1" ht="12">
      <c r="A222" s="14"/>
      <c r="B222" s="249"/>
      <c r="C222" s="250"/>
      <c r="D222" s="234" t="s">
        <v>213</v>
      </c>
      <c r="E222" s="251" t="s">
        <v>32</v>
      </c>
      <c r="F222" s="252" t="s">
        <v>215</v>
      </c>
      <c r="G222" s="250"/>
      <c r="H222" s="253">
        <v>9</v>
      </c>
      <c r="I222" s="254"/>
      <c r="J222" s="250"/>
      <c r="K222" s="250"/>
      <c r="L222" s="255"/>
      <c r="M222" s="269"/>
      <c r="N222" s="270"/>
      <c r="O222" s="270"/>
      <c r="P222" s="270"/>
      <c r="Q222" s="270"/>
      <c r="R222" s="270"/>
      <c r="S222" s="270"/>
      <c r="T222" s="271"/>
      <c r="U222" s="14"/>
      <c r="V222" s="14"/>
      <c r="W222" s="14"/>
      <c r="X222" s="14"/>
      <c r="Y222" s="14"/>
      <c r="Z222" s="14"/>
      <c r="AA222" s="14"/>
      <c r="AB222" s="14"/>
      <c r="AC222" s="14"/>
      <c r="AD222" s="14"/>
      <c r="AE222" s="14"/>
      <c r="AT222" s="259" t="s">
        <v>213</v>
      </c>
      <c r="AU222" s="259" t="s">
        <v>86</v>
      </c>
      <c r="AV222" s="14" t="s">
        <v>209</v>
      </c>
      <c r="AW222" s="14" t="s">
        <v>39</v>
      </c>
      <c r="AX222" s="14" t="s">
        <v>84</v>
      </c>
      <c r="AY222" s="259" t="s">
        <v>199</v>
      </c>
    </row>
    <row r="223" spans="1:65" s="2" customFormat="1" ht="19.8" customHeight="1">
      <c r="A223" s="40"/>
      <c r="B223" s="41"/>
      <c r="C223" s="260" t="s">
        <v>282</v>
      </c>
      <c r="D223" s="260" t="s">
        <v>222</v>
      </c>
      <c r="E223" s="261" t="s">
        <v>1437</v>
      </c>
      <c r="F223" s="262" t="s">
        <v>1438</v>
      </c>
      <c r="G223" s="263" t="s">
        <v>303</v>
      </c>
      <c r="H223" s="264">
        <v>3</v>
      </c>
      <c r="I223" s="265"/>
      <c r="J223" s="266">
        <f>ROUND(I223*H223,2)</f>
        <v>0</v>
      </c>
      <c r="K223" s="262" t="s">
        <v>32</v>
      </c>
      <c r="L223" s="46"/>
      <c r="M223" s="267" t="s">
        <v>32</v>
      </c>
      <c r="N223" s="268" t="s">
        <v>48</v>
      </c>
      <c r="O223" s="86"/>
      <c r="P223" s="230">
        <f>O223*H223</f>
        <v>0</v>
      </c>
      <c r="Q223" s="230">
        <v>0</v>
      </c>
      <c r="R223" s="230">
        <f>Q223*H223</f>
        <v>0</v>
      </c>
      <c r="S223" s="230">
        <v>0</v>
      </c>
      <c r="T223" s="231">
        <f>S223*H223</f>
        <v>0</v>
      </c>
      <c r="U223" s="40"/>
      <c r="V223" s="40"/>
      <c r="W223" s="40"/>
      <c r="X223" s="40"/>
      <c r="Y223" s="40"/>
      <c r="Z223" s="40"/>
      <c r="AA223" s="40"/>
      <c r="AB223" s="40"/>
      <c r="AC223" s="40"/>
      <c r="AD223" s="40"/>
      <c r="AE223" s="40"/>
      <c r="AR223" s="232" t="s">
        <v>209</v>
      </c>
      <c r="AT223" s="232" t="s">
        <v>222</v>
      </c>
      <c r="AU223" s="232" t="s">
        <v>86</v>
      </c>
      <c r="AY223" s="18" t="s">
        <v>199</v>
      </c>
      <c r="BE223" s="233">
        <f>IF(N223="základní",J223,0)</f>
        <v>0</v>
      </c>
      <c r="BF223" s="233">
        <f>IF(N223="snížená",J223,0)</f>
        <v>0</v>
      </c>
      <c r="BG223" s="233">
        <f>IF(N223="zákl. přenesená",J223,0)</f>
        <v>0</v>
      </c>
      <c r="BH223" s="233">
        <f>IF(N223="sníž. přenesená",J223,0)</f>
        <v>0</v>
      </c>
      <c r="BI223" s="233">
        <f>IF(N223="nulová",J223,0)</f>
        <v>0</v>
      </c>
      <c r="BJ223" s="18" t="s">
        <v>84</v>
      </c>
      <c r="BK223" s="233">
        <f>ROUND(I223*H223,2)</f>
        <v>0</v>
      </c>
      <c r="BL223" s="18" t="s">
        <v>209</v>
      </c>
      <c r="BM223" s="232" t="s">
        <v>399</v>
      </c>
    </row>
    <row r="224" spans="1:47" s="2" customFormat="1" ht="12">
      <c r="A224" s="40"/>
      <c r="B224" s="41"/>
      <c r="C224" s="42"/>
      <c r="D224" s="234" t="s">
        <v>210</v>
      </c>
      <c r="E224" s="42"/>
      <c r="F224" s="235" t="s">
        <v>1438</v>
      </c>
      <c r="G224" s="42"/>
      <c r="H224" s="42"/>
      <c r="I224" s="138"/>
      <c r="J224" s="42"/>
      <c r="K224" s="42"/>
      <c r="L224" s="46"/>
      <c r="M224" s="236"/>
      <c r="N224" s="237"/>
      <c r="O224" s="86"/>
      <c r="P224" s="86"/>
      <c r="Q224" s="86"/>
      <c r="R224" s="86"/>
      <c r="S224" s="86"/>
      <c r="T224" s="87"/>
      <c r="U224" s="40"/>
      <c r="V224" s="40"/>
      <c r="W224" s="40"/>
      <c r="X224" s="40"/>
      <c r="Y224" s="40"/>
      <c r="Z224" s="40"/>
      <c r="AA224" s="40"/>
      <c r="AB224" s="40"/>
      <c r="AC224" s="40"/>
      <c r="AD224" s="40"/>
      <c r="AE224" s="40"/>
      <c r="AT224" s="18" t="s">
        <v>210</v>
      </c>
      <c r="AU224" s="18" t="s">
        <v>86</v>
      </c>
    </row>
    <row r="225" spans="1:51" s="13" customFormat="1" ht="12">
      <c r="A225" s="13"/>
      <c r="B225" s="238"/>
      <c r="C225" s="239"/>
      <c r="D225" s="234" t="s">
        <v>213</v>
      </c>
      <c r="E225" s="240" t="s">
        <v>32</v>
      </c>
      <c r="F225" s="241" t="s">
        <v>1439</v>
      </c>
      <c r="G225" s="239"/>
      <c r="H225" s="242">
        <v>3</v>
      </c>
      <c r="I225" s="243"/>
      <c r="J225" s="239"/>
      <c r="K225" s="239"/>
      <c r="L225" s="244"/>
      <c r="M225" s="245"/>
      <c r="N225" s="246"/>
      <c r="O225" s="246"/>
      <c r="P225" s="246"/>
      <c r="Q225" s="246"/>
      <c r="R225" s="246"/>
      <c r="S225" s="246"/>
      <c r="T225" s="247"/>
      <c r="U225" s="13"/>
      <c r="V225" s="13"/>
      <c r="W225" s="13"/>
      <c r="X225" s="13"/>
      <c r="Y225" s="13"/>
      <c r="Z225" s="13"/>
      <c r="AA225" s="13"/>
      <c r="AB225" s="13"/>
      <c r="AC225" s="13"/>
      <c r="AD225" s="13"/>
      <c r="AE225" s="13"/>
      <c r="AT225" s="248" t="s">
        <v>213</v>
      </c>
      <c r="AU225" s="248" t="s">
        <v>86</v>
      </c>
      <c r="AV225" s="13" t="s">
        <v>86</v>
      </c>
      <c r="AW225" s="13" t="s">
        <v>39</v>
      </c>
      <c r="AX225" s="13" t="s">
        <v>6</v>
      </c>
      <c r="AY225" s="248" t="s">
        <v>199</v>
      </c>
    </row>
    <row r="226" spans="1:51" s="14" customFormat="1" ht="12">
      <c r="A226" s="14"/>
      <c r="B226" s="249"/>
      <c r="C226" s="250"/>
      <c r="D226" s="234" t="s">
        <v>213</v>
      </c>
      <c r="E226" s="251" t="s">
        <v>32</v>
      </c>
      <c r="F226" s="252" t="s">
        <v>215</v>
      </c>
      <c r="G226" s="250"/>
      <c r="H226" s="253">
        <v>3</v>
      </c>
      <c r="I226" s="254"/>
      <c r="J226" s="250"/>
      <c r="K226" s="250"/>
      <c r="L226" s="255"/>
      <c r="M226" s="269"/>
      <c r="N226" s="270"/>
      <c r="O226" s="270"/>
      <c r="P226" s="270"/>
      <c r="Q226" s="270"/>
      <c r="R226" s="270"/>
      <c r="S226" s="270"/>
      <c r="T226" s="271"/>
      <c r="U226" s="14"/>
      <c r="V226" s="14"/>
      <c r="W226" s="14"/>
      <c r="X226" s="14"/>
      <c r="Y226" s="14"/>
      <c r="Z226" s="14"/>
      <c r="AA226" s="14"/>
      <c r="AB226" s="14"/>
      <c r="AC226" s="14"/>
      <c r="AD226" s="14"/>
      <c r="AE226" s="14"/>
      <c r="AT226" s="259" t="s">
        <v>213</v>
      </c>
      <c r="AU226" s="259" t="s">
        <v>86</v>
      </c>
      <c r="AV226" s="14" t="s">
        <v>209</v>
      </c>
      <c r="AW226" s="14" t="s">
        <v>39</v>
      </c>
      <c r="AX226" s="14" t="s">
        <v>84</v>
      </c>
      <c r="AY226" s="259" t="s">
        <v>199</v>
      </c>
    </row>
    <row r="227" spans="1:65" s="2" customFormat="1" ht="14.4" customHeight="1">
      <c r="A227" s="40"/>
      <c r="B227" s="41"/>
      <c r="C227" s="260" t="s">
        <v>400</v>
      </c>
      <c r="D227" s="260" t="s">
        <v>222</v>
      </c>
      <c r="E227" s="261" t="s">
        <v>1369</v>
      </c>
      <c r="F227" s="262" t="s">
        <v>1370</v>
      </c>
      <c r="G227" s="263" t="s">
        <v>303</v>
      </c>
      <c r="H227" s="264">
        <v>8.16</v>
      </c>
      <c r="I227" s="265"/>
      <c r="J227" s="266">
        <f>ROUND(I227*H227,2)</f>
        <v>0</v>
      </c>
      <c r="K227" s="262" t="s">
        <v>32</v>
      </c>
      <c r="L227" s="46"/>
      <c r="M227" s="267" t="s">
        <v>32</v>
      </c>
      <c r="N227" s="268" t="s">
        <v>48</v>
      </c>
      <c r="O227" s="86"/>
      <c r="P227" s="230">
        <f>O227*H227</f>
        <v>0</v>
      </c>
      <c r="Q227" s="230">
        <v>0</v>
      </c>
      <c r="R227" s="230">
        <f>Q227*H227</f>
        <v>0</v>
      </c>
      <c r="S227" s="230">
        <v>0</v>
      </c>
      <c r="T227" s="231">
        <f>S227*H227</f>
        <v>0</v>
      </c>
      <c r="U227" s="40"/>
      <c r="V227" s="40"/>
      <c r="W227" s="40"/>
      <c r="X227" s="40"/>
      <c r="Y227" s="40"/>
      <c r="Z227" s="40"/>
      <c r="AA227" s="40"/>
      <c r="AB227" s="40"/>
      <c r="AC227" s="40"/>
      <c r="AD227" s="40"/>
      <c r="AE227" s="40"/>
      <c r="AR227" s="232" t="s">
        <v>209</v>
      </c>
      <c r="AT227" s="232" t="s">
        <v>222</v>
      </c>
      <c r="AU227" s="232" t="s">
        <v>86</v>
      </c>
      <c r="AY227" s="18" t="s">
        <v>199</v>
      </c>
      <c r="BE227" s="233">
        <f>IF(N227="základní",J227,0)</f>
        <v>0</v>
      </c>
      <c r="BF227" s="233">
        <f>IF(N227="snížená",J227,0)</f>
        <v>0</v>
      </c>
      <c r="BG227" s="233">
        <f>IF(N227="zákl. přenesená",J227,0)</f>
        <v>0</v>
      </c>
      <c r="BH227" s="233">
        <f>IF(N227="sníž. přenesená",J227,0)</f>
        <v>0</v>
      </c>
      <c r="BI227" s="233">
        <f>IF(N227="nulová",J227,0)</f>
        <v>0</v>
      </c>
      <c r="BJ227" s="18" t="s">
        <v>84</v>
      </c>
      <c r="BK227" s="233">
        <f>ROUND(I227*H227,2)</f>
        <v>0</v>
      </c>
      <c r="BL227" s="18" t="s">
        <v>209</v>
      </c>
      <c r="BM227" s="232" t="s">
        <v>403</v>
      </c>
    </row>
    <row r="228" spans="1:47" s="2" customFormat="1" ht="12">
      <c r="A228" s="40"/>
      <c r="B228" s="41"/>
      <c r="C228" s="42"/>
      <c r="D228" s="234" t="s">
        <v>210</v>
      </c>
      <c r="E228" s="42"/>
      <c r="F228" s="235" t="s">
        <v>1370</v>
      </c>
      <c r="G228" s="42"/>
      <c r="H228" s="42"/>
      <c r="I228" s="138"/>
      <c r="J228" s="42"/>
      <c r="K228" s="42"/>
      <c r="L228" s="46"/>
      <c r="M228" s="236"/>
      <c r="N228" s="237"/>
      <c r="O228" s="86"/>
      <c r="P228" s="86"/>
      <c r="Q228" s="86"/>
      <c r="R228" s="86"/>
      <c r="S228" s="86"/>
      <c r="T228" s="87"/>
      <c r="U228" s="40"/>
      <c r="V228" s="40"/>
      <c r="W228" s="40"/>
      <c r="X228" s="40"/>
      <c r="Y228" s="40"/>
      <c r="Z228" s="40"/>
      <c r="AA228" s="40"/>
      <c r="AB228" s="40"/>
      <c r="AC228" s="40"/>
      <c r="AD228" s="40"/>
      <c r="AE228" s="40"/>
      <c r="AT228" s="18" t="s">
        <v>210</v>
      </c>
      <c r="AU228" s="18" t="s">
        <v>86</v>
      </c>
    </row>
    <row r="229" spans="1:51" s="13" customFormat="1" ht="12">
      <c r="A229" s="13"/>
      <c r="B229" s="238"/>
      <c r="C229" s="239"/>
      <c r="D229" s="234" t="s">
        <v>213</v>
      </c>
      <c r="E229" s="240" t="s">
        <v>32</v>
      </c>
      <c r="F229" s="241" t="s">
        <v>1440</v>
      </c>
      <c r="G229" s="239"/>
      <c r="H229" s="242">
        <v>8.16</v>
      </c>
      <c r="I229" s="243"/>
      <c r="J229" s="239"/>
      <c r="K229" s="239"/>
      <c r="L229" s="244"/>
      <c r="M229" s="245"/>
      <c r="N229" s="246"/>
      <c r="O229" s="246"/>
      <c r="P229" s="246"/>
      <c r="Q229" s="246"/>
      <c r="R229" s="246"/>
      <c r="S229" s="246"/>
      <c r="T229" s="247"/>
      <c r="U229" s="13"/>
      <c r="V229" s="13"/>
      <c r="W229" s="13"/>
      <c r="X229" s="13"/>
      <c r="Y229" s="13"/>
      <c r="Z229" s="13"/>
      <c r="AA229" s="13"/>
      <c r="AB229" s="13"/>
      <c r="AC229" s="13"/>
      <c r="AD229" s="13"/>
      <c r="AE229" s="13"/>
      <c r="AT229" s="248" t="s">
        <v>213</v>
      </c>
      <c r="AU229" s="248" t="s">
        <v>86</v>
      </c>
      <c r="AV229" s="13" t="s">
        <v>86</v>
      </c>
      <c r="AW229" s="13" t="s">
        <v>39</v>
      </c>
      <c r="AX229" s="13" t="s">
        <v>6</v>
      </c>
      <c r="AY229" s="248" t="s">
        <v>199</v>
      </c>
    </row>
    <row r="230" spans="1:51" s="14" customFormat="1" ht="12">
      <c r="A230" s="14"/>
      <c r="B230" s="249"/>
      <c r="C230" s="250"/>
      <c r="D230" s="234" t="s">
        <v>213</v>
      </c>
      <c r="E230" s="251" t="s">
        <v>32</v>
      </c>
      <c r="F230" s="252" t="s">
        <v>215</v>
      </c>
      <c r="G230" s="250"/>
      <c r="H230" s="253">
        <v>8.16</v>
      </c>
      <c r="I230" s="254"/>
      <c r="J230" s="250"/>
      <c r="K230" s="250"/>
      <c r="L230" s="255"/>
      <c r="M230" s="269"/>
      <c r="N230" s="270"/>
      <c r="O230" s="270"/>
      <c r="P230" s="270"/>
      <c r="Q230" s="270"/>
      <c r="R230" s="270"/>
      <c r="S230" s="270"/>
      <c r="T230" s="271"/>
      <c r="U230" s="14"/>
      <c r="V230" s="14"/>
      <c r="W230" s="14"/>
      <c r="X230" s="14"/>
      <c r="Y230" s="14"/>
      <c r="Z230" s="14"/>
      <c r="AA230" s="14"/>
      <c r="AB230" s="14"/>
      <c r="AC230" s="14"/>
      <c r="AD230" s="14"/>
      <c r="AE230" s="14"/>
      <c r="AT230" s="259" t="s">
        <v>213</v>
      </c>
      <c r="AU230" s="259" t="s">
        <v>86</v>
      </c>
      <c r="AV230" s="14" t="s">
        <v>209</v>
      </c>
      <c r="AW230" s="14" t="s">
        <v>39</v>
      </c>
      <c r="AX230" s="14" t="s">
        <v>84</v>
      </c>
      <c r="AY230" s="259" t="s">
        <v>199</v>
      </c>
    </row>
    <row r="231" spans="1:65" s="2" customFormat="1" ht="14.4" customHeight="1">
      <c r="A231" s="40"/>
      <c r="B231" s="41"/>
      <c r="C231" s="260" t="s">
        <v>341</v>
      </c>
      <c r="D231" s="260" t="s">
        <v>222</v>
      </c>
      <c r="E231" s="261" t="s">
        <v>1373</v>
      </c>
      <c r="F231" s="262" t="s">
        <v>1374</v>
      </c>
      <c r="G231" s="263" t="s">
        <v>303</v>
      </c>
      <c r="H231" s="264">
        <v>12.3</v>
      </c>
      <c r="I231" s="265"/>
      <c r="J231" s="266">
        <f>ROUND(I231*H231,2)</f>
        <v>0</v>
      </c>
      <c r="K231" s="262" t="s">
        <v>32</v>
      </c>
      <c r="L231" s="46"/>
      <c r="M231" s="267" t="s">
        <v>32</v>
      </c>
      <c r="N231" s="268" t="s">
        <v>48</v>
      </c>
      <c r="O231" s="86"/>
      <c r="P231" s="230">
        <f>O231*H231</f>
        <v>0</v>
      </c>
      <c r="Q231" s="230">
        <v>0</v>
      </c>
      <c r="R231" s="230">
        <f>Q231*H231</f>
        <v>0</v>
      </c>
      <c r="S231" s="230">
        <v>0</v>
      </c>
      <c r="T231" s="231">
        <f>S231*H231</f>
        <v>0</v>
      </c>
      <c r="U231" s="40"/>
      <c r="V231" s="40"/>
      <c r="W231" s="40"/>
      <c r="X231" s="40"/>
      <c r="Y231" s="40"/>
      <c r="Z231" s="40"/>
      <c r="AA231" s="40"/>
      <c r="AB231" s="40"/>
      <c r="AC231" s="40"/>
      <c r="AD231" s="40"/>
      <c r="AE231" s="40"/>
      <c r="AR231" s="232" t="s">
        <v>209</v>
      </c>
      <c r="AT231" s="232" t="s">
        <v>222</v>
      </c>
      <c r="AU231" s="232" t="s">
        <v>86</v>
      </c>
      <c r="AY231" s="18" t="s">
        <v>199</v>
      </c>
      <c r="BE231" s="233">
        <f>IF(N231="základní",J231,0)</f>
        <v>0</v>
      </c>
      <c r="BF231" s="233">
        <f>IF(N231="snížená",J231,0)</f>
        <v>0</v>
      </c>
      <c r="BG231" s="233">
        <f>IF(N231="zákl. přenesená",J231,0)</f>
        <v>0</v>
      </c>
      <c r="BH231" s="233">
        <f>IF(N231="sníž. přenesená",J231,0)</f>
        <v>0</v>
      </c>
      <c r="BI231" s="233">
        <f>IF(N231="nulová",J231,0)</f>
        <v>0</v>
      </c>
      <c r="BJ231" s="18" t="s">
        <v>84</v>
      </c>
      <c r="BK231" s="233">
        <f>ROUND(I231*H231,2)</f>
        <v>0</v>
      </c>
      <c r="BL231" s="18" t="s">
        <v>209</v>
      </c>
      <c r="BM231" s="232" t="s">
        <v>406</v>
      </c>
    </row>
    <row r="232" spans="1:47" s="2" customFormat="1" ht="12">
      <c r="A232" s="40"/>
      <c r="B232" s="41"/>
      <c r="C232" s="42"/>
      <c r="D232" s="234" t="s">
        <v>210</v>
      </c>
      <c r="E232" s="42"/>
      <c r="F232" s="235" t="s">
        <v>1374</v>
      </c>
      <c r="G232" s="42"/>
      <c r="H232" s="42"/>
      <c r="I232" s="138"/>
      <c r="J232" s="42"/>
      <c r="K232" s="42"/>
      <c r="L232" s="46"/>
      <c r="M232" s="236"/>
      <c r="N232" s="237"/>
      <c r="O232" s="86"/>
      <c r="P232" s="86"/>
      <c r="Q232" s="86"/>
      <c r="R232" s="86"/>
      <c r="S232" s="86"/>
      <c r="T232" s="87"/>
      <c r="U232" s="40"/>
      <c r="V232" s="40"/>
      <c r="W232" s="40"/>
      <c r="X232" s="40"/>
      <c r="Y232" s="40"/>
      <c r="Z232" s="40"/>
      <c r="AA232" s="40"/>
      <c r="AB232" s="40"/>
      <c r="AC232" s="40"/>
      <c r="AD232" s="40"/>
      <c r="AE232" s="40"/>
      <c r="AT232" s="18" t="s">
        <v>210</v>
      </c>
      <c r="AU232" s="18" t="s">
        <v>86</v>
      </c>
    </row>
    <row r="233" spans="1:51" s="13" customFormat="1" ht="12">
      <c r="A233" s="13"/>
      <c r="B233" s="238"/>
      <c r="C233" s="239"/>
      <c r="D233" s="234" t="s">
        <v>213</v>
      </c>
      <c r="E233" s="240" t="s">
        <v>32</v>
      </c>
      <c r="F233" s="241" t="s">
        <v>1441</v>
      </c>
      <c r="G233" s="239"/>
      <c r="H233" s="242">
        <v>12.3</v>
      </c>
      <c r="I233" s="243"/>
      <c r="J233" s="239"/>
      <c r="K233" s="239"/>
      <c r="L233" s="244"/>
      <c r="M233" s="245"/>
      <c r="N233" s="246"/>
      <c r="O233" s="246"/>
      <c r="P233" s="246"/>
      <c r="Q233" s="246"/>
      <c r="R233" s="246"/>
      <c r="S233" s="246"/>
      <c r="T233" s="247"/>
      <c r="U233" s="13"/>
      <c r="V233" s="13"/>
      <c r="W233" s="13"/>
      <c r="X233" s="13"/>
      <c r="Y233" s="13"/>
      <c r="Z233" s="13"/>
      <c r="AA233" s="13"/>
      <c r="AB233" s="13"/>
      <c r="AC233" s="13"/>
      <c r="AD233" s="13"/>
      <c r="AE233" s="13"/>
      <c r="AT233" s="248" t="s">
        <v>213</v>
      </c>
      <c r="AU233" s="248" t="s">
        <v>86</v>
      </c>
      <c r="AV233" s="13" t="s">
        <v>86</v>
      </c>
      <c r="AW233" s="13" t="s">
        <v>39</v>
      </c>
      <c r="AX233" s="13" t="s">
        <v>6</v>
      </c>
      <c r="AY233" s="248" t="s">
        <v>199</v>
      </c>
    </row>
    <row r="234" spans="1:51" s="14" customFormat="1" ht="12">
      <c r="A234" s="14"/>
      <c r="B234" s="249"/>
      <c r="C234" s="250"/>
      <c r="D234" s="234" t="s">
        <v>213</v>
      </c>
      <c r="E234" s="251" t="s">
        <v>32</v>
      </c>
      <c r="F234" s="252" t="s">
        <v>215</v>
      </c>
      <c r="G234" s="250"/>
      <c r="H234" s="253">
        <v>12.3</v>
      </c>
      <c r="I234" s="254"/>
      <c r="J234" s="250"/>
      <c r="K234" s="250"/>
      <c r="L234" s="255"/>
      <c r="M234" s="269"/>
      <c r="N234" s="270"/>
      <c r="O234" s="270"/>
      <c r="P234" s="270"/>
      <c r="Q234" s="270"/>
      <c r="R234" s="270"/>
      <c r="S234" s="270"/>
      <c r="T234" s="271"/>
      <c r="U234" s="14"/>
      <c r="V234" s="14"/>
      <c r="W234" s="14"/>
      <c r="X234" s="14"/>
      <c r="Y234" s="14"/>
      <c r="Z234" s="14"/>
      <c r="AA234" s="14"/>
      <c r="AB234" s="14"/>
      <c r="AC234" s="14"/>
      <c r="AD234" s="14"/>
      <c r="AE234" s="14"/>
      <c r="AT234" s="259" t="s">
        <v>213</v>
      </c>
      <c r="AU234" s="259" t="s">
        <v>86</v>
      </c>
      <c r="AV234" s="14" t="s">
        <v>209</v>
      </c>
      <c r="AW234" s="14" t="s">
        <v>39</v>
      </c>
      <c r="AX234" s="14" t="s">
        <v>84</v>
      </c>
      <c r="AY234" s="259" t="s">
        <v>199</v>
      </c>
    </row>
    <row r="235" spans="1:65" s="2" customFormat="1" ht="14.4" customHeight="1">
      <c r="A235" s="40"/>
      <c r="B235" s="41"/>
      <c r="C235" s="260" t="s">
        <v>408</v>
      </c>
      <c r="D235" s="260" t="s">
        <v>222</v>
      </c>
      <c r="E235" s="261" t="s">
        <v>1175</v>
      </c>
      <c r="F235" s="262" t="s">
        <v>1176</v>
      </c>
      <c r="G235" s="263" t="s">
        <v>324</v>
      </c>
      <c r="H235" s="264">
        <v>16</v>
      </c>
      <c r="I235" s="265"/>
      <c r="J235" s="266">
        <f>ROUND(I235*H235,2)</f>
        <v>0</v>
      </c>
      <c r="K235" s="262" t="s">
        <v>32</v>
      </c>
      <c r="L235" s="46"/>
      <c r="M235" s="267" t="s">
        <v>32</v>
      </c>
      <c r="N235" s="268" t="s">
        <v>48</v>
      </c>
      <c r="O235" s="86"/>
      <c r="P235" s="230">
        <f>O235*H235</f>
        <v>0</v>
      </c>
      <c r="Q235" s="230">
        <v>0</v>
      </c>
      <c r="R235" s="230">
        <f>Q235*H235</f>
        <v>0</v>
      </c>
      <c r="S235" s="230">
        <v>0</v>
      </c>
      <c r="T235" s="231">
        <f>S235*H235</f>
        <v>0</v>
      </c>
      <c r="U235" s="40"/>
      <c r="V235" s="40"/>
      <c r="W235" s="40"/>
      <c r="X235" s="40"/>
      <c r="Y235" s="40"/>
      <c r="Z235" s="40"/>
      <c r="AA235" s="40"/>
      <c r="AB235" s="40"/>
      <c r="AC235" s="40"/>
      <c r="AD235" s="40"/>
      <c r="AE235" s="40"/>
      <c r="AR235" s="232" t="s">
        <v>209</v>
      </c>
      <c r="AT235" s="232" t="s">
        <v>222</v>
      </c>
      <c r="AU235" s="232" t="s">
        <v>86</v>
      </c>
      <c r="AY235" s="18" t="s">
        <v>199</v>
      </c>
      <c r="BE235" s="233">
        <f>IF(N235="základní",J235,0)</f>
        <v>0</v>
      </c>
      <c r="BF235" s="233">
        <f>IF(N235="snížená",J235,0)</f>
        <v>0</v>
      </c>
      <c r="BG235" s="233">
        <f>IF(N235="zákl. přenesená",J235,0)</f>
        <v>0</v>
      </c>
      <c r="BH235" s="233">
        <f>IF(N235="sníž. přenesená",J235,0)</f>
        <v>0</v>
      </c>
      <c r="BI235" s="233">
        <f>IF(N235="nulová",J235,0)</f>
        <v>0</v>
      </c>
      <c r="BJ235" s="18" t="s">
        <v>84</v>
      </c>
      <c r="BK235" s="233">
        <f>ROUND(I235*H235,2)</f>
        <v>0</v>
      </c>
      <c r="BL235" s="18" t="s">
        <v>209</v>
      </c>
      <c r="BM235" s="232" t="s">
        <v>411</v>
      </c>
    </row>
    <row r="236" spans="1:47" s="2" customFormat="1" ht="12">
      <c r="A236" s="40"/>
      <c r="B236" s="41"/>
      <c r="C236" s="42"/>
      <c r="D236" s="234" t="s">
        <v>210</v>
      </c>
      <c r="E236" s="42"/>
      <c r="F236" s="235" t="s">
        <v>1176</v>
      </c>
      <c r="G236" s="42"/>
      <c r="H236" s="42"/>
      <c r="I236" s="138"/>
      <c r="J236" s="42"/>
      <c r="K236" s="42"/>
      <c r="L236" s="46"/>
      <c r="M236" s="236"/>
      <c r="N236" s="237"/>
      <c r="O236" s="86"/>
      <c r="P236" s="86"/>
      <c r="Q236" s="86"/>
      <c r="R236" s="86"/>
      <c r="S236" s="86"/>
      <c r="T236" s="87"/>
      <c r="U236" s="40"/>
      <c r="V236" s="40"/>
      <c r="W236" s="40"/>
      <c r="X236" s="40"/>
      <c r="Y236" s="40"/>
      <c r="Z236" s="40"/>
      <c r="AA236" s="40"/>
      <c r="AB236" s="40"/>
      <c r="AC236" s="40"/>
      <c r="AD236" s="40"/>
      <c r="AE236" s="40"/>
      <c r="AT236" s="18" t="s">
        <v>210</v>
      </c>
      <c r="AU236" s="18" t="s">
        <v>86</v>
      </c>
    </row>
    <row r="237" spans="1:63" s="12" customFormat="1" ht="22.8" customHeight="1">
      <c r="A237" s="12"/>
      <c r="B237" s="204"/>
      <c r="C237" s="205"/>
      <c r="D237" s="206" t="s">
        <v>76</v>
      </c>
      <c r="E237" s="218" t="s">
        <v>983</v>
      </c>
      <c r="F237" s="218" t="s">
        <v>984</v>
      </c>
      <c r="G237" s="205"/>
      <c r="H237" s="205"/>
      <c r="I237" s="208"/>
      <c r="J237" s="219">
        <f>BK237</f>
        <v>0</v>
      </c>
      <c r="K237" s="205"/>
      <c r="L237" s="210"/>
      <c r="M237" s="211"/>
      <c r="N237" s="212"/>
      <c r="O237" s="212"/>
      <c r="P237" s="213">
        <f>SUM(P238:P251)</f>
        <v>0</v>
      </c>
      <c r="Q237" s="212"/>
      <c r="R237" s="213">
        <f>SUM(R238:R251)</f>
        <v>0</v>
      </c>
      <c r="S237" s="212"/>
      <c r="T237" s="214">
        <f>SUM(T238:T251)</f>
        <v>0</v>
      </c>
      <c r="U237" s="12"/>
      <c r="V237" s="12"/>
      <c r="W237" s="12"/>
      <c r="X237" s="12"/>
      <c r="Y237" s="12"/>
      <c r="Z237" s="12"/>
      <c r="AA237" s="12"/>
      <c r="AB237" s="12"/>
      <c r="AC237" s="12"/>
      <c r="AD237" s="12"/>
      <c r="AE237" s="12"/>
      <c r="AR237" s="215" t="s">
        <v>84</v>
      </c>
      <c r="AT237" s="216" t="s">
        <v>76</v>
      </c>
      <c r="AU237" s="216" t="s">
        <v>84</v>
      </c>
      <c r="AY237" s="215" t="s">
        <v>199</v>
      </c>
      <c r="BK237" s="217">
        <f>SUM(BK238:BK251)</f>
        <v>0</v>
      </c>
    </row>
    <row r="238" spans="1:65" s="2" customFormat="1" ht="19.8" customHeight="1">
      <c r="A238" s="40"/>
      <c r="B238" s="41"/>
      <c r="C238" s="260" t="s">
        <v>345</v>
      </c>
      <c r="D238" s="260" t="s">
        <v>222</v>
      </c>
      <c r="E238" s="261" t="s">
        <v>990</v>
      </c>
      <c r="F238" s="262" t="s">
        <v>991</v>
      </c>
      <c r="G238" s="263" t="s">
        <v>296</v>
      </c>
      <c r="H238" s="264">
        <v>49.838</v>
      </c>
      <c r="I238" s="265"/>
      <c r="J238" s="266">
        <f>ROUND(I238*H238,2)</f>
        <v>0</v>
      </c>
      <c r="K238" s="262" t="s">
        <v>32</v>
      </c>
      <c r="L238" s="46"/>
      <c r="M238" s="267" t="s">
        <v>32</v>
      </c>
      <c r="N238" s="268" t="s">
        <v>48</v>
      </c>
      <c r="O238" s="86"/>
      <c r="P238" s="230">
        <f>O238*H238</f>
        <v>0</v>
      </c>
      <c r="Q238" s="230">
        <v>0</v>
      </c>
      <c r="R238" s="230">
        <f>Q238*H238</f>
        <v>0</v>
      </c>
      <c r="S238" s="230">
        <v>0</v>
      </c>
      <c r="T238" s="231">
        <f>S238*H238</f>
        <v>0</v>
      </c>
      <c r="U238" s="40"/>
      <c r="V238" s="40"/>
      <c r="W238" s="40"/>
      <c r="X238" s="40"/>
      <c r="Y238" s="40"/>
      <c r="Z238" s="40"/>
      <c r="AA238" s="40"/>
      <c r="AB238" s="40"/>
      <c r="AC238" s="40"/>
      <c r="AD238" s="40"/>
      <c r="AE238" s="40"/>
      <c r="AR238" s="232" t="s">
        <v>209</v>
      </c>
      <c r="AT238" s="232" t="s">
        <v>222</v>
      </c>
      <c r="AU238" s="232" t="s">
        <v>86</v>
      </c>
      <c r="AY238" s="18" t="s">
        <v>199</v>
      </c>
      <c r="BE238" s="233">
        <f>IF(N238="základní",J238,0)</f>
        <v>0</v>
      </c>
      <c r="BF238" s="233">
        <f>IF(N238="snížená",J238,0)</f>
        <v>0</v>
      </c>
      <c r="BG238" s="233">
        <f>IF(N238="zákl. přenesená",J238,0)</f>
        <v>0</v>
      </c>
      <c r="BH238" s="233">
        <f>IF(N238="sníž. přenesená",J238,0)</f>
        <v>0</v>
      </c>
      <c r="BI238" s="233">
        <f>IF(N238="nulová",J238,0)</f>
        <v>0</v>
      </c>
      <c r="BJ238" s="18" t="s">
        <v>84</v>
      </c>
      <c r="BK238" s="233">
        <f>ROUND(I238*H238,2)</f>
        <v>0</v>
      </c>
      <c r="BL238" s="18" t="s">
        <v>209</v>
      </c>
      <c r="BM238" s="232" t="s">
        <v>414</v>
      </c>
    </row>
    <row r="239" spans="1:47" s="2" customFormat="1" ht="12">
      <c r="A239" s="40"/>
      <c r="B239" s="41"/>
      <c r="C239" s="42"/>
      <c r="D239" s="234" t="s">
        <v>210</v>
      </c>
      <c r="E239" s="42"/>
      <c r="F239" s="235" t="s">
        <v>991</v>
      </c>
      <c r="G239" s="42"/>
      <c r="H239" s="42"/>
      <c r="I239" s="138"/>
      <c r="J239" s="42"/>
      <c r="K239" s="42"/>
      <c r="L239" s="46"/>
      <c r="M239" s="236"/>
      <c r="N239" s="237"/>
      <c r="O239" s="86"/>
      <c r="P239" s="86"/>
      <c r="Q239" s="86"/>
      <c r="R239" s="86"/>
      <c r="S239" s="86"/>
      <c r="T239" s="87"/>
      <c r="U239" s="40"/>
      <c r="V239" s="40"/>
      <c r="W239" s="40"/>
      <c r="X239" s="40"/>
      <c r="Y239" s="40"/>
      <c r="Z239" s="40"/>
      <c r="AA239" s="40"/>
      <c r="AB239" s="40"/>
      <c r="AC239" s="40"/>
      <c r="AD239" s="40"/>
      <c r="AE239" s="40"/>
      <c r="AT239" s="18" t="s">
        <v>210</v>
      </c>
      <c r="AU239" s="18" t="s">
        <v>86</v>
      </c>
    </row>
    <row r="240" spans="1:51" s="13" customFormat="1" ht="12">
      <c r="A240" s="13"/>
      <c r="B240" s="238"/>
      <c r="C240" s="239"/>
      <c r="D240" s="234" t="s">
        <v>213</v>
      </c>
      <c r="E240" s="240" t="s">
        <v>32</v>
      </c>
      <c r="F240" s="241" t="s">
        <v>1442</v>
      </c>
      <c r="G240" s="239"/>
      <c r="H240" s="242">
        <v>20.318</v>
      </c>
      <c r="I240" s="243"/>
      <c r="J240" s="239"/>
      <c r="K240" s="239"/>
      <c r="L240" s="244"/>
      <c r="M240" s="245"/>
      <c r="N240" s="246"/>
      <c r="O240" s="246"/>
      <c r="P240" s="246"/>
      <c r="Q240" s="246"/>
      <c r="R240" s="246"/>
      <c r="S240" s="246"/>
      <c r="T240" s="247"/>
      <c r="U240" s="13"/>
      <c r="V240" s="13"/>
      <c r="W240" s="13"/>
      <c r="X240" s="13"/>
      <c r="Y240" s="13"/>
      <c r="Z240" s="13"/>
      <c r="AA240" s="13"/>
      <c r="AB240" s="13"/>
      <c r="AC240" s="13"/>
      <c r="AD240" s="13"/>
      <c r="AE240" s="13"/>
      <c r="AT240" s="248" t="s">
        <v>213</v>
      </c>
      <c r="AU240" s="248" t="s">
        <v>86</v>
      </c>
      <c r="AV240" s="13" t="s">
        <v>86</v>
      </c>
      <c r="AW240" s="13" t="s">
        <v>39</v>
      </c>
      <c r="AX240" s="13" t="s">
        <v>6</v>
      </c>
      <c r="AY240" s="248" t="s">
        <v>199</v>
      </c>
    </row>
    <row r="241" spans="1:51" s="13" customFormat="1" ht="12">
      <c r="A241" s="13"/>
      <c r="B241" s="238"/>
      <c r="C241" s="239"/>
      <c r="D241" s="234" t="s">
        <v>213</v>
      </c>
      <c r="E241" s="240" t="s">
        <v>32</v>
      </c>
      <c r="F241" s="241" t="s">
        <v>1443</v>
      </c>
      <c r="G241" s="239"/>
      <c r="H241" s="242">
        <v>29.52</v>
      </c>
      <c r="I241" s="243"/>
      <c r="J241" s="239"/>
      <c r="K241" s="239"/>
      <c r="L241" s="244"/>
      <c r="M241" s="245"/>
      <c r="N241" s="246"/>
      <c r="O241" s="246"/>
      <c r="P241" s="246"/>
      <c r="Q241" s="246"/>
      <c r="R241" s="246"/>
      <c r="S241" s="246"/>
      <c r="T241" s="247"/>
      <c r="U241" s="13"/>
      <c r="V241" s="13"/>
      <c r="W241" s="13"/>
      <c r="X241" s="13"/>
      <c r="Y241" s="13"/>
      <c r="Z241" s="13"/>
      <c r="AA241" s="13"/>
      <c r="AB241" s="13"/>
      <c r="AC241" s="13"/>
      <c r="AD241" s="13"/>
      <c r="AE241" s="13"/>
      <c r="AT241" s="248" t="s">
        <v>213</v>
      </c>
      <c r="AU241" s="248" t="s">
        <v>86</v>
      </c>
      <c r="AV241" s="13" t="s">
        <v>86</v>
      </c>
      <c r="AW241" s="13" t="s">
        <v>39</v>
      </c>
      <c r="AX241" s="13" t="s">
        <v>6</v>
      </c>
      <c r="AY241" s="248" t="s">
        <v>199</v>
      </c>
    </row>
    <row r="242" spans="1:51" s="14" customFormat="1" ht="12">
      <c r="A242" s="14"/>
      <c r="B242" s="249"/>
      <c r="C242" s="250"/>
      <c r="D242" s="234" t="s">
        <v>213</v>
      </c>
      <c r="E242" s="251" t="s">
        <v>32</v>
      </c>
      <c r="F242" s="252" t="s">
        <v>215</v>
      </c>
      <c r="G242" s="250"/>
      <c r="H242" s="253">
        <v>49.838</v>
      </c>
      <c r="I242" s="254"/>
      <c r="J242" s="250"/>
      <c r="K242" s="250"/>
      <c r="L242" s="255"/>
      <c r="M242" s="269"/>
      <c r="N242" s="270"/>
      <c r="O242" s="270"/>
      <c r="P242" s="270"/>
      <c r="Q242" s="270"/>
      <c r="R242" s="270"/>
      <c r="S242" s="270"/>
      <c r="T242" s="271"/>
      <c r="U242" s="14"/>
      <c r="V242" s="14"/>
      <c r="W242" s="14"/>
      <c r="X242" s="14"/>
      <c r="Y242" s="14"/>
      <c r="Z242" s="14"/>
      <c r="AA242" s="14"/>
      <c r="AB242" s="14"/>
      <c r="AC242" s="14"/>
      <c r="AD242" s="14"/>
      <c r="AE242" s="14"/>
      <c r="AT242" s="259" t="s">
        <v>213</v>
      </c>
      <c r="AU242" s="259" t="s">
        <v>86</v>
      </c>
      <c r="AV242" s="14" t="s">
        <v>209</v>
      </c>
      <c r="AW242" s="14" t="s">
        <v>39</v>
      </c>
      <c r="AX242" s="14" t="s">
        <v>84</v>
      </c>
      <c r="AY242" s="259" t="s">
        <v>199</v>
      </c>
    </row>
    <row r="243" spans="1:65" s="2" customFormat="1" ht="19.8" customHeight="1">
      <c r="A243" s="40"/>
      <c r="B243" s="41"/>
      <c r="C243" s="260" t="s">
        <v>415</v>
      </c>
      <c r="D243" s="260" t="s">
        <v>222</v>
      </c>
      <c r="E243" s="261" t="s">
        <v>985</v>
      </c>
      <c r="F243" s="262" t="s">
        <v>986</v>
      </c>
      <c r="G243" s="263" t="s">
        <v>296</v>
      </c>
      <c r="H243" s="264">
        <v>49.838</v>
      </c>
      <c r="I243" s="265"/>
      <c r="J243" s="266">
        <f>ROUND(I243*H243,2)</f>
        <v>0</v>
      </c>
      <c r="K243" s="262" t="s">
        <v>32</v>
      </c>
      <c r="L243" s="46"/>
      <c r="M243" s="267" t="s">
        <v>32</v>
      </c>
      <c r="N243" s="268" t="s">
        <v>48</v>
      </c>
      <c r="O243" s="86"/>
      <c r="P243" s="230">
        <f>O243*H243</f>
        <v>0</v>
      </c>
      <c r="Q243" s="230">
        <v>0</v>
      </c>
      <c r="R243" s="230">
        <f>Q243*H243</f>
        <v>0</v>
      </c>
      <c r="S243" s="230">
        <v>0</v>
      </c>
      <c r="T243" s="231">
        <f>S243*H243</f>
        <v>0</v>
      </c>
      <c r="U243" s="40"/>
      <c r="V243" s="40"/>
      <c r="W243" s="40"/>
      <c r="X243" s="40"/>
      <c r="Y243" s="40"/>
      <c r="Z243" s="40"/>
      <c r="AA243" s="40"/>
      <c r="AB243" s="40"/>
      <c r="AC243" s="40"/>
      <c r="AD243" s="40"/>
      <c r="AE243" s="40"/>
      <c r="AR243" s="232" t="s">
        <v>209</v>
      </c>
      <c r="AT243" s="232" t="s">
        <v>222</v>
      </c>
      <c r="AU243" s="232" t="s">
        <v>86</v>
      </c>
      <c r="AY243" s="18" t="s">
        <v>199</v>
      </c>
      <c r="BE243" s="233">
        <f>IF(N243="základní",J243,0)</f>
        <v>0</v>
      </c>
      <c r="BF243" s="233">
        <f>IF(N243="snížená",J243,0)</f>
        <v>0</v>
      </c>
      <c r="BG243" s="233">
        <f>IF(N243="zákl. přenesená",J243,0)</f>
        <v>0</v>
      </c>
      <c r="BH243" s="233">
        <f>IF(N243="sníž. přenesená",J243,0)</f>
        <v>0</v>
      </c>
      <c r="BI243" s="233">
        <f>IF(N243="nulová",J243,0)</f>
        <v>0</v>
      </c>
      <c r="BJ243" s="18" t="s">
        <v>84</v>
      </c>
      <c r="BK243" s="233">
        <f>ROUND(I243*H243,2)</f>
        <v>0</v>
      </c>
      <c r="BL243" s="18" t="s">
        <v>209</v>
      </c>
      <c r="BM243" s="232" t="s">
        <v>418</v>
      </c>
    </row>
    <row r="244" spans="1:47" s="2" customFormat="1" ht="12">
      <c r="A244" s="40"/>
      <c r="B244" s="41"/>
      <c r="C244" s="42"/>
      <c r="D244" s="234" t="s">
        <v>210</v>
      </c>
      <c r="E244" s="42"/>
      <c r="F244" s="235" t="s">
        <v>986</v>
      </c>
      <c r="G244" s="42"/>
      <c r="H244" s="42"/>
      <c r="I244" s="138"/>
      <c r="J244" s="42"/>
      <c r="K244" s="42"/>
      <c r="L244" s="46"/>
      <c r="M244" s="236"/>
      <c r="N244" s="237"/>
      <c r="O244" s="86"/>
      <c r="P244" s="86"/>
      <c r="Q244" s="86"/>
      <c r="R244" s="86"/>
      <c r="S244" s="86"/>
      <c r="T244" s="87"/>
      <c r="U244" s="40"/>
      <c r="V244" s="40"/>
      <c r="W244" s="40"/>
      <c r="X244" s="40"/>
      <c r="Y244" s="40"/>
      <c r="Z244" s="40"/>
      <c r="AA244" s="40"/>
      <c r="AB244" s="40"/>
      <c r="AC244" s="40"/>
      <c r="AD244" s="40"/>
      <c r="AE244" s="40"/>
      <c r="AT244" s="18" t="s">
        <v>210</v>
      </c>
      <c r="AU244" s="18" t="s">
        <v>86</v>
      </c>
    </row>
    <row r="245" spans="1:51" s="13" customFormat="1" ht="12">
      <c r="A245" s="13"/>
      <c r="B245" s="238"/>
      <c r="C245" s="239"/>
      <c r="D245" s="234" t="s">
        <v>213</v>
      </c>
      <c r="E245" s="240" t="s">
        <v>32</v>
      </c>
      <c r="F245" s="241" t="s">
        <v>1442</v>
      </c>
      <c r="G245" s="239"/>
      <c r="H245" s="242">
        <v>20.318</v>
      </c>
      <c r="I245" s="243"/>
      <c r="J245" s="239"/>
      <c r="K245" s="239"/>
      <c r="L245" s="244"/>
      <c r="M245" s="245"/>
      <c r="N245" s="246"/>
      <c r="O245" s="246"/>
      <c r="P245" s="246"/>
      <c r="Q245" s="246"/>
      <c r="R245" s="246"/>
      <c r="S245" s="246"/>
      <c r="T245" s="247"/>
      <c r="U245" s="13"/>
      <c r="V245" s="13"/>
      <c r="W245" s="13"/>
      <c r="X245" s="13"/>
      <c r="Y245" s="13"/>
      <c r="Z245" s="13"/>
      <c r="AA245" s="13"/>
      <c r="AB245" s="13"/>
      <c r="AC245" s="13"/>
      <c r="AD245" s="13"/>
      <c r="AE245" s="13"/>
      <c r="AT245" s="248" t="s">
        <v>213</v>
      </c>
      <c r="AU245" s="248" t="s">
        <v>86</v>
      </c>
      <c r="AV245" s="13" t="s">
        <v>86</v>
      </c>
      <c r="AW245" s="13" t="s">
        <v>39</v>
      </c>
      <c r="AX245" s="13" t="s">
        <v>6</v>
      </c>
      <c r="AY245" s="248" t="s">
        <v>199</v>
      </c>
    </row>
    <row r="246" spans="1:51" s="13" customFormat="1" ht="12">
      <c r="A246" s="13"/>
      <c r="B246" s="238"/>
      <c r="C246" s="239"/>
      <c r="D246" s="234" t="s">
        <v>213</v>
      </c>
      <c r="E246" s="240" t="s">
        <v>32</v>
      </c>
      <c r="F246" s="241" t="s">
        <v>1443</v>
      </c>
      <c r="G246" s="239"/>
      <c r="H246" s="242">
        <v>29.52</v>
      </c>
      <c r="I246" s="243"/>
      <c r="J246" s="239"/>
      <c r="K246" s="239"/>
      <c r="L246" s="244"/>
      <c r="M246" s="245"/>
      <c r="N246" s="246"/>
      <c r="O246" s="246"/>
      <c r="P246" s="246"/>
      <c r="Q246" s="246"/>
      <c r="R246" s="246"/>
      <c r="S246" s="246"/>
      <c r="T246" s="247"/>
      <c r="U246" s="13"/>
      <c r="V246" s="13"/>
      <c r="W246" s="13"/>
      <c r="X246" s="13"/>
      <c r="Y246" s="13"/>
      <c r="Z246" s="13"/>
      <c r="AA246" s="13"/>
      <c r="AB246" s="13"/>
      <c r="AC246" s="13"/>
      <c r="AD246" s="13"/>
      <c r="AE246" s="13"/>
      <c r="AT246" s="248" t="s">
        <v>213</v>
      </c>
      <c r="AU246" s="248" t="s">
        <v>86</v>
      </c>
      <c r="AV246" s="13" t="s">
        <v>86</v>
      </c>
      <c r="AW246" s="13" t="s">
        <v>39</v>
      </c>
      <c r="AX246" s="13" t="s">
        <v>6</v>
      </c>
      <c r="AY246" s="248" t="s">
        <v>199</v>
      </c>
    </row>
    <row r="247" spans="1:51" s="14" customFormat="1" ht="12">
      <c r="A247" s="14"/>
      <c r="B247" s="249"/>
      <c r="C247" s="250"/>
      <c r="D247" s="234" t="s">
        <v>213</v>
      </c>
      <c r="E247" s="251" t="s">
        <v>32</v>
      </c>
      <c r="F247" s="252" t="s">
        <v>215</v>
      </c>
      <c r="G247" s="250"/>
      <c r="H247" s="253">
        <v>49.838</v>
      </c>
      <c r="I247" s="254"/>
      <c r="J247" s="250"/>
      <c r="K247" s="250"/>
      <c r="L247" s="255"/>
      <c r="M247" s="269"/>
      <c r="N247" s="270"/>
      <c r="O247" s="270"/>
      <c r="P247" s="270"/>
      <c r="Q247" s="270"/>
      <c r="R247" s="270"/>
      <c r="S247" s="270"/>
      <c r="T247" s="271"/>
      <c r="U247" s="14"/>
      <c r="V247" s="14"/>
      <c r="W247" s="14"/>
      <c r="X247" s="14"/>
      <c r="Y247" s="14"/>
      <c r="Z247" s="14"/>
      <c r="AA247" s="14"/>
      <c r="AB247" s="14"/>
      <c r="AC247" s="14"/>
      <c r="AD247" s="14"/>
      <c r="AE247" s="14"/>
      <c r="AT247" s="259" t="s">
        <v>213</v>
      </c>
      <c r="AU247" s="259" t="s">
        <v>86</v>
      </c>
      <c r="AV247" s="14" t="s">
        <v>209</v>
      </c>
      <c r="AW247" s="14" t="s">
        <v>39</v>
      </c>
      <c r="AX247" s="14" t="s">
        <v>84</v>
      </c>
      <c r="AY247" s="259" t="s">
        <v>199</v>
      </c>
    </row>
    <row r="248" spans="1:65" s="2" customFormat="1" ht="14.4" customHeight="1">
      <c r="A248" s="40"/>
      <c r="B248" s="41"/>
      <c r="C248" s="260" t="s">
        <v>348</v>
      </c>
      <c r="D248" s="260" t="s">
        <v>222</v>
      </c>
      <c r="E248" s="261" t="s">
        <v>987</v>
      </c>
      <c r="F248" s="262" t="s">
        <v>988</v>
      </c>
      <c r="G248" s="263" t="s">
        <v>296</v>
      </c>
      <c r="H248" s="264">
        <v>1445.302</v>
      </c>
      <c r="I248" s="265"/>
      <c r="J248" s="266">
        <f>ROUND(I248*H248,2)</f>
        <v>0</v>
      </c>
      <c r="K248" s="262" t="s">
        <v>32</v>
      </c>
      <c r="L248" s="46"/>
      <c r="M248" s="267" t="s">
        <v>32</v>
      </c>
      <c r="N248" s="268" t="s">
        <v>48</v>
      </c>
      <c r="O248" s="86"/>
      <c r="P248" s="230">
        <f>O248*H248</f>
        <v>0</v>
      </c>
      <c r="Q248" s="230">
        <v>0</v>
      </c>
      <c r="R248" s="230">
        <f>Q248*H248</f>
        <v>0</v>
      </c>
      <c r="S248" s="230">
        <v>0</v>
      </c>
      <c r="T248" s="231">
        <f>S248*H248</f>
        <v>0</v>
      </c>
      <c r="U248" s="40"/>
      <c r="V248" s="40"/>
      <c r="W248" s="40"/>
      <c r="X248" s="40"/>
      <c r="Y248" s="40"/>
      <c r="Z248" s="40"/>
      <c r="AA248" s="40"/>
      <c r="AB248" s="40"/>
      <c r="AC248" s="40"/>
      <c r="AD248" s="40"/>
      <c r="AE248" s="40"/>
      <c r="AR248" s="232" t="s">
        <v>209</v>
      </c>
      <c r="AT248" s="232" t="s">
        <v>222</v>
      </c>
      <c r="AU248" s="232" t="s">
        <v>86</v>
      </c>
      <c r="AY248" s="18" t="s">
        <v>199</v>
      </c>
      <c r="BE248" s="233">
        <f>IF(N248="základní",J248,0)</f>
        <v>0</v>
      </c>
      <c r="BF248" s="233">
        <f>IF(N248="snížená",J248,0)</f>
        <v>0</v>
      </c>
      <c r="BG248" s="233">
        <f>IF(N248="zákl. přenesená",J248,0)</f>
        <v>0</v>
      </c>
      <c r="BH248" s="233">
        <f>IF(N248="sníž. přenesená",J248,0)</f>
        <v>0</v>
      </c>
      <c r="BI248" s="233">
        <f>IF(N248="nulová",J248,0)</f>
        <v>0</v>
      </c>
      <c r="BJ248" s="18" t="s">
        <v>84</v>
      </c>
      <c r="BK248" s="233">
        <f>ROUND(I248*H248,2)</f>
        <v>0</v>
      </c>
      <c r="BL248" s="18" t="s">
        <v>209</v>
      </c>
      <c r="BM248" s="232" t="s">
        <v>423</v>
      </c>
    </row>
    <row r="249" spans="1:47" s="2" customFormat="1" ht="12">
      <c r="A249" s="40"/>
      <c r="B249" s="41"/>
      <c r="C249" s="42"/>
      <c r="D249" s="234" t="s">
        <v>210</v>
      </c>
      <c r="E249" s="42"/>
      <c r="F249" s="235" t="s">
        <v>988</v>
      </c>
      <c r="G249" s="42"/>
      <c r="H249" s="42"/>
      <c r="I249" s="138"/>
      <c r="J249" s="42"/>
      <c r="K249" s="42"/>
      <c r="L249" s="46"/>
      <c r="M249" s="236"/>
      <c r="N249" s="237"/>
      <c r="O249" s="86"/>
      <c r="P249" s="86"/>
      <c r="Q249" s="86"/>
      <c r="R249" s="86"/>
      <c r="S249" s="86"/>
      <c r="T249" s="87"/>
      <c r="U249" s="40"/>
      <c r="V249" s="40"/>
      <c r="W249" s="40"/>
      <c r="X249" s="40"/>
      <c r="Y249" s="40"/>
      <c r="Z249" s="40"/>
      <c r="AA249" s="40"/>
      <c r="AB249" s="40"/>
      <c r="AC249" s="40"/>
      <c r="AD249" s="40"/>
      <c r="AE249" s="40"/>
      <c r="AT249" s="18" t="s">
        <v>210</v>
      </c>
      <c r="AU249" s="18" t="s">
        <v>86</v>
      </c>
    </row>
    <row r="250" spans="1:51" s="13" customFormat="1" ht="12">
      <c r="A250" s="13"/>
      <c r="B250" s="238"/>
      <c r="C250" s="239"/>
      <c r="D250" s="234" t="s">
        <v>213</v>
      </c>
      <c r="E250" s="240" t="s">
        <v>32</v>
      </c>
      <c r="F250" s="241" t="s">
        <v>1444</v>
      </c>
      <c r="G250" s="239"/>
      <c r="H250" s="242">
        <v>1445.302</v>
      </c>
      <c r="I250" s="243"/>
      <c r="J250" s="239"/>
      <c r="K250" s="239"/>
      <c r="L250" s="244"/>
      <c r="M250" s="245"/>
      <c r="N250" s="246"/>
      <c r="O250" s="246"/>
      <c r="P250" s="246"/>
      <c r="Q250" s="246"/>
      <c r="R250" s="246"/>
      <c r="S250" s="246"/>
      <c r="T250" s="247"/>
      <c r="U250" s="13"/>
      <c r="V250" s="13"/>
      <c r="W250" s="13"/>
      <c r="X250" s="13"/>
      <c r="Y250" s="13"/>
      <c r="Z250" s="13"/>
      <c r="AA250" s="13"/>
      <c r="AB250" s="13"/>
      <c r="AC250" s="13"/>
      <c r="AD250" s="13"/>
      <c r="AE250" s="13"/>
      <c r="AT250" s="248" t="s">
        <v>213</v>
      </c>
      <c r="AU250" s="248" t="s">
        <v>86</v>
      </c>
      <c r="AV250" s="13" t="s">
        <v>86</v>
      </c>
      <c r="AW250" s="13" t="s">
        <v>39</v>
      </c>
      <c r="AX250" s="13" t="s">
        <v>6</v>
      </c>
      <c r="AY250" s="248" t="s">
        <v>199</v>
      </c>
    </row>
    <row r="251" spans="1:51" s="14" customFormat="1" ht="12">
      <c r="A251" s="14"/>
      <c r="B251" s="249"/>
      <c r="C251" s="250"/>
      <c r="D251" s="234" t="s">
        <v>213</v>
      </c>
      <c r="E251" s="251" t="s">
        <v>32</v>
      </c>
      <c r="F251" s="252" t="s">
        <v>215</v>
      </c>
      <c r="G251" s="250"/>
      <c r="H251" s="253">
        <v>1445.302</v>
      </c>
      <c r="I251" s="254"/>
      <c r="J251" s="250"/>
      <c r="K251" s="250"/>
      <c r="L251" s="255"/>
      <c r="M251" s="269"/>
      <c r="N251" s="270"/>
      <c r="O251" s="270"/>
      <c r="P251" s="270"/>
      <c r="Q251" s="270"/>
      <c r="R251" s="270"/>
      <c r="S251" s="270"/>
      <c r="T251" s="271"/>
      <c r="U251" s="14"/>
      <c r="V251" s="14"/>
      <c r="W251" s="14"/>
      <c r="X251" s="14"/>
      <c r="Y251" s="14"/>
      <c r="Z251" s="14"/>
      <c r="AA251" s="14"/>
      <c r="AB251" s="14"/>
      <c r="AC251" s="14"/>
      <c r="AD251" s="14"/>
      <c r="AE251" s="14"/>
      <c r="AT251" s="259" t="s">
        <v>213</v>
      </c>
      <c r="AU251" s="259" t="s">
        <v>86</v>
      </c>
      <c r="AV251" s="14" t="s">
        <v>209</v>
      </c>
      <c r="AW251" s="14" t="s">
        <v>39</v>
      </c>
      <c r="AX251" s="14" t="s">
        <v>84</v>
      </c>
      <c r="AY251" s="259" t="s">
        <v>199</v>
      </c>
    </row>
    <row r="252" spans="1:63" s="12" customFormat="1" ht="22.8" customHeight="1">
      <c r="A252" s="12"/>
      <c r="B252" s="204"/>
      <c r="C252" s="205"/>
      <c r="D252" s="206" t="s">
        <v>76</v>
      </c>
      <c r="E252" s="218" t="s">
        <v>993</v>
      </c>
      <c r="F252" s="218" t="s">
        <v>994</v>
      </c>
      <c r="G252" s="205"/>
      <c r="H252" s="205"/>
      <c r="I252" s="208"/>
      <c r="J252" s="219">
        <f>BK252</f>
        <v>0</v>
      </c>
      <c r="K252" s="205"/>
      <c r="L252" s="210"/>
      <c r="M252" s="211"/>
      <c r="N252" s="212"/>
      <c r="O252" s="212"/>
      <c r="P252" s="213">
        <f>SUM(P253:P256)</f>
        <v>0</v>
      </c>
      <c r="Q252" s="212"/>
      <c r="R252" s="213">
        <f>SUM(R253:R256)</f>
        <v>0</v>
      </c>
      <c r="S252" s="212"/>
      <c r="T252" s="214">
        <f>SUM(T253:T256)</f>
        <v>0</v>
      </c>
      <c r="U252" s="12"/>
      <c r="V252" s="12"/>
      <c r="W252" s="12"/>
      <c r="X252" s="12"/>
      <c r="Y252" s="12"/>
      <c r="Z252" s="12"/>
      <c r="AA252" s="12"/>
      <c r="AB252" s="12"/>
      <c r="AC252" s="12"/>
      <c r="AD252" s="12"/>
      <c r="AE252" s="12"/>
      <c r="AR252" s="215" t="s">
        <v>84</v>
      </c>
      <c r="AT252" s="216" t="s">
        <v>76</v>
      </c>
      <c r="AU252" s="216" t="s">
        <v>84</v>
      </c>
      <c r="AY252" s="215" t="s">
        <v>199</v>
      </c>
      <c r="BK252" s="217">
        <f>SUM(BK253:BK256)</f>
        <v>0</v>
      </c>
    </row>
    <row r="253" spans="1:65" s="2" customFormat="1" ht="30" customHeight="1">
      <c r="A253" s="40"/>
      <c r="B253" s="41"/>
      <c r="C253" s="260" t="s">
        <v>425</v>
      </c>
      <c r="D253" s="260" t="s">
        <v>222</v>
      </c>
      <c r="E253" s="261" t="s">
        <v>995</v>
      </c>
      <c r="F253" s="262" t="s">
        <v>996</v>
      </c>
      <c r="G253" s="263" t="s">
        <v>296</v>
      </c>
      <c r="H253" s="264">
        <v>0.133</v>
      </c>
      <c r="I253" s="265"/>
      <c r="J253" s="266">
        <f>ROUND(I253*H253,2)</f>
        <v>0</v>
      </c>
      <c r="K253" s="262" t="s">
        <v>32</v>
      </c>
      <c r="L253" s="46"/>
      <c r="M253" s="267" t="s">
        <v>32</v>
      </c>
      <c r="N253" s="268" t="s">
        <v>48</v>
      </c>
      <c r="O253" s="86"/>
      <c r="P253" s="230">
        <f>O253*H253</f>
        <v>0</v>
      </c>
      <c r="Q253" s="230">
        <v>0</v>
      </c>
      <c r="R253" s="230">
        <f>Q253*H253</f>
        <v>0</v>
      </c>
      <c r="S253" s="230">
        <v>0</v>
      </c>
      <c r="T253" s="231">
        <f>S253*H253</f>
        <v>0</v>
      </c>
      <c r="U253" s="40"/>
      <c r="V253" s="40"/>
      <c r="W253" s="40"/>
      <c r="X253" s="40"/>
      <c r="Y253" s="40"/>
      <c r="Z253" s="40"/>
      <c r="AA253" s="40"/>
      <c r="AB253" s="40"/>
      <c r="AC253" s="40"/>
      <c r="AD253" s="40"/>
      <c r="AE253" s="40"/>
      <c r="AR253" s="232" t="s">
        <v>209</v>
      </c>
      <c r="AT253" s="232" t="s">
        <v>222</v>
      </c>
      <c r="AU253" s="232" t="s">
        <v>86</v>
      </c>
      <c r="AY253" s="18" t="s">
        <v>199</v>
      </c>
      <c r="BE253" s="233">
        <f>IF(N253="základní",J253,0)</f>
        <v>0</v>
      </c>
      <c r="BF253" s="233">
        <f>IF(N253="snížená",J253,0)</f>
        <v>0</v>
      </c>
      <c r="BG253" s="233">
        <f>IF(N253="zákl. přenesená",J253,0)</f>
        <v>0</v>
      </c>
      <c r="BH253" s="233">
        <f>IF(N253="sníž. přenesená",J253,0)</f>
        <v>0</v>
      </c>
      <c r="BI253" s="233">
        <f>IF(N253="nulová",J253,0)</f>
        <v>0</v>
      </c>
      <c r="BJ253" s="18" t="s">
        <v>84</v>
      </c>
      <c r="BK253" s="233">
        <f>ROUND(I253*H253,2)</f>
        <v>0</v>
      </c>
      <c r="BL253" s="18" t="s">
        <v>209</v>
      </c>
      <c r="BM253" s="232" t="s">
        <v>428</v>
      </c>
    </row>
    <row r="254" spans="1:47" s="2" customFormat="1" ht="12">
      <c r="A254" s="40"/>
      <c r="B254" s="41"/>
      <c r="C254" s="42"/>
      <c r="D254" s="234" t="s">
        <v>210</v>
      </c>
      <c r="E254" s="42"/>
      <c r="F254" s="235" t="s">
        <v>996</v>
      </c>
      <c r="G254" s="42"/>
      <c r="H254" s="42"/>
      <c r="I254" s="138"/>
      <c r="J254" s="42"/>
      <c r="K254" s="42"/>
      <c r="L254" s="46"/>
      <c r="M254" s="236"/>
      <c r="N254" s="237"/>
      <c r="O254" s="86"/>
      <c r="P254" s="86"/>
      <c r="Q254" s="86"/>
      <c r="R254" s="86"/>
      <c r="S254" s="86"/>
      <c r="T254" s="87"/>
      <c r="U254" s="40"/>
      <c r="V254" s="40"/>
      <c r="W254" s="40"/>
      <c r="X254" s="40"/>
      <c r="Y254" s="40"/>
      <c r="Z254" s="40"/>
      <c r="AA254" s="40"/>
      <c r="AB254" s="40"/>
      <c r="AC254" s="40"/>
      <c r="AD254" s="40"/>
      <c r="AE254" s="40"/>
      <c r="AT254" s="18" t="s">
        <v>210</v>
      </c>
      <c r="AU254" s="18" t="s">
        <v>86</v>
      </c>
    </row>
    <row r="255" spans="1:65" s="2" customFormat="1" ht="14.4" customHeight="1">
      <c r="A255" s="40"/>
      <c r="B255" s="41"/>
      <c r="C255" s="260" t="s">
        <v>351</v>
      </c>
      <c r="D255" s="260" t="s">
        <v>222</v>
      </c>
      <c r="E255" s="261" t="s">
        <v>998</v>
      </c>
      <c r="F255" s="262" t="s">
        <v>1445</v>
      </c>
      <c r="G255" s="263" t="s">
        <v>1000</v>
      </c>
      <c r="H255" s="264">
        <v>12</v>
      </c>
      <c r="I255" s="265"/>
      <c r="J255" s="266">
        <f>ROUND(I255*H255,2)</f>
        <v>0</v>
      </c>
      <c r="K255" s="262" t="s">
        <v>32</v>
      </c>
      <c r="L255" s="46"/>
      <c r="M255" s="267" t="s">
        <v>32</v>
      </c>
      <c r="N255" s="268" t="s">
        <v>48</v>
      </c>
      <c r="O255" s="86"/>
      <c r="P255" s="230">
        <f>O255*H255</f>
        <v>0</v>
      </c>
      <c r="Q255" s="230">
        <v>0</v>
      </c>
      <c r="R255" s="230">
        <f>Q255*H255</f>
        <v>0</v>
      </c>
      <c r="S255" s="230">
        <v>0</v>
      </c>
      <c r="T255" s="231">
        <f>S255*H255</f>
        <v>0</v>
      </c>
      <c r="U255" s="40"/>
      <c r="V255" s="40"/>
      <c r="W255" s="40"/>
      <c r="X255" s="40"/>
      <c r="Y255" s="40"/>
      <c r="Z255" s="40"/>
      <c r="AA255" s="40"/>
      <c r="AB255" s="40"/>
      <c r="AC255" s="40"/>
      <c r="AD255" s="40"/>
      <c r="AE255" s="40"/>
      <c r="AR255" s="232" t="s">
        <v>209</v>
      </c>
      <c r="AT255" s="232" t="s">
        <v>222</v>
      </c>
      <c r="AU255" s="232" t="s">
        <v>86</v>
      </c>
      <c r="AY255" s="18" t="s">
        <v>199</v>
      </c>
      <c r="BE255" s="233">
        <f>IF(N255="základní",J255,0)</f>
        <v>0</v>
      </c>
      <c r="BF255" s="233">
        <f>IF(N255="snížená",J255,0)</f>
        <v>0</v>
      </c>
      <c r="BG255" s="233">
        <f>IF(N255="zákl. přenesená",J255,0)</f>
        <v>0</v>
      </c>
      <c r="BH255" s="233">
        <f>IF(N255="sníž. přenesená",J255,0)</f>
        <v>0</v>
      </c>
      <c r="BI255" s="233">
        <f>IF(N255="nulová",J255,0)</f>
        <v>0</v>
      </c>
      <c r="BJ255" s="18" t="s">
        <v>84</v>
      </c>
      <c r="BK255" s="233">
        <f>ROUND(I255*H255,2)</f>
        <v>0</v>
      </c>
      <c r="BL255" s="18" t="s">
        <v>209</v>
      </c>
      <c r="BM255" s="232" t="s">
        <v>431</v>
      </c>
    </row>
    <row r="256" spans="1:47" s="2" customFormat="1" ht="12">
      <c r="A256" s="40"/>
      <c r="B256" s="41"/>
      <c r="C256" s="42"/>
      <c r="D256" s="234" t="s">
        <v>210</v>
      </c>
      <c r="E256" s="42"/>
      <c r="F256" s="235" t="s">
        <v>1445</v>
      </c>
      <c r="G256" s="42"/>
      <c r="H256" s="42"/>
      <c r="I256" s="138"/>
      <c r="J256" s="42"/>
      <c r="K256" s="42"/>
      <c r="L256" s="46"/>
      <c r="M256" s="236"/>
      <c r="N256" s="237"/>
      <c r="O256" s="86"/>
      <c r="P256" s="86"/>
      <c r="Q256" s="86"/>
      <c r="R256" s="86"/>
      <c r="S256" s="86"/>
      <c r="T256" s="87"/>
      <c r="U256" s="40"/>
      <c r="V256" s="40"/>
      <c r="W256" s="40"/>
      <c r="X256" s="40"/>
      <c r="Y256" s="40"/>
      <c r="Z256" s="40"/>
      <c r="AA256" s="40"/>
      <c r="AB256" s="40"/>
      <c r="AC256" s="40"/>
      <c r="AD256" s="40"/>
      <c r="AE256" s="40"/>
      <c r="AT256" s="18" t="s">
        <v>210</v>
      </c>
      <c r="AU256" s="18" t="s">
        <v>86</v>
      </c>
    </row>
    <row r="257" spans="1:63" s="12" customFormat="1" ht="22.8" customHeight="1">
      <c r="A257" s="12"/>
      <c r="B257" s="204"/>
      <c r="C257" s="205"/>
      <c r="D257" s="206" t="s">
        <v>76</v>
      </c>
      <c r="E257" s="218" t="s">
        <v>1001</v>
      </c>
      <c r="F257" s="218" t="s">
        <v>1002</v>
      </c>
      <c r="G257" s="205"/>
      <c r="H257" s="205"/>
      <c r="I257" s="208"/>
      <c r="J257" s="219">
        <f>BK257</f>
        <v>0</v>
      </c>
      <c r="K257" s="205"/>
      <c r="L257" s="210"/>
      <c r="M257" s="211"/>
      <c r="N257" s="212"/>
      <c r="O257" s="212"/>
      <c r="P257" s="213">
        <f>SUM(P258:P261)</f>
        <v>0</v>
      </c>
      <c r="Q257" s="212"/>
      <c r="R257" s="213">
        <f>SUM(R258:R261)</f>
        <v>0</v>
      </c>
      <c r="S257" s="212"/>
      <c r="T257" s="214">
        <f>SUM(T258:T261)</f>
        <v>0</v>
      </c>
      <c r="U257" s="12"/>
      <c r="V257" s="12"/>
      <c r="W257" s="12"/>
      <c r="X257" s="12"/>
      <c r="Y257" s="12"/>
      <c r="Z257" s="12"/>
      <c r="AA257" s="12"/>
      <c r="AB257" s="12"/>
      <c r="AC257" s="12"/>
      <c r="AD257" s="12"/>
      <c r="AE257" s="12"/>
      <c r="AR257" s="215" t="s">
        <v>84</v>
      </c>
      <c r="AT257" s="216" t="s">
        <v>76</v>
      </c>
      <c r="AU257" s="216" t="s">
        <v>84</v>
      </c>
      <c r="AY257" s="215" t="s">
        <v>199</v>
      </c>
      <c r="BK257" s="217">
        <f>SUM(BK258:BK261)</f>
        <v>0</v>
      </c>
    </row>
    <row r="258" spans="1:65" s="2" customFormat="1" ht="19.8" customHeight="1">
      <c r="A258" s="40"/>
      <c r="B258" s="41"/>
      <c r="C258" s="260" t="s">
        <v>432</v>
      </c>
      <c r="D258" s="260" t="s">
        <v>222</v>
      </c>
      <c r="E258" s="261" t="s">
        <v>1003</v>
      </c>
      <c r="F258" s="262" t="s">
        <v>1004</v>
      </c>
      <c r="G258" s="263" t="s">
        <v>296</v>
      </c>
      <c r="H258" s="264">
        <v>154.107</v>
      </c>
      <c r="I258" s="265"/>
      <c r="J258" s="266">
        <f>ROUND(I258*H258,2)</f>
        <v>0</v>
      </c>
      <c r="K258" s="262" t="s">
        <v>32</v>
      </c>
      <c r="L258" s="46"/>
      <c r="M258" s="267" t="s">
        <v>32</v>
      </c>
      <c r="N258" s="268" t="s">
        <v>48</v>
      </c>
      <c r="O258" s="86"/>
      <c r="P258" s="230">
        <f>O258*H258</f>
        <v>0</v>
      </c>
      <c r="Q258" s="230">
        <v>0</v>
      </c>
      <c r="R258" s="230">
        <f>Q258*H258</f>
        <v>0</v>
      </c>
      <c r="S258" s="230">
        <v>0</v>
      </c>
      <c r="T258" s="231">
        <f>S258*H258</f>
        <v>0</v>
      </c>
      <c r="U258" s="40"/>
      <c r="V258" s="40"/>
      <c r="W258" s="40"/>
      <c r="X258" s="40"/>
      <c r="Y258" s="40"/>
      <c r="Z258" s="40"/>
      <c r="AA258" s="40"/>
      <c r="AB258" s="40"/>
      <c r="AC258" s="40"/>
      <c r="AD258" s="40"/>
      <c r="AE258" s="40"/>
      <c r="AR258" s="232" t="s">
        <v>209</v>
      </c>
      <c r="AT258" s="232" t="s">
        <v>222</v>
      </c>
      <c r="AU258" s="232" t="s">
        <v>86</v>
      </c>
      <c r="AY258" s="18" t="s">
        <v>199</v>
      </c>
      <c r="BE258" s="233">
        <f>IF(N258="základní",J258,0)</f>
        <v>0</v>
      </c>
      <c r="BF258" s="233">
        <f>IF(N258="snížená",J258,0)</f>
        <v>0</v>
      </c>
      <c r="BG258" s="233">
        <f>IF(N258="zákl. přenesená",J258,0)</f>
        <v>0</v>
      </c>
      <c r="BH258" s="233">
        <f>IF(N258="sníž. přenesená",J258,0)</f>
        <v>0</v>
      </c>
      <c r="BI258" s="233">
        <f>IF(N258="nulová",J258,0)</f>
        <v>0</v>
      </c>
      <c r="BJ258" s="18" t="s">
        <v>84</v>
      </c>
      <c r="BK258" s="233">
        <f>ROUND(I258*H258,2)</f>
        <v>0</v>
      </c>
      <c r="BL258" s="18" t="s">
        <v>209</v>
      </c>
      <c r="BM258" s="232" t="s">
        <v>435</v>
      </c>
    </row>
    <row r="259" spans="1:47" s="2" customFormat="1" ht="12">
      <c r="A259" s="40"/>
      <c r="B259" s="41"/>
      <c r="C259" s="42"/>
      <c r="D259" s="234" t="s">
        <v>210</v>
      </c>
      <c r="E259" s="42"/>
      <c r="F259" s="235" t="s">
        <v>1004</v>
      </c>
      <c r="G259" s="42"/>
      <c r="H259" s="42"/>
      <c r="I259" s="138"/>
      <c r="J259" s="42"/>
      <c r="K259" s="42"/>
      <c r="L259" s="46"/>
      <c r="M259" s="236"/>
      <c r="N259" s="237"/>
      <c r="O259" s="86"/>
      <c r="P259" s="86"/>
      <c r="Q259" s="86"/>
      <c r="R259" s="86"/>
      <c r="S259" s="86"/>
      <c r="T259" s="87"/>
      <c r="U259" s="40"/>
      <c r="V259" s="40"/>
      <c r="W259" s="40"/>
      <c r="X259" s="40"/>
      <c r="Y259" s="40"/>
      <c r="Z259" s="40"/>
      <c r="AA259" s="40"/>
      <c r="AB259" s="40"/>
      <c r="AC259" s="40"/>
      <c r="AD259" s="40"/>
      <c r="AE259" s="40"/>
      <c r="AT259" s="18" t="s">
        <v>210</v>
      </c>
      <c r="AU259" s="18" t="s">
        <v>86</v>
      </c>
    </row>
    <row r="260" spans="1:65" s="2" customFormat="1" ht="30" customHeight="1">
      <c r="A260" s="40"/>
      <c r="B260" s="41"/>
      <c r="C260" s="260" t="s">
        <v>354</v>
      </c>
      <c r="D260" s="260" t="s">
        <v>222</v>
      </c>
      <c r="E260" s="261" t="s">
        <v>1446</v>
      </c>
      <c r="F260" s="262" t="s">
        <v>1447</v>
      </c>
      <c r="G260" s="263" t="s">
        <v>296</v>
      </c>
      <c r="H260" s="264">
        <v>154.107</v>
      </c>
      <c r="I260" s="265"/>
      <c r="J260" s="266">
        <f>ROUND(I260*H260,2)</f>
        <v>0</v>
      </c>
      <c r="K260" s="262" t="s">
        <v>32</v>
      </c>
      <c r="L260" s="46"/>
      <c r="M260" s="267" t="s">
        <v>32</v>
      </c>
      <c r="N260" s="268" t="s">
        <v>48</v>
      </c>
      <c r="O260" s="86"/>
      <c r="P260" s="230">
        <f>O260*H260</f>
        <v>0</v>
      </c>
      <c r="Q260" s="230">
        <v>0</v>
      </c>
      <c r="R260" s="230">
        <f>Q260*H260</f>
        <v>0</v>
      </c>
      <c r="S260" s="230">
        <v>0</v>
      </c>
      <c r="T260" s="231">
        <f>S260*H260</f>
        <v>0</v>
      </c>
      <c r="U260" s="40"/>
      <c r="V260" s="40"/>
      <c r="W260" s="40"/>
      <c r="X260" s="40"/>
      <c r="Y260" s="40"/>
      <c r="Z260" s="40"/>
      <c r="AA260" s="40"/>
      <c r="AB260" s="40"/>
      <c r="AC260" s="40"/>
      <c r="AD260" s="40"/>
      <c r="AE260" s="40"/>
      <c r="AR260" s="232" t="s">
        <v>209</v>
      </c>
      <c r="AT260" s="232" t="s">
        <v>222</v>
      </c>
      <c r="AU260" s="232" t="s">
        <v>86</v>
      </c>
      <c r="AY260" s="18" t="s">
        <v>199</v>
      </c>
      <c r="BE260" s="233">
        <f>IF(N260="základní",J260,0)</f>
        <v>0</v>
      </c>
      <c r="BF260" s="233">
        <f>IF(N260="snížená",J260,0)</f>
        <v>0</v>
      </c>
      <c r="BG260" s="233">
        <f>IF(N260="zákl. přenesená",J260,0)</f>
        <v>0</v>
      </c>
      <c r="BH260" s="233">
        <f>IF(N260="sníž. přenesená",J260,0)</f>
        <v>0</v>
      </c>
      <c r="BI260" s="233">
        <f>IF(N260="nulová",J260,0)</f>
        <v>0</v>
      </c>
      <c r="BJ260" s="18" t="s">
        <v>84</v>
      </c>
      <c r="BK260" s="233">
        <f>ROUND(I260*H260,2)</f>
        <v>0</v>
      </c>
      <c r="BL260" s="18" t="s">
        <v>209</v>
      </c>
      <c r="BM260" s="232" t="s">
        <v>443</v>
      </c>
    </row>
    <row r="261" spans="1:47" s="2" customFormat="1" ht="12">
      <c r="A261" s="40"/>
      <c r="B261" s="41"/>
      <c r="C261" s="42"/>
      <c r="D261" s="234" t="s">
        <v>210</v>
      </c>
      <c r="E261" s="42"/>
      <c r="F261" s="235" t="s">
        <v>1447</v>
      </c>
      <c r="G261" s="42"/>
      <c r="H261" s="42"/>
      <c r="I261" s="138"/>
      <c r="J261" s="42"/>
      <c r="K261" s="42"/>
      <c r="L261" s="46"/>
      <c r="M261" s="236"/>
      <c r="N261" s="237"/>
      <c r="O261" s="86"/>
      <c r="P261" s="86"/>
      <c r="Q261" s="86"/>
      <c r="R261" s="86"/>
      <c r="S261" s="86"/>
      <c r="T261" s="87"/>
      <c r="U261" s="40"/>
      <c r="V261" s="40"/>
      <c r="W261" s="40"/>
      <c r="X261" s="40"/>
      <c r="Y261" s="40"/>
      <c r="Z261" s="40"/>
      <c r="AA261" s="40"/>
      <c r="AB261" s="40"/>
      <c r="AC261" s="40"/>
      <c r="AD261" s="40"/>
      <c r="AE261" s="40"/>
      <c r="AT261" s="18" t="s">
        <v>210</v>
      </c>
      <c r="AU261" s="18" t="s">
        <v>86</v>
      </c>
    </row>
    <row r="262" spans="1:63" s="12" customFormat="1" ht="25.9" customHeight="1">
      <c r="A262" s="12"/>
      <c r="B262" s="204"/>
      <c r="C262" s="205"/>
      <c r="D262" s="206" t="s">
        <v>76</v>
      </c>
      <c r="E262" s="207" t="s">
        <v>203</v>
      </c>
      <c r="F262" s="207" t="s">
        <v>220</v>
      </c>
      <c r="G262" s="205"/>
      <c r="H262" s="205"/>
      <c r="I262" s="208"/>
      <c r="J262" s="209">
        <f>BK262</f>
        <v>0</v>
      </c>
      <c r="K262" s="205"/>
      <c r="L262" s="210"/>
      <c r="M262" s="211"/>
      <c r="N262" s="212"/>
      <c r="O262" s="212"/>
      <c r="P262" s="213">
        <f>P263</f>
        <v>0</v>
      </c>
      <c r="Q262" s="212"/>
      <c r="R262" s="213">
        <f>R263</f>
        <v>0</v>
      </c>
      <c r="S262" s="212"/>
      <c r="T262" s="214">
        <f>T263</f>
        <v>0</v>
      </c>
      <c r="U262" s="12"/>
      <c r="V262" s="12"/>
      <c r="W262" s="12"/>
      <c r="X262" s="12"/>
      <c r="Y262" s="12"/>
      <c r="Z262" s="12"/>
      <c r="AA262" s="12"/>
      <c r="AB262" s="12"/>
      <c r="AC262" s="12"/>
      <c r="AD262" s="12"/>
      <c r="AE262" s="12"/>
      <c r="AR262" s="215" t="s">
        <v>221</v>
      </c>
      <c r="AT262" s="216" t="s">
        <v>76</v>
      </c>
      <c r="AU262" s="216" t="s">
        <v>6</v>
      </c>
      <c r="AY262" s="215" t="s">
        <v>199</v>
      </c>
      <c r="BK262" s="217">
        <f>BK263</f>
        <v>0</v>
      </c>
    </row>
    <row r="263" spans="1:63" s="12" customFormat="1" ht="22.8" customHeight="1">
      <c r="A263" s="12"/>
      <c r="B263" s="204"/>
      <c r="C263" s="205"/>
      <c r="D263" s="206" t="s">
        <v>76</v>
      </c>
      <c r="E263" s="218" t="s">
        <v>1057</v>
      </c>
      <c r="F263" s="218" t="s">
        <v>1058</v>
      </c>
      <c r="G263" s="205"/>
      <c r="H263" s="205"/>
      <c r="I263" s="208"/>
      <c r="J263" s="219">
        <f>BK263</f>
        <v>0</v>
      </c>
      <c r="K263" s="205"/>
      <c r="L263" s="210"/>
      <c r="M263" s="211"/>
      <c r="N263" s="212"/>
      <c r="O263" s="212"/>
      <c r="P263" s="213">
        <f>SUM(P264:P265)</f>
        <v>0</v>
      </c>
      <c r="Q263" s="212"/>
      <c r="R263" s="213">
        <f>SUM(R264:R265)</f>
        <v>0</v>
      </c>
      <c r="S263" s="212"/>
      <c r="T263" s="214">
        <f>SUM(T264:T265)</f>
        <v>0</v>
      </c>
      <c r="U263" s="12"/>
      <c r="V263" s="12"/>
      <c r="W263" s="12"/>
      <c r="X263" s="12"/>
      <c r="Y263" s="12"/>
      <c r="Z263" s="12"/>
      <c r="AA263" s="12"/>
      <c r="AB263" s="12"/>
      <c r="AC263" s="12"/>
      <c r="AD263" s="12"/>
      <c r="AE263" s="12"/>
      <c r="AR263" s="215" t="s">
        <v>221</v>
      </c>
      <c r="AT263" s="216" t="s">
        <v>76</v>
      </c>
      <c r="AU263" s="216" t="s">
        <v>84</v>
      </c>
      <c r="AY263" s="215" t="s">
        <v>199</v>
      </c>
      <c r="BK263" s="217">
        <f>SUM(BK264:BK265)</f>
        <v>0</v>
      </c>
    </row>
    <row r="264" spans="1:65" s="2" customFormat="1" ht="19.8" customHeight="1">
      <c r="A264" s="40"/>
      <c r="B264" s="41"/>
      <c r="C264" s="260" t="s">
        <v>444</v>
      </c>
      <c r="D264" s="260" t="s">
        <v>222</v>
      </c>
      <c r="E264" s="261" t="s">
        <v>1060</v>
      </c>
      <c r="F264" s="262" t="s">
        <v>1061</v>
      </c>
      <c r="G264" s="263" t="s">
        <v>1062</v>
      </c>
      <c r="H264" s="264">
        <v>1</v>
      </c>
      <c r="I264" s="265"/>
      <c r="J264" s="266">
        <f>ROUND(I264*H264,2)</f>
        <v>0</v>
      </c>
      <c r="K264" s="262" t="s">
        <v>32</v>
      </c>
      <c r="L264" s="46"/>
      <c r="M264" s="267" t="s">
        <v>32</v>
      </c>
      <c r="N264" s="268" t="s">
        <v>48</v>
      </c>
      <c r="O264" s="86"/>
      <c r="P264" s="230">
        <f>O264*H264</f>
        <v>0</v>
      </c>
      <c r="Q264" s="230">
        <v>0</v>
      </c>
      <c r="R264" s="230">
        <f>Q264*H264</f>
        <v>0</v>
      </c>
      <c r="S264" s="230">
        <v>0</v>
      </c>
      <c r="T264" s="231">
        <f>S264*H264</f>
        <v>0</v>
      </c>
      <c r="U264" s="40"/>
      <c r="V264" s="40"/>
      <c r="W264" s="40"/>
      <c r="X264" s="40"/>
      <c r="Y264" s="40"/>
      <c r="Z264" s="40"/>
      <c r="AA264" s="40"/>
      <c r="AB264" s="40"/>
      <c r="AC264" s="40"/>
      <c r="AD264" s="40"/>
      <c r="AE264" s="40"/>
      <c r="AR264" s="232" t="s">
        <v>225</v>
      </c>
      <c r="AT264" s="232" t="s">
        <v>222</v>
      </c>
      <c r="AU264" s="232" t="s">
        <v>86</v>
      </c>
      <c r="AY264" s="18" t="s">
        <v>199</v>
      </c>
      <c r="BE264" s="233">
        <f>IF(N264="základní",J264,0)</f>
        <v>0</v>
      </c>
      <c r="BF264" s="233">
        <f>IF(N264="snížená",J264,0)</f>
        <v>0</v>
      </c>
      <c r="BG264" s="233">
        <f>IF(N264="zákl. přenesená",J264,0)</f>
        <v>0</v>
      </c>
      <c r="BH264" s="233">
        <f>IF(N264="sníž. přenesená",J264,0)</f>
        <v>0</v>
      </c>
      <c r="BI264" s="233">
        <f>IF(N264="nulová",J264,0)</f>
        <v>0</v>
      </c>
      <c r="BJ264" s="18" t="s">
        <v>84</v>
      </c>
      <c r="BK264" s="233">
        <f>ROUND(I264*H264,2)</f>
        <v>0</v>
      </c>
      <c r="BL264" s="18" t="s">
        <v>225</v>
      </c>
      <c r="BM264" s="232" t="s">
        <v>447</v>
      </c>
    </row>
    <row r="265" spans="1:47" s="2" customFormat="1" ht="12">
      <c r="A265" s="40"/>
      <c r="B265" s="41"/>
      <c r="C265" s="42"/>
      <c r="D265" s="234" t="s">
        <v>210</v>
      </c>
      <c r="E265" s="42"/>
      <c r="F265" s="235" t="s">
        <v>1061</v>
      </c>
      <c r="G265" s="42"/>
      <c r="H265" s="42"/>
      <c r="I265" s="138"/>
      <c r="J265" s="42"/>
      <c r="K265" s="42"/>
      <c r="L265" s="46"/>
      <c r="M265" s="236"/>
      <c r="N265" s="237"/>
      <c r="O265" s="86"/>
      <c r="P265" s="86"/>
      <c r="Q265" s="86"/>
      <c r="R265" s="86"/>
      <c r="S265" s="86"/>
      <c r="T265" s="87"/>
      <c r="U265" s="40"/>
      <c r="V265" s="40"/>
      <c r="W265" s="40"/>
      <c r="X265" s="40"/>
      <c r="Y265" s="40"/>
      <c r="Z265" s="40"/>
      <c r="AA265" s="40"/>
      <c r="AB265" s="40"/>
      <c r="AC265" s="40"/>
      <c r="AD265" s="40"/>
      <c r="AE265" s="40"/>
      <c r="AT265" s="18" t="s">
        <v>210</v>
      </c>
      <c r="AU265" s="18" t="s">
        <v>86</v>
      </c>
    </row>
    <row r="266" spans="1:63" s="12" customFormat="1" ht="25.9" customHeight="1">
      <c r="A266" s="12"/>
      <c r="B266" s="204"/>
      <c r="C266" s="205"/>
      <c r="D266" s="206" t="s">
        <v>76</v>
      </c>
      <c r="E266" s="207" t="s">
        <v>1064</v>
      </c>
      <c r="F266" s="207" t="s">
        <v>1065</v>
      </c>
      <c r="G266" s="205"/>
      <c r="H266" s="205"/>
      <c r="I266" s="208"/>
      <c r="J266" s="209">
        <f>BK266</f>
        <v>0</v>
      </c>
      <c r="K266" s="205"/>
      <c r="L266" s="210"/>
      <c r="M266" s="211"/>
      <c r="N266" s="212"/>
      <c r="O266" s="212"/>
      <c r="P266" s="213">
        <f>SUM(P267:P276)</f>
        <v>0</v>
      </c>
      <c r="Q266" s="212"/>
      <c r="R266" s="213">
        <f>SUM(R267:R276)</f>
        <v>0</v>
      </c>
      <c r="S266" s="212"/>
      <c r="T266" s="214">
        <f>SUM(T267:T276)</f>
        <v>0</v>
      </c>
      <c r="U266" s="12"/>
      <c r="V266" s="12"/>
      <c r="W266" s="12"/>
      <c r="X266" s="12"/>
      <c r="Y266" s="12"/>
      <c r="Z266" s="12"/>
      <c r="AA266" s="12"/>
      <c r="AB266" s="12"/>
      <c r="AC266" s="12"/>
      <c r="AD266" s="12"/>
      <c r="AE266" s="12"/>
      <c r="AR266" s="215" t="s">
        <v>200</v>
      </c>
      <c r="AT266" s="216" t="s">
        <v>76</v>
      </c>
      <c r="AU266" s="216" t="s">
        <v>6</v>
      </c>
      <c r="AY266" s="215" t="s">
        <v>199</v>
      </c>
      <c r="BK266" s="217">
        <f>SUM(BK267:BK276)</f>
        <v>0</v>
      </c>
    </row>
    <row r="267" spans="1:65" s="2" customFormat="1" ht="19.8" customHeight="1">
      <c r="A267" s="40"/>
      <c r="B267" s="41"/>
      <c r="C267" s="260" t="s">
        <v>358</v>
      </c>
      <c r="D267" s="260" t="s">
        <v>222</v>
      </c>
      <c r="E267" s="261" t="s">
        <v>1066</v>
      </c>
      <c r="F267" s="262" t="s">
        <v>467</v>
      </c>
      <c r="G267" s="263" t="s">
        <v>296</v>
      </c>
      <c r="H267" s="264">
        <v>37.2</v>
      </c>
      <c r="I267" s="265"/>
      <c r="J267" s="266">
        <f>ROUND(I267*H267,2)</f>
        <v>0</v>
      </c>
      <c r="K267" s="262" t="s">
        <v>32</v>
      </c>
      <c r="L267" s="46"/>
      <c r="M267" s="267" t="s">
        <v>32</v>
      </c>
      <c r="N267" s="268" t="s">
        <v>48</v>
      </c>
      <c r="O267" s="86"/>
      <c r="P267" s="230">
        <f>O267*H267</f>
        <v>0</v>
      </c>
      <c r="Q267" s="230">
        <v>0</v>
      </c>
      <c r="R267" s="230">
        <f>Q267*H267</f>
        <v>0</v>
      </c>
      <c r="S267" s="230">
        <v>0</v>
      </c>
      <c r="T267" s="231">
        <f>S267*H267</f>
        <v>0</v>
      </c>
      <c r="U267" s="40"/>
      <c r="V267" s="40"/>
      <c r="W267" s="40"/>
      <c r="X267" s="40"/>
      <c r="Y267" s="40"/>
      <c r="Z267" s="40"/>
      <c r="AA267" s="40"/>
      <c r="AB267" s="40"/>
      <c r="AC267" s="40"/>
      <c r="AD267" s="40"/>
      <c r="AE267" s="40"/>
      <c r="AR267" s="232" t="s">
        <v>209</v>
      </c>
      <c r="AT267" s="232" t="s">
        <v>222</v>
      </c>
      <c r="AU267" s="232" t="s">
        <v>84</v>
      </c>
      <c r="AY267" s="18" t="s">
        <v>199</v>
      </c>
      <c r="BE267" s="233">
        <f>IF(N267="základní",J267,0)</f>
        <v>0</v>
      </c>
      <c r="BF267" s="233">
        <f>IF(N267="snížená",J267,0)</f>
        <v>0</v>
      </c>
      <c r="BG267" s="233">
        <f>IF(N267="zákl. přenesená",J267,0)</f>
        <v>0</v>
      </c>
      <c r="BH267" s="233">
        <f>IF(N267="sníž. přenesená",J267,0)</f>
        <v>0</v>
      </c>
      <c r="BI267" s="233">
        <f>IF(N267="nulová",J267,0)</f>
        <v>0</v>
      </c>
      <c r="BJ267" s="18" t="s">
        <v>84</v>
      </c>
      <c r="BK267" s="233">
        <f>ROUND(I267*H267,2)</f>
        <v>0</v>
      </c>
      <c r="BL267" s="18" t="s">
        <v>209</v>
      </c>
      <c r="BM267" s="232" t="s">
        <v>454</v>
      </c>
    </row>
    <row r="268" spans="1:47" s="2" customFormat="1" ht="12">
      <c r="A268" s="40"/>
      <c r="B268" s="41"/>
      <c r="C268" s="42"/>
      <c r="D268" s="234" t="s">
        <v>210</v>
      </c>
      <c r="E268" s="42"/>
      <c r="F268" s="235" t="s">
        <v>467</v>
      </c>
      <c r="G268" s="42"/>
      <c r="H268" s="42"/>
      <c r="I268" s="138"/>
      <c r="J268" s="42"/>
      <c r="K268" s="42"/>
      <c r="L268" s="46"/>
      <c r="M268" s="236"/>
      <c r="N268" s="237"/>
      <c r="O268" s="86"/>
      <c r="P268" s="86"/>
      <c r="Q268" s="86"/>
      <c r="R268" s="86"/>
      <c r="S268" s="86"/>
      <c r="T268" s="87"/>
      <c r="U268" s="40"/>
      <c r="V268" s="40"/>
      <c r="W268" s="40"/>
      <c r="X268" s="40"/>
      <c r="Y268" s="40"/>
      <c r="Z268" s="40"/>
      <c r="AA268" s="40"/>
      <c r="AB268" s="40"/>
      <c r="AC268" s="40"/>
      <c r="AD268" s="40"/>
      <c r="AE268" s="40"/>
      <c r="AT268" s="18" t="s">
        <v>210</v>
      </c>
      <c r="AU268" s="18" t="s">
        <v>84</v>
      </c>
    </row>
    <row r="269" spans="1:65" s="2" customFormat="1" ht="14.4" customHeight="1">
      <c r="A269" s="40"/>
      <c r="B269" s="41"/>
      <c r="C269" s="260" t="s">
        <v>456</v>
      </c>
      <c r="D269" s="260" t="s">
        <v>222</v>
      </c>
      <c r="E269" s="261" t="s">
        <v>1263</v>
      </c>
      <c r="F269" s="262" t="s">
        <v>1264</v>
      </c>
      <c r="G269" s="263" t="s">
        <v>296</v>
      </c>
      <c r="H269" s="264">
        <v>29.52</v>
      </c>
      <c r="I269" s="265"/>
      <c r="J269" s="266">
        <f>ROUND(I269*H269,2)</f>
        <v>0</v>
      </c>
      <c r="K269" s="262" t="s">
        <v>32</v>
      </c>
      <c r="L269" s="46"/>
      <c r="M269" s="267" t="s">
        <v>32</v>
      </c>
      <c r="N269" s="268" t="s">
        <v>48</v>
      </c>
      <c r="O269" s="86"/>
      <c r="P269" s="230">
        <f>O269*H269</f>
        <v>0</v>
      </c>
      <c r="Q269" s="230">
        <v>0</v>
      </c>
      <c r="R269" s="230">
        <f>Q269*H269</f>
        <v>0</v>
      </c>
      <c r="S269" s="230">
        <v>0</v>
      </c>
      <c r="T269" s="231">
        <f>S269*H269</f>
        <v>0</v>
      </c>
      <c r="U269" s="40"/>
      <c r="V269" s="40"/>
      <c r="W269" s="40"/>
      <c r="X269" s="40"/>
      <c r="Y269" s="40"/>
      <c r="Z269" s="40"/>
      <c r="AA269" s="40"/>
      <c r="AB269" s="40"/>
      <c r="AC269" s="40"/>
      <c r="AD269" s="40"/>
      <c r="AE269" s="40"/>
      <c r="AR269" s="232" t="s">
        <v>209</v>
      </c>
      <c r="AT269" s="232" t="s">
        <v>222</v>
      </c>
      <c r="AU269" s="232" t="s">
        <v>84</v>
      </c>
      <c r="AY269" s="18" t="s">
        <v>199</v>
      </c>
      <c r="BE269" s="233">
        <f>IF(N269="základní",J269,0)</f>
        <v>0</v>
      </c>
      <c r="BF269" s="233">
        <f>IF(N269="snížená",J269,0)</f>
        <v>0</v>
      </c>
      <c r="BG269" s="233">
        <f>IF(N269="zákl. přenesená",J269,0)</f>
        <v>0</v>
      </c>
      <c r="BH269" s="233">
        <f>IF(N269="sníž. přenesená",J269,0)</f>
        <v>0</v>
      </c>
      <c r="BI269" s="233">
        <f>IF(N269="nulová",J269,0)</f>
        <v>0</v>
      </c>
      <c r="BJ269" s="18" t="s">
        <v>84</v>
      </c>
      <c r="BK269" s="233">
        <f>ROUND(I269*H269,2)</f>
        <v>0</v>
      </c>
      <c r="BL269" s="18" t="s">
        <v>209</v>
      </c>
      <c r="BM269" s="232" t="s">
        <v>459</v>
      </c>
    </row>
    <row r="270" spans="1:47" s="2" customFormat="1" ht="12">
      <c r="A270" s="40"/>
      <c r="B270" s="41"/>
      <c r="C270" s="42"/>
      <c r="D270" s="234" t="s">
        <v>210</v>
      </c>
      <c r="E270" s="42"/>
      <c r="F270" s="235" t="s">
        <v>1264</v>
      </c>
      <c r="G270" s="42"/>
      <c r="H270" s="42"/>
      <c r="I270" s="138"/>
      <c r="J270" s="42"/>
      <c r="K270" s="42"/>
      <c r="L270" s="46"/>
      <c r="M270" s="236"/>
      <c r="N270" s="237"/>
      <c r="O270" s="86"/>
      <c r="P270" s="86"/>
      <c r="Q270" s="86"/>
      <c r="R270" s="86"/>
      <c r="S270" s="86"/>
      <c r="T270" s="87"/>
      <c r="U270" s="40"/>
      <c r="V270" s="40"/>
      <c r="W270" s="40"/>
      <c r="X270" s="40"/>
      <c r="Y270" s="40"/>
      <c r="Z270" s="40"/>
      <c r="AA270" s="40"/>
      <c r="AB270" s="40"/>
      <c r="AC270" s="40"/>
      <c r="AD270" s="40"/>
      <c r="AE270" s="40"/>
      <c r="AT270" s="18" t="s">
        <v>210</v>
      </c>
      <c r="AU270" s="18" t="s">
        <v>84</v>
      </c>
    </row>
    <row r="271" spans="1:51" s="13" customFormat="1" ht="12">
      <c r="A271" s="13"/>
      <c r="B271" s="238"/>
      <c r="C271" s="239"/>
      <c r="D271" s="234" t="s">
        <v>213</v>
      </c>
      <c r="E271" s="240" t="s">
        <v>32</v>
      </c>
      <c r="F271" s="241" t="s">
        <v>1448</v>
      </c>
      <c r="G271" s="239"/>
      <c r="H271" s="242">
        <v>29.52</v>
      </c>
      <c r="I271" s="243"/>
      <c r="J271" s="239"/>
      <c r="K271" s="239"/>
      <c r="L271" s="244"/>
      <c r="M271" s="245"/>
      <c r="N271" s="246"/>
      <c r="O271" s="246"/>
      <c r="P271" s="246"/>
      <c r="Q271" s="246"/>
      <c r="R271" s="246"/>
      <c r="S271" s="246"/>
      <c r="T271" s="247"/>
      <c r="U271" s="13"/>
      <c r="V271" s="13"/>
      <c r="W271" s="13"/>
      <c r="X271" s="13"/>
      <c r="Y271" s="13"/>
      <c r="Z271" s="13"/>
      <c r="AA271" s="13"/>
      <c r="AB271" s="13"/>
      <c r="AC271" s="13"/>
      <c r="AD271" s="13"/>
      <c r="AE271" s="13"/>
      <c r="AT271" s="248" t="s">
        <v>213</v>
      </c>
      <c r="AU271" s="248" t="s">
        <v>84</v>
      </c>
      <c r="AV271" s="13" t="s">
        <v>86</v>
      </c>
      <c r="AW271" s="13" t="s">
        <v>39</v>
      </c>
      <c r="AX271" s="13" t="s">
        <v>6</v>
      </c>
      <c r="AY271" s="248" t="s">
        <v>199</v>
      </c>
    </row>
    <row r="272" spans="1:51" s="14" customFormat="1" ht="12">
      <c r="A272" s="14"/>
      <c r="B272" s="249"/>
      <c r="C272" s="250"/>
      <c r="D272" s="234" t="s">
        <v>213</v>
      </c>
      <c r="E272" s="251" t="s">
        <v>32</v>
      </c>
      <c r="F272" s="252" t="s">
        <v>215</v>
      </c>
      <c r="G272" s="250"/>
      <c r="H272" s="253">
        <v>29.52</v>
      </c>
      <c r="I272" s="254"/>
      <c r="J272" s="250"/>
      <c r="K272" s="250"/>
      <c r="L272" s="255"/>
      <c r="M272" s="269"/>
      <c r="N272" s="270"/>
      <c r="O272" s="270"/>
      <c r="P272" s="270"/>
      <c r="Q272" s="270"/>
      <c r="R272" s="270"/>
      <c r="S272" s="270"/>
      <c r="T272" s="271"/>
      <c r="U272" s="14"/>
      <c r="V272" s="14"/>
      <c r="W272" s="14"/>
      <c r="X272" s="14"/>
      <c r="Y272" s="14"/>
      <c r="Z272" s="14"/>
      <c r="AA272" s="14"/>
      <c r="AB272" s="14"/>
      <c r="AC272" s="14"/>
      <c r="AD272" s="14"/>
      <c r="AE272" s="14"/>
      <c r="AT272" s="259" t="s">
        <v>213</v>
      </c>
      <c r="AU272" s="259" t="s">
        <v>84</v>
      </c>
      <c r="AV272" s="14" t="s">
        <v>209</v>
      </c>
      <c r="AW272" s="14" t="s">
        <v>39</v>
      </c>
      <c r="AX272" s="14" t="s">
        <v>84</v>
      </c>
      <c r="AY272" s="259" t="s">
        <v>199</v>
      </c>
    </row>
    <row r="273" spans="1:65" s="2" customFormat="1" ht="14.4" customHeight="1">
      <c r="A273" s="40"/>
      <c r="B273" s="41"/>
      <c r="C273" s="260" t="s">
        <v>363</v>
      </c>
      <c r="D273" s="260" t="s">
        <v>222</v>
      </c>
      <c r="E273" s="261" t="s">
        <v>1072</v>
      </c>
      <c r="F273" s="262" t="s">
        <v>1073</v>
      </c>
      <c r="G273" s="263" t="s">
        <v>296</v>
      </c>
      <c r="H273" s="264">
        <v>20.318</v>
      </c>
      <c r="I273" s="265"/>
      <c r="J273" s="266">
        <f>ROUND(I273*H273,2)</f>
        <v>0</v>
      </c>
      <c r="K273" s="262" t="s">
        <v>32</v>
      </c>
      <c r="L273" s="46"/>
      <c r="M273" s="267" t="s">
        <v>32</v>
      </c>
      <c r="N273" s="268" t="s">
        <v>48</v>
      </c>
      <c r="O273" s="86"/>
      <c r="P273" s="230">
        <f>O273*H273</f>
        <v>0</v>
      </c>
      <c r="Q273" s="230">
        <v>0</v>
      </c>
      <c r="R273" s="230">
        <f>Q273*H273</f>
        <v>0</v>
      </c>
      <c r="S273" s="230">
        <v>0</v>
      </c>
      <c r="T273" s="231">
        <f>S273*H273</f>
        <v>0</v>
      </c>
      <c r="U273" s="40"/>
      <c r="V273" s="40"/>
      <c r="W273" s="40"/>
      <c r="X273" s="40"/>
      <c r="Y273" s="40"/>
      <c r="Z273" s="40"/>
      <c r="AA273" s="40"/>
      <c r="AB273" s="40"/>
      <c r="AC273" s="40"/>
      <c r="AD273" s="40"/>
      <c r="AE273" s="40"/>
      <c r="AR273" s="232" t="s">
        <v>209</v>
      </c>
      <c r="AT273" s="232" t="s">
        <v>222</v>
      </c>
      <c r="AU273" s="232" t="s">
        <v>84</v>
      </c>
      <c r="AY273" s="18" t="s">
        <v>199</v>
      </c>
      <c r="BE273" s="233">
        <f>IF(N273="základní",J273,0)</f>
        <v>0</v>
      </c>
      <c r="BF273" s="233">
        <f>IF(N273="snížená",J273,0)</f>
        <v>0</v>
      </c>
      <c r="BG273" s="233">
        <f>IF(N273="zákl. přenesená",J273,0)</f>
        <v>0</v>
      </c>
      <c r="BH273" s="233">
        <f>IF(N273="sníž. přenesená",J273,0)</f>
        <v>0</v>
      </c>
      <c r="BI273" s="233">
        <f>IF(N273="nulová",J273,0)</f>
        <v>0</v>
      </c>
      <c r="BJ273" s="18" t="s">
        <v>84</v>
      </c>
      <c r="BK273" s="233">
        <f>ROUND(I273*H273,2)</f>
        <v>0</v>
      </c>
      <c r="BL273" s="18" t="s">
        <v>209</v>
      </c>
      <c r="BM273" s="232" t="s">
        <v>463</v>
      </c>
    </row>
    <row r="274" spans="1:47" s="2" customFormat="1" ht="12">
      <c r="A274" s="40"/>
      <c r="B274" s="41"/>
      <c r="C274" s="42"/>
      <c r="D274" s="234" t="s">
        <v>210</v>
      </c>
      <c r="E274" s="42"/>
      <c r="F274" s="235" t="s">
        <v>1073</v>
      </c>
      <c r="G274" s="42"/>
      <c r="H274" s="42"/>
      <c r="I274" s="138"/>
      <c r="J274" s="42"/>
      <c r="K274" s="42"/>
      <c r="L274" s="46"/>
      <c r="M274" s="236"/>
      <c r="N274" s="237"/>
      <c r="O274" s="86"/>
      <c r="P274" s="86"/>
      <c r="Q274" s="86"/>
      <c r="R274" s="86"/>
      <c r="S274" s="86"/>
      <c r="T274" s="87"/>
      <c r="U274" s="40"/>
      <c r="V274" s="40"/>
      <c r="W274" s="40"/>
      <c r="X274" s="40"/>
      <c r="Y274" s="40"/>
      <c r="Z274" s="40"/>
      <c r="AA274" s="40"/>
      <c r="AB274" s="40"/>
      <c r="AC274" s="40"/>
      <c r="AD274" s="40"/>
      <c r="AE274" s="40"/>
      <c r="AT274" s="18" t="s">
        <v>210</v>
      </c>
      <c r="AU274" s="18" t="s">
        <v>84</v>
      </c>
    </row>
    <row r="275" spans="1:51" s="13" customFormat="1" ht="12">
      <c r="A275" s="13"/>
      <c r="B275" s="238"/>
      <c r="C275" s="239"/>
      <c r="D275" s="234" t="s">
        <v>213</v>
      </c>
      <c r="E275" s="240" t="s">
        <v>32</v>
      </c>
      <c r="F275" s="241" t="s">
        <v>1449</v>
      </c>
      <c r="G275" s="239"/>
      <c r="H275" s="242">
        <v>20.318</v>
      </c>
      <c r="I275" s="243"/>
      <c r="J275" s="239"/>
      <c r="K275" s="239"/>
      <c r="L275" s="244"/>
      <c r="M275" s="245"/>
      <c r="N275" s="246"/>
      <c r="O275" s="246"/>
      <c r="P275" s="246"/>
      <c r="Q275" s="246"/>
      <c r="R275" s="246"/>
      <c r="S275" s="246"/>
      <c r="T275" s="247"/>
      <c r="U275" s="13"/>
      <c r="V275" s="13"/>
      <c r="W275" s="13"/>
      <c r="X275" s="13"/>
      <c r="Y275" s="13"/>
      <c r="Z275" s="13"/>
      <c r="AA275" s="13"/>
      <c r="AB275" s="13"/>
      <c r="AC275" s="13"/>
      <c r="AD275" s="13"/>
      <c r="AE275" s="13"/>
      <c r="AT275" s="248" t="s">
        <v>213</v>
      </c>
      <c r="AU275" s="248" t="s">
        <v>84</v>
      </c>
      <c r="AV275" s="13" t="s">
        <v>86</v>
      </c>
      <c r="AW275" s="13" t="s">
        <v>39</v>
      </c>
      <c r="AX275" s="13" t="s">
        <v>6</v>
      </c>
      <c r="AY275" s="248" t="s">
        <v>199</v>
      </c>
    </row>
    <row r="276" spans="1:51" s="14" customFormat="1" ht="12">
      <c r="A276" s="14"/>
      <c r="B276" s="249"/>
      <c r="C276" s="250"/>
      <c r="D276" s="234" t="s">
        <v>213</v>
      </c>
      <c r="E276" s="251" t="s">
        <v>32</v>
      </c>
      <c r="F276" s="252" t="s">
        <v>215</v>
      </c>
      <c r="G276" s="250"/>
      <c r="H276" s="253">
        <v>20.318</v>
      </c>
      <c r="I276" s="254"/>
      <c r="J276" s="250"/>
      <c r="K276" s="250"/>
      <c r="L276" s="255"/>
      <c r="M276" s="256"/>
      <c r="N276" s="257"/>
      <c r="O276" s="257"/>
      <c r="P276" s="257"/>
      <c r="Q276" s="257"/>
      <c r="R276" s="257"/>
      <c r="S276" s="257"/>
      <c r="T276" s="258"/>
      <c r="U276" s="14"/>
      <c r="V276" s="14"/>
      <c r="W276" s="14"/>
      <c r="X276" s="14"/>
      <c r="Y276" s="14"/>
      <c r="Z276" s="14"/>
      <c r="AA276" s="14"/>
      <c r="AB276" s="14"/>
      <c r="AC276" s="14"/>
      <c r="AD276" s="14"/>
      <c r="AE276" s="14"/>
      <c r="AT276" s="259" t="s">
        <v>213</v>
      </c>
      <c r="AU276" s="259" t="s">
        <v>84</v>
      </c>
      <c r="AV276" s="14" t="s">
        <v>209</v>
      </c>
      <c r="AW276" s="14" t="s">
        <v>39</v>
      </c>
      <c r="AX276" s="14" t="s">
        <v>84</v>
      </c>
      <c r="AY276" s="259" t="s">
        <v>199</v>
      </c>
    </row>
    <row r="277" spans="1:31" s="2" customFormat="1" ht="6.95" customHeight="1">
      <c r="A277" s="40"/>
      <c r="B277" s="61"/>
      <c r="C277" s="62"/>
      <c r="D277" s="62"/>
      <c r="E277" s="62"/>
      <c r="F277" s="62"/>
      <c r="G277" s="62"/>
      <c r="H277" s="62"/>
      <c r="I277" s="168"/>
      <c r="J277" s="62"/>
      <c r="K277" s="62"/>
      <c r="L277" s="46"/>
      <c r="M277" s="40"/>
      <c r="O277" s="40"/>
      <c r="P277" s="40"/>
      <c r="Q277" s="40"/>
      <c r="R277" s="40"/>
      <c r="S277" s="40"/>
      <c r="T277" s="40"/>
      <c r="U277" s="40"/>
      <c r="V277" s="40"/>
      <c r="W277" s="40"/>
      <c r="X277" s="40"/>
      <c r="Y277" s="40"/>
      <c r="Z277" s="40"/>
      <c r="AA277" s="40"/>
      <c r="AB277" s="40"/>
      <c r="AC277" s="40"/>
      <c r="AD277" s="40"/>
      <c r="AE277" s="40"/>
    </row>
  </sheetData>
  <sheetProtection password="CC35" sheet="1" objects="1" scenarios="1" formatColumns="0" formatRows="0" autoFilter="0"/>
  <autoFilter ref="C92:K276"/>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2:BM254"/>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146</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1450</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ROUND(J92,15)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ROUND((SUM(BE92:BE253)),15)</f>
        <v>0</v>
      </c>
      <c r="G33" s="40"/>
      <c r="H33" s="40"/>
      <c r="I33" s="157">
        <v>0.21</v>
      </c>
      <c r="J33" s="156">
        <f>ROUND(((SUM(BE92:BE253))*I33),15)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ROUND((SUM(BF92:BF253)),15)</f>
        <v>0</v>
      </c>
      <c r="G34" s="40"/>
      <c r="H34" s="40"/>
      <c r="I34" s="157">
        <v>0.15</v>
      </c>
      <c r="J34" s="156">
        <f>ROUND(((SUM(BF92:BF253))*I34),15)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ROUND((SUM(BG92:BG253)),15)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ROUND((SUM(BH92:BH253)),15)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ROUND((SUM(BI92:BI253)),15)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01-21-03-01 - Propustek v km 68,970</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J92</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J93</f>
        <v>0</v>
      </c>
      <c r="K60" s="179"/>
      <c r="L60" s="184"/>
      <c r="S60" s="9"/>
      <c r="T60" s="9"/>
      <c r="U60" s="9"/>
      <c r="V60" s="9"/>
      <c r="W60" s="9"/>
      <c r="X60" s="9"/>
      <c r="Y60" s="9"/>
      <c r="Z60" s="9"/>
      <c r="AA60" s="9"/>
      <c r="AB60" s="9"/>
      <c r="AC60" s="9"/>
      <c r="AD60" s="9"/>
      <c r="AE60" s="9"/>
    </row>
    <row r="61" spans="1:31" s="10" customFormat="1" ht="19.9" customHeight="1">
      <c r="A61" s="10"/>
      <c r="B61" s="185"/>
      <c r="C61" s="186"/>
      <c r="D61" s="187" t="s">
        <v>842</v>
      </c>
      <c r="E61" s="188"/>
      <c r="F61" s="188"/>
      <c r="G61" s="188"/>
      <c r="H61" s="188"/>
      <c r="I61" s="189"/>
      <c r="J61" s="190">
        <f>J94</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844</v>
      </c>
      <c r="E62" s="188"/>
      <c r="F62" s="188"/>
      <c r="G62" s="188"/>
      <c r="H62" s="188"/>
      <c r="I62" s="189"/>
      <c r="J62" s="190">
        <f>J154</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845</v>
      </c>
      <c r="E63" s="188"/>
      <c r="F63" s="188"/>
      <c r="G63" s="188"/>
      <c r="H63" s="188"/>
      <c r="I63" s="189"/>
      <c r="J63" s="190">
        <f>J167</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182</v>
      </c>
      <c r="E64" s="188"/>
      <c r="F64" s="188"/>
      <c r="G64" s="188"/>
      <c r="H64" s="188"/>
      <c r="I64" s="189"/>
      <c r="J64" s="190">
        <f>J173</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846</v>
      </c>
      <c r="E65" s="188"/>
      <c r="F65" s="188"/>
      <c r="G65" s="188"/>
      <c r="H65" s="188"/>
      <c r="I65" s="189"/>
      <c r="J65" s="190">
        <f>J182</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847</v>
      </c>
      <c r="E66" s="188"/>
      <c r="F66" s="188"/>
      <c r="G66" s="188"/>
      <c r="H66" s="188"/>
      <c r="I66" s="189"/>
      <c r="J66" s="190">
        <f>J187</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848</v>
      </c>
      <c r="E67" s="188"/>
      <c r="F67" s="188"/>
      <c r="G67" s="188"/>
      <c r="H67" s="188"/>
      <c r="I67" s="189"/>
      <c r="J67" s="190">
        <f>J218</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849</v>
      </c>
      <c r="E68" s="188"/>
      <c r="F68" s="188"/>
      <c r="G68" s="188"/>
      <c r="H68" s="188"/>
      <c r="I68" s="189"/>
      <c r="J68" s="190">
        <f>J231</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850</v>
      </c>
      <c r="E69" s="188"/>
      <c r="F69" s="188"/>
      <c r="G69" s="188"/>
      <c r="H69" s="188"/>
      <c r="I69" s="189"/>
      <c r="J69" s="190">
        <f>J238</f>
        <v>0</v>
      </c>
      <c r="K69" s="186"/>
      <c r="L69" s="191"/>
      <c r="S69" s="10"/>
      <c r="T69" s="10"/>
      <c r="U69" s="10"/>
      <c r="V69" s="10"/>
      <c r="W69" s="10"/>
      <c r="X69" s="10"/>
      <c r="Y69" s="10"/>
      <c r="Z69" s="10"/>
      <c r="AA69" s="10"/>
      <c r="AB69" s="10"/>
      <c r="AC69" s="10"/>
      <c r="AD69" s="10"/>
      <c r="AE69" s="10"/>
    </row>
    <row r="70" spans="1:31" s="9" customFormat="1" ht="24.95" customHeight="1">
      <c r="A70" s="9"/>
      <c r="B70" s="178"/>
      <c r="C70" s="179"/>
      <c r="D70" s="180" t="s">
        <v>217</v>
      </c>
      <c r="E70" s="181"/>
      <c r="F70" s="181"/>
      <c r="G70" s="181"/>
      <c r="H70" s="181"/>
      <c r="I70" s="182"/>
      <c r="J70" s="183">
        <f>J243</f>
        <v>0</v>
      </c>
      <c r="K70" s="179"/>
      <c r="L70" s="184"/>
      <c r="S70" s="9"/>
      <c r="T70" s="9"/>
      <c r="U70" s="9"/>
      <c r="V70" s="9"/>
      <c r="W70" s="9"/>
      <c r="X70" s="9"/>
      <c r="Y70" s="9"/>
      <c r="Z70" s="9"/>
      <c r="AA70" s="9"/>
      <c r="AB70" s="9"/>
      <c r="AC70" s="9"/>
      <c r="AD70" s="9"/>
      <c r="AE70" s="9"/>
    </row>
    <row r="71" spans="1:31" s="10" customFormat="1" ht="19.9" customHeight="1">
      <c r="A71" s="10"/>
      <c r="B71" s="185"/>
      <c r="C71" s="186"/>
      <c r="D71" s="187" t="s">
        <v>852</v>
      </c>
      <c r="E71" s="188"/>
      <c r="F71" s="188"/>
      <c r="G71" s="188"/>
      <c r="H71" s="188"/>
      <c r="I71" s="189"/>
      <c r="J71" s="190">
        <f>J244</f>
        <v>0</v>
      </c>
      <c r="K71" s="186"/>
      <c r="L71" s="191"/>
      <c r="S71" s="10"/>
      <c r="T71" s="10"/>
      <c r="U71" s="10"/>
      <c r="V71" s="10"/>
      <c r="W71" s="10"/>
      <c r="X71" s="10"/>
      <c r="Y71" s="10"/>
      <c r="Z71" s="10"/>
      <c r="AA71" s="10"/>
      <c r="AB71" s="10"/>
      <c r="AC71" s="10"/>
      <c r="AD71" s="10"/>
      <c r="AE71" s="10"/>
    </row>
    <row r="72" spans="1:31" s="9" customFormat="1" ht="24.95" customHeight="1">
      <c r="A72" s="9"/>
      <c r="B72" s="178"/>
      <c r="C72" s="179"/>
      <c r="D72" s="180" t="s">
        <v>853</v>
      </c>
      <c r="E72" s="181"/>
      <c r="F72" s="181"/>
      <c r="G72" s="181"/>
      <c r="H72" s="181"/>
      <c r="I72" s="182"/>
      <c r="J72" s="183">
        <f>J247</f>
        <v>0</v>
      </c>
      <c r="K72" s="179"/>
      <c r="L72" s="184"/>
      <c r="S72" s="9"/>
      <c r="T72" s="9"/>
      <c r="U72" s="9"/>
      <c r="V72" s="9"/>
      <c r="W72" s="9"/>
      <c r="X72" s="9"/>
      <c r="Y72" s="9"/>
      <c r="Z72" s="9"/>
      <c r="AA72" s="9"/>
      <c r="AB72" s="9"/>
      <c r="AC72" s="9"/>
      <c r="AD72" s="9"/>
      <c r="AE72" s="9"/>
    </row>
    <row r="73" spans="1:31" s="2" customFormat="1" ht="21.8" customHeight="1">
      <c r="A73" s="40"/>
      <c r="B73" s="41"/>
      <c r="C73" s="42"/>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6.95" customHeight="1">
      <c r="A74" s="40"/>
      <c r="B74" s="61"/>
      <c r="C74" s="62"/>
      <c r="D74" s="62"/>
      <c r="E74" s="62"/>
      <c r="F74" s="62"/>
      <c r="G74" s="62"/>
      <c r="H74" s="62"/>
      <c r="I74" s="168"/>
      <c r="J74" s="62"/>
      <c r="K74" s="62"/>
      <c r="L74" s="139"/>
      <c r="S74" s="40"/>
      <c r="T74" s="40"/>
      <c r="U74" s="40"/>
      <c r="V74" s="40"/>
      <c r="W74" s="40"/>
      <c r="X74" s="40"/>
      <c r="Y74" s="40"/>
      <c r="Z74" s="40"/>
      <c r="AA74" s="40"/>
      <c r="AB74" s="40"/>
      <c r="AC74" s="40"/>
      <c r="AD74" s="40"/>
      <c r="AE74" s="40"/>
    </row>
    <row r="78" spans="1:31" s="2" customFormat="1" ht="6.95" customHeight="1">
      <c r="A78" s="40"/>
      <c r="B78" s="63"/>
      <c r="C78" s="64"/>
      <c r="D78" s="64"/>
      <c r="E78" s="64"/>
      <c r="F78" s="64"/>
      <c r="G78" s="64"/>
      <c r="H78" s="64"/>
      <c r="I78" s="171"/>
      <c r="J78" s="64"/>
      <c r="K78" s="64"/>
      <c r="L78" s="139"/>
      <c r="S78" s="40"/>
      <c r="T78" s="40"/>
      <c r="U78" s="40"/>
      <c r="V78" s="40"/>
      <c r="W78" s="40"/>
      <c r="X78" s="40"/>
      <c r="Y78" s="40"/>
      <c r="Z78" s="40"/>
      <c r="AA78" s="40"/>
      <c r="AB78" s="40"/>
      <c r="AC78" s="40"/>
      <c r="AD78" s="40"/>
      <c r="AE78" s="40"/>
    </row>
    <row r="79" spans="1:31" s="2" customFormat="1" ht="24.95" customHeight="1">
      <c r="A79" s="40"/>
      <c r="B79" s="41"/>
      <c r="C79" s="24" t="s">
        <v>184</v>
      </c>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12" customHeight="1">
      <c r="A81" s="40"/>
      <c r="B81" s="41"/>
      <c r="C81" s="33" t="s">
        <v>16</v>
      </c>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4.4" customHeight="1">
      <c r="A82" s="40"/>
      <c r="B82" s="41"/>
      <c r="C82" s="42"/>
      <c r="D82" s="42"/>
      <c r="E82" s="172" t="str">
        <f>E7</f>
        <v>Oprava trati v úseku Mostek – Horka u Staré Paky</v>
      </c>
      <c r="F82" s="33"/>
      <c r="G82" s="33"/>
      <c r="H82" s="33"/>
      <c r="I82" s="138"/>
      <c r="J82" s="42"/>
      <c r="K82" s="42"/>
      <c r="L82" s="139"/>
      <c r="S82" s="40"/>
      <c r="T82" s="40"/>
      <c r="U82" s="40"/>
      <c r="V82" s="40"/>
      <c r="W82" s="40"/>
      <c r="X82" s="40"/>
      <c r="Y82" s="40"/>
      <c r="Z82" s="40"/>
      <c r="AA82" s="40"/>
      <c r="AB82" s="40"/>
      <c r="AC82" s="40"/>
      <c r="AD82" s="40"/>
      <c r="AE82" s="40"/>
    </row>
    <row r="83" spans="1:31" s="2" customFormat="1" ht="12" customHeight="1">
      <c r="A83" s="40"/>
      <c r="B83" s="41"/>
      <c r="C83" s="33" t="s">
        <v>175</v>
      </c>
      <c r="D83" s="42"/>
      <c r="E83" s="42"/>
      <c r="F83" s="42"/>
      <c r="G83" s="42"/>
      <c r="H83" s="42"/>
      <c r="I83" s="138"/>
      <c r="J83" s="42"/>
      <c r="K83" s="42"/>
      <c r="L83" s="139"/>
      <c r="S83" s="40"/>
      <c r="T83" s="40"/>
      <c r="U83" s="40"/>
      <c r="V83" s="40"/>
      <c r="W83" s="40"/>
      <c r="X83" s="40"/>
      <c r="Y83" s="40"/>
      <c r="Z83" s="40"/>
      <c r="AA83" s="40"/>
      <c r="AB83" s="40"/>
      <c r="AC83" s="40"/>
      <c r="AD83" s="40"/>
      <c r="AE83" s="40"/>
    </row>
    <row r="84" spans="1:31" s="2" customFormat="1" ht="14.4" customHeight="1">
      <c r="A84" s="40"/>
      <c r="B84" s="41"/>
      <c r="C84" s="42"/>
      <c r="D84" s="42"/>
      <c r="E84" s="71" t="str">
        <f>E9</f>
        <v>SO 01-21-03-01 - Propustek v km 68,970</v>
      </c>
      <c r="F84" s="42"/>
      <c r="G84" s="42"/>
      <c r="H84" s="42"/>
      <c r="I84" s="138"/>
      <c r="J84" s="42"/>
      <c r="K84" s="42"/>
      <c r="L84" s="139"/>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138"/>
      <c r="J85" s="42"/>
      <c r="K85" s="42"/>
      <c r="L85" s="139"/>
      <c r="S85" s="40"/>
      <c r="T85" s="40"/>
      <c r="U85" s="40"/>
      <c r="V85" s="40"/>
      <c r="W85" s="40"/>
      <c r="X85" s="40"/>
      <c r="Y85" s="40"/>
      <c r="Z85" s="40"/>
      <c r="AA85" s="40"/>
      <c r="AB85" s="40"/>
      <c r="AC85" s="40"/>
      <c r="AD85" s="40"/>
      <c r="AE85" s="40"/>
    </row>
    <row r="86" spans="1:31" s="2" customFormat="1" ht="12" customHeight="1">
      <c r="A86" s="40"/>
      <c r="B86" s="41"/>
      <c r="C86" s="33" t="s">
        <v>22</v>
      </c>
      <c r="D86" s="42"/>
      <c r="E86" s="42"/>
      <c r="F86" s="28" t="str">
        <f>F12</f>
        <v>Mostek - Horka u St. Paky</v>
      </c>
      <c r="G86" s="42"/>
      <c r="H86" s="42"/>
      <c r="I86" s="142" t="s">
        <v>24</v>
      </c>
      <c r="J86" s="74" t="str">
        <f>IF(J12="","",J12)</f>
        <v>12. 3. 2020</v>
      </c>
      <c r="K86" s="42"/>
      <c r="L86" s="139"/>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138"/>
      <c r="J87" s="42"/>
      <c r="K87" s="42"/>
      <c r="L87" s="139"/>
      <c r="S87" s="40"/>
      <c r="T87" s="40"/>
      <c r="U87" s="40"/>
      <c r="V87" s="40"/>
      <c r="W87" s="40"/>
      <c r="X87" s="40"/>
      <c r="Y87" s="40"/>
      <c r="Z87" s="40"/>
      <c r="AA87" s="40"/>
      <c r="AB87" s="40"/>
      <c r="AC87" s="40"/>
      <c r="AD87" s="40"/>
      <c r="AE87" s="40"/>
    </row>
    <row r="88" spans="1:31" s="2" customFormat="1" ht="15.6" customHeight="1">
      <c r="A88" s="40"/>
      <c r="B88" s="41"/>
      <c r="C88" s="33" t="s">
        <v>30</v>
      </c>
      <c r="D88" s="42"/>
      <c r="E88" s="42"/>
      <c r="F88" s="28" t="str">
        <f>E15</f>
        <v>Správa železnic, státní organizace</v>
      </c>
      <c r="G88" s="42"/>
      <c r="H88" s="42"/>
      <c r="I88" s="142" t="s">
        <v>37</v>
      </c>
      <c r="J88" s="38" t="str">
        <f>E21</f>
        <v>Prodin, a.s.</v>
      </c>
      <c r="K88" s="42"/>
      <c r="L88" s="139"/>
      <c r="S88" s="40"/>
      <c r="T88" s="40"/>
      <c r="U88" s="40"/>
      <c r="V88" s="40"/>
      <c r="W88" s="40"/>
      <c r="X88" s="40"/>
      <c r="Y88" s="40"/>
      <c r="Z88" s="40"/>
      <c r="AA88" s="40"/>
      <c r="AB88" s="40"/>
      <c r="AC88" s="40"/>
      <c r="AD88" s="40"/>
      <c r="AE88" s="40"/>
    </row>
    <row r="89" spans="1:31" s="2" customFormat="1" ht="15.6" customHeight="1">
      <c r="A89" s="40"/>
      <c r="B89" s="41"/>
      <c r="C89" s="33" t="s">
        <v>35</v>
      </c>
      <c r="D89" s="42"/>
      <c r="E89" s="42"/>
      <c r="F89" s="28" t="str">
        <f>IF(E18="","",E18)</f>
        <v>Vyplň údaj</v>
      </c>
      <c r="G89" s="42"/>
      <c r="H89" s="42"/>
      <c r="I89" s="142" t="s">
        <v>40</v>
      </c>
      <c r="J89" s="38" t="str">
        <f>E24</f>
        <v>Prodin, a.s.</v>
      </c>
      <c r="K89" s="42"/>
      <c r="L89" s="139"/>
      <c r="S89" s="40"/>
      <c r="T89" s="40"/>
      <c r="U89" s="40"/>
      <c r="V89" s="40"/>
      <c r="W89" s="40"/>
      <c r="X89" s="40"/>
      <c r="Y89" s="40"/>
      <c r="Z89" s="40"/>
      <c r="AA89" s="40"/>
      <c r="AB89" s="40"/>
      <c r="AC89" s="40"/>
      <c r="AD89" s="40"/>
      <c r="AE89" s="40"/>
    </row>
    <row r="90" spans="1:31" s="2" customFormat="1" ht="10.3" customHeight="1">
      <c r="A90" s="40"/>
      <c r="B90" s="41"/>
      <c r="C90" s="42"/>
      <c r="D90" s="42"/>
      <c r="E90" s="42"/>
      <c r="F90" s="42"/>
      <c r="G90" s="42"/>
      <c r="H90" s="42"/>
      <c r="I90" s="138"/>
      <c r="J90" s="42"/>
      <c r="K90" s="42"/>
      <c r="L90" s="139"/>
      <c r="S90" s="40"/>
      <c r="T90" s="40"/>
      <c r="U90" s="40"/>
      <c r="V90" s="40"/>
      <c r="W90" s="40"/>
      <c r="X90" s="40"/>
      <c r="Y90" s="40"/>
      <c r="Z90" s="40"/>
      <c r="AA90" s="40"/>
      <c r="AB90" s="40"/>
      <c r="AC90" s="40"/>
      <c r="AD90" s="40"/>
      <c r="AE90" s="40"/>
    </row>
    <row r="91" spans="1:31" s="11" customFormat="1" ht="29.25" customHeight="1">
      <c r="A91" s="192"/>
      <c r="B91" s="193"/>
      <c r="C91" s="194" t="s">
        <v>185</v>
      </c>
      <c r="D91" s="195" t="s">
        <v>62</v>
      </c>
      <c r="E91" s="195" t="s">
        <v>58</v>
      </c>
      <c r="F91" s="195" t="s">
        <v>59</v>
      </c>
      <c r="G91" s="195" t="s">
        <v>186</v>
      </c>
      <c r="H91" s="195" t="s">
        <v>187</v>
      </c>
      <c r="I91" s="196" t="s">
        <v>188</v>
      </c>
      <c r="J91" s="195" t="s">
        <v>179</v>
      </c>
      <c r="K91" s="197" t="s">
        <v>189</v>
      </c>
      <c r="L91" s="198"/>
      <c r="M91" s="94" t="s">
        <v>32</v>
      </c>
      <c r="N91" s="95" t="s">
        <v>47</v>
      </c>
      <c r="O91" s="95" t="s">
        <v>190</v>
      </c>
      <c r="P91" s="95" t="s">
        <v>191</v>
      </c>
      <c r="Q91" s="95" t="s">
        <v>192</v>
      </c>
      <c r="R91" s="95" t="s">
        <v>193</v>
      </c>
      <c r="S91" s="95" t="s">
        <v>194</v>
      </c>
      <c r="T91" s="96" t="s">
        <v>195</v>
      </c>
      <c r="U91" s="192"/>
      <c r="V91" s="192"/>
      <c r="W91" s="192"/>
      <c r="X91" s="192"/>
      <c r="Y91" s="192"/>
      <c r="Z91" s="192"/>
      <c r="AA91" s="192"/>
      <c r="AB91" s="192"/>
      <c r="AC91" s="192"/>
      <c r="AD91" s="192"/>
      <c r="AE91" s="192"/>
    </row>
    <row r="92" spans="1:63" s="2" customFormat="1" ht="22.8" customHeight="1">
      <c r="A92" s="40"/>
      <c r="B92" s="41"/>
      <c r="C92" s="101" t="s">
        <v>196</v>
      </c>
      <c r="D92" s="42"/>
      <c r="E92" s="42"/>
      <c r="F92" s="42"/>
      <c r="G92" s="42"/>
      <c r="H92" s="42"/>
      <c r="I92" s="138"/>
      <c r="J92" s="199">
        <f>BK92</f>
        <v>0</v>
      </c>
      <c r="K92" s="42"/>
      <c r="L92" s="46"/>
      <c r="M92" s="97"/>
      <c r="N92" s="200"/>
      <c r="O92" s="98"/>
      <c r="P92" s="201">
        <f>P93+P243+P247</f>
        <v>0</v>
      </c>
      <c r="Q92" s="98"/>
      <c r="R92" s="201">
        <f>R93+R243+R247</f>
        <v>0</v>
      </c>
      <c r="S92" s="98"/>
      <c r="T92" s="202">
        <f>T93+T243+T247</f>
        <v>0</v>
      </c>
      <c r="U92" s="40"/>
      <c r="V92" s="40"/>
      <c r="W92" s="40"/>
      <c r="X92" s="40"/>
      <c r="Y92" s="40"/>
      <c r="Z92" s="40"/>
      <c r="AA92" s="40"/>
      <c r="AB92" s="40"/>
      <c r="AC92" s="40"/>
      <c r="AD92" s="40"/>
      <c r="AE92" s="40"/>
      <c r="AT92" s="18" t="s">
        <v>76</v>
      </c>
      <c r="AU92" s="18" t="s">
        <v>180</v>
      </c>
      <c r="BK92" s="203">
        <f>BK93+BK243+BK247</f>
        <v>0</v>
      </c>
    </row>
    <row r="93" spans="1:63" s="12" customFormat="1" ht="25.9" customHeight="1">
      <c r="A93" s="12"/>
      <c r="B93" s="204"/>
      <c r="C93" s="205"/>
      <c r="D93" s="206" t="s">
        <v>76</v>
      </c>
      <c r="E93" s="207" t="s">
        <v>197</v>
      </c>
      <c r="F93" s="207" t="s">
        <v>198</v>
      </c>
      <c r="G93" s="205"/>
      <c r="H93" s="205"/>
      <c r="I93" s="208"/>
      <c r="J93" s="209">
        <f>BK93</f>
        <v>0</v>
      </c>
      <c r="K93" s="205"/>
      <c r="L93" s="210"/>
      <c r="M93" s="211"/>
      <c r="N93" s="212"/>
      <c r="O93" s="212"/>
      <c r="P93" s="213">
        <f>P94+P154+P167+P173+P182+P187+P218+P231+P238</f>
        <v>0</v>
      </c>
      <c r="Q93" s="212"/>
      <c r="R93" s="213">
        <f>R94+R154+R167+R173+R182+R187+R218+R231+R238</f>
        <v>0</v>
      </c>
      <c r="S93" s="212"/>
      <c r="T93" s="214">
        <f>T94+T154+T167+T173+T182+T187+T218+T231+T238</f>
        <v>0</v>
      </c>
      <c r="U93" s="12"/>
      <c r="V93" s="12"/>
      <c r="W93" s="12"/>
      <c r="X93" s="12"/>
      <c r="Y93" s="12"/>
      <c r="Z93" s="12"/>
      <c r="AA93" s="12"/>
      <c r="AB93" s="12"/>
      <c r="AC93" s="12"/>
      <c r="AD93" s="12"/>
      <c r="AE93" s="12"/>
      <c r="AR93" s="215" t="s">
        <v>84</v>
      </c>
      <c r="AT93" s="216" t="s">
        <v>76</v>
      </c>
      <c r="AU93" s="216" t="s">
        <v>6</v>
      </c>
      <c r="AY93" s="215" t="s">
        <v>199</v>
      </c>
      <c r="BK93" s="217">
        <f>BK94+BK154+BK167+BK173+BK182+BK187+BK218+BK231+BK238</f>
        <v>0</v>
      </c>
    </row>
    <row r="94" spans="1:63" s="12" customFormat="1" ht="22.8" customHeight="1">
      <c r="A94" s="12"/>
      <c r="B94" s="204"/>
      <c r="C94" s="205"/>
      <c r="D94" s="206" t="s">
        <v>76</v>
      </c>
      <c r="E94" s="218" t="s">
        <v>84</v>
      </c>
      <c r="F94" s="218" t="s">
        <v>854</v>
      </c>
      <c r="G94" s="205"/>
      <c r="H94" s="205"/>
      <c r="I94" s="208"/>
      <c r="J94" s="219">
        <f>BK94</f>
        <v>0</v>
      </c>
      <c r="K94" s="205"/>
      <c r="L94" s="210"/>
      <c r="M94" s="211"/>
      <c r="N94" s="212"/>
      <c r="O94" s="212"/>
      <c r="P94" s="213">
        <f>SUM(P95:P153)</f>
        <v>0</v>
      </c>
      <c r="Q94" s="212"/>
      <c r="R94" s="213">
        <f>SUM(R95:R153)</f>
        <v>0</v>
      </c>
      <c r="S94" s="212"/>
      <c r="T94" s="214">
        <f>SUM(T95:T153)</f>
        <v>0</v>
      </c>
      <c r="U94" s="12"/>
      <c r="V94" s="12"/>
      <c r="W94" s="12"/>
      <c r="X94" s="12"/>
      <c r="Y94" s="12"/>
      <c r="Z94" s="12"/>
      <c r="AA94" s="12"/>
      <c r="AB94" s="12"/>
      <c r="AC94" s="12"/>
      <c r="AD94" s="12"/>
      <c r="AE94" s="12"/>
      <c r="AR94" s="215" t="s">
        <v>84</v>
      </c>
      <c r="AT94" s="216" t="s">
        <v>76</v>
      </c>
      <c r="AU94" s="216" t="s">
        <v>84</v>
      </c>
      <c r="AY94" s="215" t="s">
        <v>199</v>
      </c>
      <c r="BK94" s="217">
        <f>SUM(BK95:BK153)</f>
        <v>0</v>
      </c>
    </row>
    <row r="95" spans="1:65" s="2" customFormat="1" ht="19.8" customHeight="1">
      <c r="A95" s="40"/>
      <c r="B95" s="41"/>
      <c r="C95" s="260" t="s">
        <v>84</v>
      </c>
      <c r="D95" s="260" t="s">
        <v>222</v>
      </c>
      <c r="E95" s="261" t="s">
        <v>855</v>
      </c>
      <c r="F95" s="262" t="s">
        <v>856</v>
      </c>
      <c r="G95" s="263" t="s">
        <v>324</v>
      </c>
      <c r="H95" s="264">
        <v>15</v>
      </c>
      <c r="I95" s="265"/>
      <c r="J95" s="266">
        <f>ROUND(I95*H95,2)</f>
        <v>0</v>
      </c>
      <c r="K95" s="262" t="s">
        <v>32</v>
      </c>
      <c r="L95" s="46"/>
      <c r="M95" s="267" t="s">
        <v>32</v>
      </c>
      <c r="N95" s="268" t="s">
        <v>48</v>
      </c>
      <c r="O95" s="86"/>
      <c r="P95" s="230">
        <f>O95*H95</f>
        <v>0</v>
      </c>
      <c r="Q95" s="230">
        <v>0</v>
      </c>
      <c r="R95" s="230">
        <f>Q95*H95</f>
        <v>0</v>
      </c>
      <c r="S95" s="230">
        <v>0</v>
      </c>
      <c r="T95" s="231">
        <f>S95*H95</f>
        <v>0</v>
      </c>
      <c r="U95" s="40"/>
      <c r="V95" s="40"/>
      <c r="W95" s="40"/>
      <c r="X95" s="40"/>
      <c r="Y95" s="40"/>
      <c r="Z95" s="40"/>
      <c r="AA95" s="40"/>
      <c r="AB95" s="40"/>
      <c r="AC95" s="40"/>
      <c r="AD95" s="40"/>
      <c r="AE95" s="40"/>
      <c r="AR95" s="232" t="s">
        <v>209</v>
      </c>
      <c r="AT95" s="232" t="s">
        <v>222</v>
      </c>
      <c r="AU95" s="232" t="s">
        <v>86</v>
      </c>
      <c r="AY95" s="18" t="s">
        <v>199</v>
      </c>
      <c r="BE95" s="233">
        <f>IF(N95="základní",J95,0)</f>
        <v>0</v>
      </c>
      <c r="BF95" s="233">
        <f>IF(N95="snížená",J95,0)</f>
        <v>0</v>
      </c>
      <c r="BG95" s="233">
        <f>IF(N95="zákl. přenesená",J95,0)</f>
        <v>0</v>
      </c>
      <c r="BH95" s="233">
        <f>IF(N95="sníž. přenesená",J95,0)</f>
        <v>0</v>
      </c>
      <c r="BI95" s="233">
        <f>IF(N95="nulová",J95,0)</f>
        <v>0</v>
      </c>
      <c r="BJ95" s="18" t="s">
        <v>84</v>
      </c>
      <c r="BK95" s="233">
        <f>ROUND(I95*H95,2)</f>
        <v>0</v>
      </c>
      <c r="BL95" s="18" t="s">
        <v>209</v>
      </c>
      <c r="BM95" s="232" t="s">
        <v>86</v>
      </c>
    </row>
    <row r="96" spans="1:47" s="2" customFormat="1" ht="12">
      <c r="A96" s="40"/>
      <c r="B96" s="41"/>
      <c r="C96" s="42"/>
      <c r="D96" s="234" t="s">
        <v>210</v>
      </c>
      <c r="E96" s="42"/>
      <c r="F96" s="235" t="s">
        <v>856</v>
      </c>
      <c r="G96" s="42"/>
      <c r="H96" s="42"/>
      <c r="I96" s="138"/>
      <c r="J96" s="42"/>
      <c r="K96" s="42"/>
      <c r="L96" s="46"/>
      <c r="M96" s="236"/>
      <c r="N96" s="237"/>
      <c r="O96" s="86"/>
      <c r="P96" s="86"/>
      <c r="Q96" s="86"/>
      <c r="R96" s="86"/>
      <c r="S96" s="86"/>
      <c r="T96" s="87"/>
      <c r="U96" s="40"/>
      <c r="V96" s="40"/>
      <c r="W96" s="40"/>
      <c r="X96" s="40"/>
      <c r="Y96" s="40"/>
      <c r="Z96" s="40"/>
      <c r="AA96" s="40"/>
      <c r="AB96" s="40"/>
      <c r="AC96" s="40"/>
      <c r="AD96" s="40"/>
      <c r="AE96" s="40"/>
      <c r="AT96" s="18" t="s">
        <v>210</v>
      </c>
      <c r="AU96" s="18" t="s">
        <v>86</v>
      </c>
    </row>
    <row r="97" spans="1:65" s="2" customFormat="1" ht="19.8" customHeight="1">
      <c r="A97" s="40"/>
      <c r="B97" s="41"/>
      <c r="C97" s="260" t="s">
        <v>86</v>
      </c>
      <c r="D97" s="260" t="s">
        <v>222</v>
      </c>
      <c r="E97" s="261" t="s">
        <v>857</v>
      </c>
      <c r="F97" s="262" t="s">
        <v>858</v>
      </c>
      <c r="G97" s="263" t="s">
        <v>288</v>
      </c>
      <c r="H97" s="264">
        <v>60</v>
      </c>
      <c r="I97" s="265"/>
      <c r="J97" s="266">
        <f>ROUND(I97*H97,2)</f>
        <v>0</v>
      </c>
      <c r="K97" s="262" t="s">
        <v>32</v>
      </c>
      <c r="L97" s="46"/>
      <c r="M97" s="267" t="s">
        <v>32</v>
      </c>
      <c r="N97" s="268" t="s">
        <v>48</v>
      </c>
      <c r="O97" s="86"/>
      <c r="P97" s="230">
        <f>O97*H97</f>
        <v>0</v>
      </c>
      <c r="Q97" s="230">
        <v>0</v>
      </c>
      <c r="R97" s="230">
        <f>Q97*H97</f>
        <v>0</v>
      </c>
      <c r="S97" s="230">
        <v>0</v>
      </c>
      <c r="T97" s="231">
        <f>S97*H97</f>
        <v>0</v>
      </c>
      <c r="U97" s="40"/>
      <c r="V97" s="40"/>
      <c r="W97" s="40"/>
      <c r="X97" s="40"/>
      <c r="Y97" s="40"/>
      <c r="Z97" s="40"/>
      <c r="AA97" s="40"/>
      <c r="AB97" s="40"/>
      <c r="AC97" s="40"/>
      <c r="AD97" s="40"/>
      <c r="AE97" s="40"/>
      <c r="AR97" s="232" t="s">
        <v>209</v>
      </c>
      <c r="AT97" s="232" t="s">
        <v>222</v>
      </c>
      <c r="AU97" s="232" t="s">
        <v>86</v>
      </c>
      <c r="AY97" s="18" t="s">
        <v>199</v>
      </c>
      <c r="BE97" s="233">
        <f>IF(N97="základní",J97,0)</f>
        <v>0</v>
      </c>
      <c r="BF97" s="233">
        <f>IF(N97="snížená",J97,0)</f>
        <v>0</v>
      </c>
      <c r="BG97" s="233">
        <f>IF(N97="zákl. přenesená",J97,0)</f>
        <v>0</v>
      </c>
      <c r="BH97" s="233">
        <f>IF(N97="sníž. přenesená",J97,0)</f>
        <v>0</v>
      </c>
      <c r="BI97" s="233">
        <f>IF(N97="nulová",J97,0)</f>
        <v>0</v>
      </c>
      <c r="BJ97" s="18" t="s">
        <v>84</v>
      </c>
      <c r="BK97" s="233">
        <f>ROUND(I97*H97,2)</f>
        <v>0</v>
      </c>
      <c r="BL97" s="18" t="s">
        <v>209</v>
      </c>
      <c r="BM97" s="232" t="s">
        <v>209</v>
      </c>
    </row>
    <row r="98" spans="1:47" s="2" customFormat="1" ht="12">
      <c r="A98" s="40"/>
      <c r="B98" s="41"/>
      <c r="C98" s="42"/>
      <c r="D98" s="234" t="s">
        <v>210</v>
      </c>
      <c r="E98" s="42"/>
      <c r="F98" s="235" t="s">
        <v>858</v>
      </c>
      <c r="G98" s="42"/>
      <c r="H98" s="42"/>
      <c r="I98" s="138"/>
      <c r="J98" s="42"/>
      <c r="K98" s="42"/>
      <c r="L98" s="46"/>
      <c r="M98" s="236"/>
      <c r="N98" s="237"/>
      <c r="O98" s="86"/>
      <c r="P98" s="86"/>
      <c r="Q98" s="86"/>
      <c r="R98" s="86"/>
      <c r="S98" s="86"/>
      <c r="T98" s="87"/>
      <c r="U98" s="40"/>
      <c r="V98" s="40"/>
      <c r="W98" s="40"/>
      <c r="X98" s="40"/>
      <c r="Y98" s="40"/>
      <c r="Z98" s="40"/>
      <c r="AA98" s="40"/>
      <c r="AB98" s="40"/>
      <c r="AC98" s="40"/>
      <c r="AD98" s="40"/>
      <c r="AE98" s="40"/>
      <c r="AT98" s="18" t="s">
        <v>210</v>
      </c>
      <c r="AU98" s="18" t="s">
        <v>86</v>
      </c>
    </row>
    <row r="99" spans="1:51" s="13" customFormat="1" ht="12">
      <c r="A99" s="13"/>
      <c r="B99" s="238"/>
      <c r="C99" s="239"/>
      <c r="D99" s="234" t="s">
        <v>213</v>
      </c>
      <c r="E99" s="240" t="s">
        <v>32</v>
      </c>
      <c r="F99" s="241" t="s">
        <v>1394</v>
      </c>
      <c r="G99" s="239"/>
      <c r="H99" s="242">
        <v>60</v>
      </c>
      <c r="I99" s="243"/>
      <c r="J99" s="239"/>
      <c r="K99" s="239"/>
      <c r="L99" s="244"/>
      <c r="M99" s="245"/>
      <c r="N99" s="246"/>
      <c r="O99" s="246"/>
      <c r="P99" s="246"/>
      <c r="Q99" s="246"/>
      <c r="R99" s="246"/>
      <c r="S99" s="246"/>
      <c r="T99" s="247"/>
      <c r="U99" s="13"/>
      <c r="V99" s="13"/>
      <c r="W99" s="13"/>
      <c r="X99" s="13"/>
      <c r="Y99" s="13"/>
      <c r="Z99" s="13"/>
      <c r="AA99" s="13"/>
      <c r="AB99" s="13"/>
      <c r="AC99" s="13"/>
      <c r="AD99" s="13"/>
      <c r="AE99" s="13"/>
      <c r="AT99" s="248" t="s">
        <v>213</v>
      </c>
      <c r="AU99" s="248" t="s">
        <v>86</v>
      </c>
      <c r="AV99" s="13" t="s">
        <v>86</v>
      </c>
      <c r="AW99" s="13" t="s">
        <v>39</v>
      </c>
      <c r="AX99" s="13" t="s">
        <v>6</v>
      </c>
      <c r="AY99" s="248" t="s">
        <v>199</v>
      </c>
    </row>
    <row r="100" spans="1:51" s="14" customFormat="1" ht="12">
      <c r="A100" s="14"/>
      <c r="B100" s="249"/>
      <c r="C100" s="250"/>
      <c r="D100" s="234" t="s">
        <v>213</v>
      </c>
      <c r="E100" s="251" t="s">
        <v>32</v>
      </c>
      <c r="F100" s="252" t="s">
        <v>215</v>
      </c>
      <c r="G100" s="250"/>
      <c r="H100" s="253">
        <v>60</v>
      </c>
      <c r="I100" s="254"/>
      <c r="J100" s="250"/>
      <c r="K100" s="250"/>
      <c r="L100" s="255"/>
      <c r="M100" s="269"/>
      <c r="N100" s="270"/>
      <c r="O100" s="270"/>
      <c r="P100" s="270"/>
      <c r="Q100" s="270"/>
      <c r="R100" s="270"/>
      <c r="S100" s="270"/>
      <c r="T100" s="271"/>
      <c r="U100" s="14"/>
      <c r="V100" s="14"/>
      <c r="W100" s="14"/>
      <c r="X100" s="14"/>
      <c r="Y100" s="14"/>
      <c r="Z100" s="14"/>
      <c r="AA100" s="14"/>
      <c r="AB100" s="14"/>
      <c r="AC100" s="14"/>
      <c r="AD100" s="14"/>
      <c r="AE100" s="14"/>
      <c r="AT100" s="259" t="s">
        <v>213</v>
      </c>
      <c r="AU100" s="259" t="s">
        <v>86</v>
      </c>
      <c r="AV100" s="14" t="s">
        <v>209</v>
      </c>
      <c r="AW100" s="14" t="s">
        <v>39</v>
      </c>
      <c r="AX100" s="14" t="s">
        <v>84</v>
      </c>
      <c r="AY100" s="259" t="s">
        <v>199</v>
      </c>
    </row>
    <row r="101" spans="1:65" s="2" customFormat="1" ht="14.4" customHeight="1">
      <c r="A101" s="40"/>
      <c r="B101" s="41"/>
      <c r="C101" s="260" t="s">
        <v>221</v>
      </c>
      <c r="D101" s="260" t="s">
        <v>222</v>
      </c>
      <c r="E101" s="261" t="s">
        <v>860</v>
      </c>
      <c r="F101" s="262" t="s">
        <v>861</v>
      </c>
      <c r="G101" s="263" t="s">
        <v>288</v>
      </c>
      <c r="H101" s="264">
        <v>30</v>
      </c>
      <c r="I101" s="265"/>
      <c r="J101" s="266">
        <f>ROUND(I101*H101,2)</f>
        <v>0</v>
      </c>
      <c r="K101" s="262" t="s">
        <v>32</v>
      </c>
      <c r="L101" s="46"/>
      <c r="M101" s="267" t="s">
        <v>32</v>
      </c>
      <c r="N101" s="268" t="s">
        <v>48</v>
      </c>
      <c r="O101" s="86"/>
      <c r="P101" s="230">
        <f>O101*H101</f>
        <v>0</v>
      </c>
      <c r="Q101" s="230">
        <v>0</v>
      </c>
      <c r="R101" s="230">
        <f>Q101*H101</f>
        <v>0</v>
      </c>
      <c r="S101" s="230">
        <v>0</v>
      </c>
      <c r="T101" s="231">
        <f>S101*H101</f>
        <v>0</v>
      </c>
      <c r="U101" s="40"/>
      <c r="V101" s="40"/>
      <c r="W101" s="40"/>
      <c r="X101" s="40"/>
      <c r="Y101" s="40"/>
      <c r="Z101" s="40"/>
      <c r="AA101" s="40"/>
      <c r="AB101" s="40"/>
      <c r="AC101" s="40"/>
      <c r="AD101" s="40"/>
      <c r="AE101" s="40"/>
      <c r="AR101" s="232" t="s">
        <v>209</v>
      </c>
      <c r="AT101" s="232" t="s">
        <v>222</v>
      </c>
      <c r="AU101" s="232" t="s">
        <v>86</v>
      </c>
      <c r="AY101" s="18" t="s">
        <v>199</v>
      </c>
      <c r="BE101" s="233">
        <f>IF(N101="základní",J101,0)</f>
        <v>0</v>
      </c>
      <c r="BF101" s="233">
        <f>IF(N101="snížená",J101,0)</f>
        <v>0</v>
      </c>
      <c r="BG101" s="233">
        <f>IF(N101="zákl. přenesená",J101,0)</f>
        <v>0</v>
      </c>
      <c r="BH101" s="233">
        <f>IF(N101="sníž. přenesená",J101,0)</f>
        <v>0</v>
      </c>
      <c r="BI101" s="233">
        <f>IF(N101="nulová",J101,0)</f>
        <v>0</v>
      </c>
      <c r="BJ101" s="18" t="s">
        <v>84</v>
      </c>
      <c r="BK101" s="233">
        <f>ROUND(I101*H101,2)</f>
        <v>0</v>
      </c>
      <c r="BL101" s="18" t="s">
        <v>209</v>
      </c>
      <c r="BM101" s="232" t="s">
        <v>230</v>
      </c>
    </row>
    <row r="102" spans="1:47" s="2" customFormat="1" ht="12">
      <c r="A102" s="40"/>
      <c r="B102" s="41"/>
      <c r="C102" s="42"/>
      <c r="D102" s="234" t="s">
        <v>210</v>
      </c>
      <c r="E102" s="42"/>
      <c r="F102" s="235" t="s">
        <v>861</v>
      </c>
      <c r="G102" s="42"/>
      <c r="H102" s="42"/>
      <c r="I102" s="138"/>
      <c r="J102" s="42"/>
      <c r="K102" s="42"/>
      <c r="L102" s="46"/>
      <c r="M102" s="236"/>
      <c r="N102" s="237"/>
      <c r="O102" s="86"/>
      <c r="P102" s="86"/>
      <c r="Q102" s="86"/>
      <c r="R102" s="86"/>
      <c r="S102" s="86"/>
      <c r="T102" s="87"/>
      <c r="U102" s="40"/>
      <c r="V102" s="40"/>
      <c r="W102" s="40"/>
      <c r="X102" s="40"/>
      <c r="Y102" s="40"/>
      <c r="Z102" s="40"/>
      <c r="AA102" s="40"/>
      <c r="AB102" s="40"/>
      <c r="AC102" s="40"/>
      <c r="AD102" s="40"/>
      <c r="AE102" s="40"/>
      <c r="AT102" s="18" t="s">
        <v>210</v>
      </c>
      <c r="AU102" s="18" t="s">
        <v>86</v>
      </c>
    </row>
    <row r="103" spans="1:51" s="13" customFormat="1" ht="12">
      <c r="A103" s="13"/>
      <c r="B103" s="238"/>
      <c r="C103" s="239"/>
      <c r="D103" s="234" t="s">
        <v>213</v>
      </c>
      <c r="E103" s="240" t="s">
        <v>32</v>
      </c>
      <c r="F103" s="241" t="s">
        <v>1451</v>
      </c>
      <c r="G103" s="239"/>
      <c r="H103" s="242">
        <v>30</v>
      </c>
      <c r="I103" s="243"/>
      <c r="J103" s="239"/>
      <c r="K103" s="239"/>
      <c r="L103" s="244"/>
      <c r="M103" s="245"/>
      <c r="N103" s="246"/>
      <c r="O103" s="246"/>
      <c r="P103" s="246"/>
      <c r="Q103" s="246"/>
      <c r="R103" s="246"/>
      <c r="S103" s="246"/>
      <c r="T103" s="247"/>
      <c r="U103" s="13"/>
      <c r="V103" s="13"/>
      <c r="W103" s="13"/>
      <c r="X103" s="13"/>
      <c r="Y103" s="13"/>
      <c r="Z103" s="13"/>
      <c r="AA103" s="13"/>
      <c r="AB103" s="13"/>
      <c r="AC103" s="13"/>
      <c r="AD103" s="13"/>
      <c r="AE103" s="13"/>
      <c r="AT103" s="248" t="s">
        <v>213</v>
      </c>
      <c r="AU103" s="248" t="s">
        <v>86</v>
      </c>
      <c r="AV103" s="13" t="s">
        <v>86</v>
      </c>
      <c r="AW103" s="13" t="s">
        <v>39</v>
      </c>
      <c r="AX103" s="13" t="s">
        <v>6</v>
      </c>
      <c r="AY103" s="248" t="s">
        <v>199</v>
      </c>
    </row>
    <row r="104" spans="1:51" s="14" customFormat="1" ht="12">
      <c r="A104" s="14"/>
      <c r="B104" s="249"/>
      <c r="C104" s="250"/>
      <c r="D104" s="234" t="s">
        <v>213</v>
      </c>
      <c r="E104" s="251" t="s">
        <v>32</v>
      </c>
      <c r="F104" s="252" t="s">
        <v>215</v>
      </c>
      <c r="G104" s="250"/>
      <c r="H104" s="253">
        <v>30</v>
      </c>
      <c r="I104" s="254"/>
      <c r="J104" s="250"/>
      <c r="K104" s="250"/>
      <c r="L104" s="255"/>
      <c r="M104" s="269"/>
      <c r="N104" s="270"/>
      <c r="O104" s="270"/>
      <c r="P104" s="270"/>
      <c r="Q104" s="270"/>
      <c r="R104" s="270"/>
      <c r="S104" s="270"/>
      <c r="T104" s="271"/>
      <c r="U104" s="14"/>
      <c r="V104" s="14"/>
      <c r="W104" s="14"/>
      <c r="X104" s="14"/>
      <c r="Y104" s="14"/>
      <c r="Z104" s="14"/>
      <c r="AA104" s="14"/>
      <c r="AB104" s="14"/>
      <c r="AC104" s="14"/>
      <c r="AD104" s="14"/>
      <c r="AE104" s="14"/>
      <c r="AT104" s="259" t="s">
        <v>213</v>
      </c>
      <c r="AU104" s="259" t="s">
        <v>86</v>
      </c>
      <c r="AV104" s="14" t="s">
        <v>209</v>
      </c>
      <c r="AW104" s="14" t="s">
        <v>39</v>
      </c>
      <c r="AX104" s="14" t="s">
        <v>84</v>
      </c>
      <c r="AY104" s="259" t="s">
        <v>199</v>
      </c>
    </row>
    <row r="105" spans="1:65" s="2" customFormat="1" ht="40.2" customHeight="1">
      <c r="A105" s="40"/>
      <c r="B105" s="41"/>
      <c r="C105" s="260" t="s">
        <v>209</v>
      </c>
      <c r="D105" s="260" t="s">
        <v>222</v>
      </c>
      <c r="E105" s="261" t="s">
        <v>1311</v>
      </c>
      <c r="F105" s="262" t="s">
        <v>1312</v>
      </c>
      <c r="G105" s="263" t="s">
        <v>303</v>
      </c>
      <c r="H105" s="264">
        <v>46.64</v>
      </c>
      <c r="I105" s="265"/>
      <c r="J105" s="266">
        <f>ROUND(I105*H105,2)</f>
        <v>0</v>
      </c>
      <c r="K105" s="262" t="s">
        <v>32</v>
      </c>
      <c r="L105" s="46"/>
      <c r="M105" s="267" t="s">
        <v>32</v>
      </c>
      <c r="N105" s="268" t="s">
        <v>48</v>
      </c>
      <c r="O105" s="86"/>
      <c r="P105" s="230">
        <f>O105*H105</f>
        <v>0</v>
      </c>
      <c r="Q105" s="230">
        <v>0</v>
      </c>
      <c r="R105" s="230">
        <f>Q105*H105</f>
        <v>0</v>
      </c>
      <c r="S105" s="230">
        <v>0</v>
      </c>
      <c r="T105" s="231">
        <f>S105*H105</f>
        <v>0</v>
      </c>
      <c r="U105" s="40"/>
      <c r="V105" s="40"/>
      <c r="W105" s="40"/>
      <c r="X105" s="40"/>
      <c r="Y105" s="40"/>
      <c r="Z105" s="40"/>
      <c r="AA105" s="40"/>
      <c r="AB105" s="40"/>
      <c r="AC105" s="40"/>
      <c r="AD105" s="40"/>
      <c r="AE105" s="40"/>
      <c r="AR105" s="232" t="s">
        <v>209</v>
      </c>
      <c r="AT105" s="232" t="s">
        <v>222</v>
      </c>
      <c r="AU105" s="232" t="s">
        <v>86</v>
      </c>
      <c r="AY105" s="18" t="s">
        <v>199</v>
      </c>
      <c r="BE105" s="233">
        <f>IF(N105="základní",J105,0)</f>
        <v>0</v>
      </c>
      <c r="BF105" s="233">
        <f>IF(N105="snížená",J105,0)</f>
        <v>0</v>
      </c>
      <c r="BG105" s="233">
        <f>IF(N105="zákl. přenesená",J105,0)</f>
        <v>0</v>
      </c>
      <c r="BH105" s="233">
        <f>IF(N105="sníž. přenesená",J105,0)</f>
        <v>0</v>
      </c>
      <c r="BI105" s="233">
        <f>IF(N105="nulová",J105,0)</f>
        <v>0</v>
      </c>
      <c r="BJ105" s="18" t="s">
        <v>84</v>
      </c>
      <c r="BK105" s="233">
        <f>ROUND(I105*H105,2)</f>
        <v>0</v>
      </c>
      <c r="BL105" s="18" t="s">
        <v>209</v>
      </c>
      <c r="BM105" s="232" t="s">
        <v>208</v>
      </c>
    </row>
    <row r="106" spans="1:47" s="2" customFormat="1" ht="12">
      <c r="A106" s="40"/>
      <c r="B106" s="41"/>
      <c r="C106" s="42"/>
      <c r="D106" s="234" t="s">
        <v>210</v>
      </c>
      <c r="E106" s="42"/>
      <c r="F106" s="235" t="s">
        <v>1312</v>
      </c>
      <c r="G106" s="42"/>
      <c r="H106" s="42"/>
      <c r="I106" s="138"/>
      <c r="J106" s="42"/>
      <c r="K106" s="42"/>
      <c r="L106" s="46"/>
      <c r="M106" s="236"/>
      <c r="N106" s="237"/>
      <c r="O106" s="86"/>
      <c r="P106" s="86"/>
      <c r="Q106" s="86"/>
      <c r="R106" s="86"/>
      <c r="S106" s="86"/>
      <c r="T106" s="87"/>
      <c r="U106" s="40"/>
      <c r="V106" s="40"/>
      <c r="W106" s="40"/>
      <c r="X106" s="40"/>
      <c r="Y106" s="40"/>
      <c r="Z106" s="40"/>
      <c r="AA106" s="40"/>
      <c r="AB106" s="40"/>
      <c r="AC106" s="40"/>
      <c r="AD106" s="40"/>
      <c r="AE106" s="40"/>
      <c r="AT106" s="18" t="s">
        <v>210</v>
      </c>
      <c r="AU106" s="18" t="s">
        <v>86</v>
      </c>
    </row>
    <row r="107" spans="1:51" s="13" customFormat="1" ht="12">
      <c r="A107" s="13"/>
      <c r="B107" s="238"/>
      <c r="C107" s="239"/>
      <c r="D107" s="234" t="s">
        <v>213</v>
      </c>
      <c r="E107" s="240" t="s">
        <v>32</v>
      </c>
      <c r="F107" s="241" t="s">
        <v>1452</v>
      </c>
      <c r="G107" s="239"/>
      <c r="H107" s="242">
        <v>46.64</v>
      </c>
      <c r="I107" s="243"/>
      <c r="J107" s="239"/>
      <c r="K107" s="239"/>
      <c r="L107" s="244"/>
      <c r="M107" s="245"/>
      <c r="N107" s="246"/>
      <c r="O107" s="246"/>
      <c r="P107" s="246"/>
      <c r="Q107" s="246"/>
      <c r="R107" s="246"/>
      <c r="S107" s="246"/>
      <c r="T107" s="247"/>
      <c r="U107" s="13"/>
      <c r="V107" s="13"/>
      <c r="W107" s="13"/>
      <c r="X107" s="13"/>
      <c r="Y107" s="13"/>
      <c r="Z107" s="13"/>
      <c r="AA107" s="13"/>
      <c r="AB107" s="13"/>
      <c r="AC107" s="13"/>
      <c r="AD107" s="13"/>
      <c r="AE107" s="13"/>
      <c r="AT107" s="248" t="s">
        <v>213</v>
      </c>
      <c r="AU107" s="248" t="s">
        <v>86</v>
      </c>
      <c r="AV107" s="13" t="s">
        <v>86</v>
      </c>
      <c r="AW107" s="13" t="s">
        <v>39</v>
      </c>
      <c r="AX107" s="13" t="s">
        <v>6</v>
      </c>
      <c r="AY107" s="248" t="s">
        <v>199</v>
      </c>
    </row>
    <row r="108" spans="1:51" s="14" customFormat="1" ht="12">
      <c r="A108" s="14"/>
      <c r="B108" s="249"/>
      <c r="C108" s="250"/>
      <c r="D108" s="234" t="s">
        <v>213</v>
      </c>
      <c r="E108" s="251" t="s">
        <v>32</v>
      </c>
      <c r="F108" s="252" t="s">
        <v>215</v>
      </c>
      <c r="G108" s="250"/>
      <c r="H108" s="253">
        <v>46.64</v>
      </c>
      <c r="I108" s="254"/>
      <c r="J108" s="250"/>
      <c r="K108" s="250"/>
      <c r="L108" s="255"/>
      <c r="M108" s="269"/>
      <c r="N108" s="270"/>
      <c r="O108" s="270"/>
      <c r="P108" s="270"/>
      <c r="Q108" s="270"/>
      <c r="R108" s="270"/>
      <c r="S108" s="270"/>
      <c r="T108" s="271"/>
      <c r="U108" s="14"/>
      <c r="V108" s="14"/>
      <c r="W108" s="14"/>
      <c r="X108" s="14"/>
      <c r="Y108" s="14"/>
      <c r="Z108" s="14"/>
      <c r="AA108" s="14"/>
      <c r="AB108" s="14"/>
      <c r="AC108" s="14"/>
      <c r="AD108" s="14"/>
      <c r="AE108" s="14"/>
      <c r="AT108" s="259" t="s">
        <v>213</v>
      </c>
      <c r="AU108" s="259" t="s">
        <v>86</v>
      </c>
      <c r="AV108" s="14" t="s">
        <v>209</v>
      </c>
      <c r="AW108" s="14" t="s">
        <v>39</v>
      </c>
      <c r="AX108" s="14" t="s">
        <v>84</v>
      </c>
      <c r="AY108" s="259" t="s">
        <v>199</v>
      </c>
    </row>
    <row r="109" spans="1:65" s="2" customFormat="1" ht="40.2" customHeight="1">
      <c r="A109" s="40"/>
      <c r="B109" s="41"/>
      <c r="C109" s="260" t="s">
        <v>200</v>
      </c>
      <c r="D109" s="260" t="s">
        <v>222</v>
      </c>
      <c r="E109" s="261" t="s">
        <v>868</v>
      </c>
      <c r="F109" s="262" t="s">
        <v>869</v>
      </c>
      <c r="G109" s="263" t="s">
        <v>303</v>
      </c>
      <c r="H109" s="264">
        <v>46.64</v>
      </c>
      <c r="I109" s="265"/>
      <c r="J109" s="266">
        <f>ROUND(I109*H109,2)</f>
        <v>0</v>
      </c>
      <c r="K109" s="262" t="s">
        <v>32</v>
      </c>
      <c r="L109" s="46"/>
      <c r="M109" s="267" t="s">
        <v>32</v>
      </c>
      <c r="N109" s="268" t="s">
        <v>48</v>
      </c>
      <c r="O109" s="86"/>
      <c r="P109" s="230">
        <f>O109*H109</f>
        <v>0</v>
      </c>
      <c r="Q109" s="230">
        <v>0</v>
      </c>
      <c r="R109" s="230">
        <f>Q109*H109</f>
        <v>0</v>
      </c>
      <c r="S109" s="230">
        <v>0</v>
      </c>
      <c r="T109" s="231">
        <f>S109*H109</f>
        <v>0</v>
      </c>
      <c r="U109" s="40"/>
      <c r="V109" s="40"/>
      <c r="W109" s="40"/>
      <c r="X109" s="40"/>
      <c r="Y109" s="40"/>
      <c r="Z109" s="40"/>
      <c r="AA109" s="40"/>
      <c r="AB109" s="40"/>
      <c r="AC109" s="40"/>
      <c r="AD109" s="40"/>
      <c r="AE109" s="40"/>
      <c r="AR109" s="232" t="s">
        <v>209</v>
      </c>
      <c r="AT109" s="232" t="s">
        <v>222</v>
      </c>
      <c r="AU109" s="232" t="s">
        <v>86</v>
      </c>
      <c r="AY109" s="18" t="s">
        <v>199</v>
      </c>
      <c r="BE109" s="233">
        <f>IF(N109="základní",J109,0)</f>
        <v>0</v>
      </c>
      <c r="BF109" s="233">
        <f>IF(N109="snížená",J109,0)</f>
        <v>0</v>
      </c>
      <c r="BG109" s="233">
        <f>IF(N109="zákl. přenesená",J109,0)</f>
        <v>0</v>
      </c>
      <c r="BH109" s="233">
        <f>IF(N109="sníž. přenesená",J109,0)</f>
        <v>0</v>
      </c>
      <c r="BI109" s="233">
        <f>IF(N109="nulová",J109,0)</f>
        <v>0</v>
      </c>
      <c r="BJ109" s="18" t="s">
        <v>84</v>
      </c>
      <c r="BK109" s="233">
        <f>ROUND(I109*H109,2)</f>
        <v>0</v>
      </c>
      <c r="BL109" s="18" t="s">
        <v>209</v>
      </c>
      <c r="BM109" s="232" t="s">
        <v>235</v>
      </c>
    </row>
    <row r="110" spans="1:47" s="2" customFormat="1" ht="12">
      <c r="A110" s="40"/>
      <c r="B110" s="41"/>
      <c r="C110" s="42"/>
      <c r="D110" s="234" t="s">
        <v>210</v>
      </c>
      <c r="E110" s="42"/>
      <c r="F110" s="235" t="s">
        <v>869</v>
      </c>
      <c r="G110" s="42"/>
      <c r="H110" s="42"/>
      <c r="I110" s="138"/>
      <c r="J110" s="42"/>
      <c r="K110" s="42"/>
      <c r="L110" s="46"/>
      <c r="M110" s="236"/>
      <c r="N110" s="237"/>
      <c r="O110" s="86"/>
      <c r="P110" s="86"/>
      <c r="Q110" s="86"/>
      <c r="R110" s="86"/>
      <c r="S110" s="86"/>
      <c r="T110" s="87"/>
      <c r="U110" s="40"/>
      <c r="V110" s="40"/>
      <c r="W110" s="40"/>
      <c r="X110" s="40"/>
      <c r="Y110" s="40"/>
      <c r="Z110" s="40"/>
      <c r="AA110" s="40"/>
      <c r="AB110" s="40"/>
      <c r="AC110" s="40"/>
      <c r="AD110" s="40"/>
      <c r="AE110" s="40"/>
      <c r="AT110" s="18" t="s">
        <v>210</v>
      </c>
      <c r="AU110" s="18" t="s">
        <v>86</v>
      </c>
    </row>
    <row r="111" spans="1:51" s="13" customFormat="1" ht="12">
      <c r="A111" s="13"/>
      <c r="B111" s="238"/>
      <c r="C111" s="239"/>
      <c r="D111" s="234" t="s">
        <v>213</v>
      </c>
      <c r="E111" s="240" t="s">
        <v>32</v>
      </c>
      <c r="F111" s="241" t="s">
        <v>1452</v>
      </c>
      <c r="G111" s="239"/>
      <c r="H111" s="242">
        <v>46.64</v>
      </c>
      <c r="I111" s="243"/>
      <c r="J111" s="239"/>
      <c r="K111" s="239"/>
      <c r="L111" s="244"/>
      <c r="M111" s="245"/>
      <c r="N111" s="246"/>
      <c r="O111" s="246"/>
      <c r="P111" s="246"/>
      <c r="Q111" s="246"/>
      <c r="R111" s="246"/>
      <c r="S111" s="246"/>
      <c r="T111" s="247"/>
      <c r="U111" s="13"/>
      <c r="V111" s="13"/>
      <c r="W111" s="13"/>
      <c r="X111" s="13"/>
      <c r="Y111" s="13"/>
      <c r="Z111" s="13"/>
      <c r="AA111" s="13"/>
      <c r="AB111" s="13"/>
      <c r="AC111" s="13"/>
      <c r="AD111" s="13"/>
      <c r="AE111" s="13"/>
      <c r="AT111" s="248" t="s">
        <v>213</v>
      </c>
      <c r="AU111" s="248" t="s">
        <v>86</v>
      </c>
      <c r="AV111" s="13" t="s">
        <v>86</v>
      </c>
      <c r="AW111" s="13" t="s">
        <v>39</v>
      </c>
      <c r="AX111" s="13" t="s">
        <v>6</v>
      </c>
      <c r="AY111" s="248" t="s">
        <v>199</v>
      </c>
    </row>
    <row r="112" spans="1:51" s="14" customFormat="1" ht="12">
      <c r="A112" s="14"/>
      <c r="B112" s="249"/>
      <c r="C112" s="250"/>
      <c r="D112" s="234" t="s">
        <v>213</v>
      </c>
      <c r="E112" s="251" t="s">
        <v>32</v>
      </c>
      <c r="F112" s="252" t="s">
        <v>215</v>
      </c>
      <c r="G112" s="250"/>
      <c r="H112" s="253">
        <v>46.64</v>
      </c>
      <c r="I112" s="254"/>
      <c r="J112" s="250"/>
      <c r="K112" s="250"/>
      <c r="L112" s="255"/>
      <c r="M112" s="269"/>
      <c r="N112" s="270"/>
      <c r="O112" s="270"/>
      <c r="P112" s="270"/>
      <c r="Q112" s="270"/>
      <c r="R112" s="270"/>
      <c r="S112" s="270"/>
      <c r="T112" s="271"/>
      <c r="U112" s="14"/>
      <c r="V112" s="14"/>
      <c r="W112" s="14"/>
      <c r="X112" s="14"/>
      <c r="Y112" s="14"/>
      <c r="Z112" s="14"/>
      <c r="AA112" s="14"/>
      <c r="AB112" s="14"/>
      <c r="AC112" s="14"/>
      <c r="AD112" s="14"/>
      <c r="AE112" s="14"/>
      <c r="AT112" s="259" t="s">
        <v>213</v>
      </c>
      <c r="AU112" s="259" t="s">
        <v>86</v>
      </c>
      <c r="AV112" s="14" t="s">
        <v>209</v>
      </c>
      <c r="AW112" s="14" t="s">
        <v>39</v>
      </c>
      <c r="AX112" s="14" t="s">
        <v>84</v>
      </c>
      <c r="AY112" s="259" t="s">
        <v>199</v>
      </c>
    </row>
    <row r="113" spans="1:65" s="2" customFormat="1" ht="19.8" customHeight="1">
      <c r="A113" s="40"/>
      <c r="B113" s="41"/>
      <c r="C113" s="260" t="s">
        <v>230</v>
      </c>
      <c r="D113" s="260" t="s">
        <v>222</v>
      </c>
      <c r="E113" s="261" t="s">
        <v>870</v>
      </c>
      <c r="F113" s="262" t="s">
        <v>871</v>
      </c>
      <c r="G113" s="263" t="s">
        <v>296</v>
      </c>
      <c r="H113" s="264">
        <v>93.28</v>
      </c>
      <c r="I113" s="265"/>
      <c r="J113" s="266">
        <f>ROUND(I113*H113,2)</f>
        <v>0</v>
      </c>
      <c r="K113" s="262" t="s">
        <v>32</v>
      </c>
      <c r="L113" s="46"/>
      <c r="M113" s="267" t="s">
        <v>32</v>
      </c>
      <c r="N113" s="268" t="s">
        <v>48</v>
      </c>
      <c r="O113" s="86"/>
      <c r="P113" s="230">
        <f>O113*H113</f>
        <v>0</v>
      </c>
      <c r="Q113" s="230">
        <v>0</v>
      </c>
      <c r="R113" s="230">
        <f>Q113*H113</f>
        <v>0</v>
      </c>
      <c r="S113" s="230">
        <v>0</v>
      </c>
      <c r="T113" s="231">
        <f>S113*H113</f>
        <v>0</v>
      </c>
      <c r="U113" s="40"/>
      <c r="V113" s="40"/>
      <c r="W113" s="40"/>
      <c r="X113" s="40"/>
      <c r="Y113" s="40"/>
      <c r="Z113" s="40"/>
      <c r="AA113" s="40"/>
      <c r="AB113" s="40"/>
      <c r="AC113" s="40"/>
      <c r="AD113" s="40"/>
      <c r="AE113" s="40"/>
      <c r="AR113" s="232" t="s">
        <v>209</v>
      </c>
      <c r="AT113" s="232" t="s">
        <v>222</v>
      </c>
      <c r="AU113" s="232" t="s">
        <v>86</v>
      </c>
      <c r="AY113" s="18" t="s">
        <v>199</v>
      </c>
      <c r="BE113" s="233">
        <f>IF(N113="základní",J113,0)</f>
        <v>0</v>
      </c>
      <c r="BF113" s="233">
        <f>IF(N113="snížená",J113,0)</f>
        <v>0</v>
      </c>
      <c r="BG113" s="233">
        <f>IF(N113="zákl. přenesená",J113,0)</f>
        <v>0</v>
      </c>
      <c r="BH113" s="233">
        <f>IF(N113="sníž. přenesená",J113,0)</f>
        <v>0</v>
      </c>
      <c r="BI113" s="233">
        <f>IF(N113="nulová",J113,0)</f>
        <v>0</v>
      </c>
      <c r="BJ113" s="18" t="s">
        <v>84</v>
      </c>
      <c r="BK113" s="233">
        <f>ROUND(I113*H113,2)</f>
        <v>0</v>
      </c>
      <c r="BL113" s="18" t="s">
        <v>209</v>
      </c>
      <c r="BM113" s="232" t="s">
        <v>238</v>
      </c>
    </row>
    <row r="114" spans="1:47" s="2" customFormat="1" ht="12">
      <c r="A114" s="40"/>
      <c r="B114" s="41"/>
      <c r="C114" s="42"/>
      <c r="D114" s="234" t="s">
        <v>210</v>
      </c>
      <c r="E114" s="42"/>
      <c r="F114" s="235" t="s">
        <v>871</v>
      </c>
      <c r="G114" s="42"/>
      <c r="H114" s="42"/>
      <c r="I114" s="138"/>
      <c r="J114" s="42"/>
      <c r="K114" s="42"/>
      <c r="L114" s="46"/>
      <c r="M114" s="236"/>
      <c r="N114" s="237"/>
      <c r="O114" s="86"/>
      <c r="P114" s="86"/>
      <c r="Q114" s="86"/>
      <c r="R114" s="86"/>
      <c r="S114" s="86"/>
      <c r="T114" s="87"/>
      <c r="U114" s="40"/>
      <c r="V114" s="40"/>
      <c r="W114" s="40"/>
      <c r="X114" s="40"/>
      <c r="Y114" s="40"/>
      <c r="Z114" s="40"/>
      <c r="AA114" s="40"/>
      <c r="AB114" s="40"/>
      <c r="AC114" s="40"/>
      <c r="AD114" s="40"/>
      <c r="AE114" s="40"/>
      <c r="AT114" s="18" t="s">
        <v>210</v>
      </c>
      <c r="AU114" s="18" t="s">
        <v>86</v>
      </c>
    </row>
    <row r="115" spans="1:65" s="2" customFormat="1" ht="30" customHeight="1">
      <c r="A115" s="40"/>
      <c r="B115" s="41"/>
      <c r="C115" s="260" t="s">
        <v>239</v>
      </c>
      <c r="D115" s="260" t="s">
        <v>222</v>
      </c>
      <c r="E115" s="261" t="s">
        <v>872</v>
      </c>
      <c r="F115" s="262" t="s">
        <v>873</v>
      </c>
      <c r="G115" s="263" t="s">
        <v>303</v>
      </c>
      <c r="H115" s="264">
        <v>46.64</v>
      </c>
      <c r="I115" s="265"/>
      <c r="J115" s="266">
        <f>ROUND(I115*H115,2)</f>
        <v>0</v>
      </c>
      <c r="K115" s="262" t="s">
        <v>32</v>
      </c>
      <c r="L115" s="46"/>
      <c r="M115" s="267" t="s">
        <v>32</v>
      </c>
      <c r="N115" s="268" t="s">
        <v>48</v>
      </c>
      <c r="O115" s="86"/>
      <c r="P115" s="230">
        <f>O115*H115</f>
        <v>0</v>
      </c>
      <c r="Q115" s="230">
        <v>0</v>
      </c>
      <c r="R115" s="230">
        <f>Q115*H115</f>
        <v>0</v>
      </c>
      <c r="S115" s="230">
        <v>0</v>
      </c>
      <c r="T115" s="231">
        <f>S115*H115</f>
        <v>0</v>
      </c>
      <c r="U115" s="40"/>
      <c r="V115" s="40"/>
      <c r="W115" s="40"/>
      <c r="X115" s="40"/>
      <c r="Y115" s="40"/>
      <c r="Z115" s="40"/>
      <c r="AA115" s="40"/>
      <c r="AB115" s="40"/>
      <c r="AC115" s="40"/>
      <c r="AD115" s="40"/>
      <c r="AE115" s="40"/>
      <c r="AR115" s="232" t="s">
        <v>209</v>
      </c>
      <c r="AT115" s="232" t="s">
        <v>222</v>
      </c>
      <c r="AU115" s="232" t="s">
        <v>86</v>
      </c>
      <c r="AY115" s="18" t="s">
        <v>199</v>
      </c>
      <c r="BE115" s="233">
        <f>IF(N115="základní",J115,0)</f>
        <v>0</v>
      </c>
      <c r="BF115" s="233">
        <f>IF(N115="snížená",J115,0)</f>
        <v>0</v>
      </c>
      <c r="BG115" s="233">
        <f>IF(N115="zákl. přenesená",J115,0)</f>
        <v>0</v>
      </c>
      <c r="BH115" s="233">
        <f>IF(N115="sníž. přenesená",J115,0)</f>
        <v>0</v>
      </c>
      <c r="BI115" s="233">
        <f>IF(N115="nulová",J115,0)</f>
        <v>0</v>
      </c>
      <c r="BJ115" s="18" t="s">
        <v>84</v>
      </c>
      <c r="BK115" s="233">
        <f>ROUND(I115*H115,2)</f>
        <v>0</v>
      </c>
      <c r="BL115" s="18" t="s">
        <v>209</v>
      </c>
      <c r="BM115" s="232" t="s">
        <v>242</v>
      </c>
    </row>
    <row r="116" spans="1:47" s="2" customFormat="1" ht="12">
      <c r="A116" s="40"/>
      <c r="B116" s="41"/>
      <c r="C116" s="42"/>
      <c r="D116" s="234" t="s">
        <v>210</v>
      </c>
      <c r="E116" s="42"/>
      <c r="F116" s="235" t="s">
        <v>873</v>
      </c>
      <c r="G116" s="42"/>
      <c r="H116" s="42"/>
      <c r="I116" s="138"/>
      <c r="J116" s="42"/>
      <c r="K116" s="42"/>
      <c r="L116" s="46"/>
      <c r="M116" s="236"/>
      <c r="N116" s="237"/>
      <c r="O116" s="86"/>
      <c r="P116" s="86"/>
      <c r="Q116" s="86"/>
      <c r="R116" s="86"/>
      <c r="S116" s="86"/>
      <c r="T116" s="87"/>
      <c r="U116" s="40"/>
      <c r="V116" s="40"/>
      <c r="W116" s="40"/>
      <c r="X116" s="40"/>
      <c r="Y116" s="40"/>
      <c r="Z116" s="40"/>
      <c r="AA116" s="40"/>
      <c r="AB116" s="40"/>
      <c r="AC116" s="40"/>
      <c r="AD116" s="40"/>
      <c r="AE116" s="40"/>
      <c r="AT116" s="18" t="s">
        <v>210</v>
      </c>
      <c r="AU116" s="18" t="s">
        <v>86</v>
      </c>
    </row>
    <row r="117" spans="1:65" s="2" customFormat="1" ht="30" customHeight="1">
      <c r="A117" s="40"/>
      <c r="B117" s="41"/>
      <c r="C117" s="260" t="s">
        <v>208</v>
      </c>
      <c r="D117" s="260" t="s">
        <v>222</v>
      </c>
      <c r="E117" s="261" t="s">
        <v>874</v>
      </c>
      <c r="F117" s="262" t="s">
        <v>875</v>
      </c>
      <c r="G117" s="263" t="s">
        <v>303</v>
      </c>
      <c r="H117" s="264">
        <v>932.8</v>
      </c>
      <c r="I117" s="265"/>
      <c r="J117" s="266">
        <f>ROUND(I117*H117,2)</f>
        <v>0</v>
      </c>
      <c r="K117" s="262" t="s">
        <v>32</v>
      </c>
      <c r="L117" s="46"/>
      <c r="M117" s="267" t="s">
        <v>32</v>
      </c>
      <c r="N117" s="268" t="s">
        <v>48</v>
      </c>
      <c r="O117" s="86"/>
      <c r="P117" s="230">
        <f>O117*H117</f>
        <v>0</v>
      </c>
      <c r="Q117" s="230">
        <v>0</v>
      </c>
      <c r="R117" s="230">
        <f>Q117*H117</f>
        <v>0</v>
      </c>
      <c r="S117" s="230">
        <v>0</v>
      </c>
      <c r="T117" s="231">
        <f>S117*H117</f>
        <v>0</v>
      </c>
      <c r="U117" s="40"/>
      <c r="V117" s="40"/>
      <c r="W117" s="40"/>
      <c r="X117" s="40"/>
      <c r="Y117" s="40"/>
      <c r="Z117" s="40"/>
      <c r="AA117" s="40"/>
      <c r="AB117" s="40"/>
      <c r="AC117" s="40"/>
      <c r="AD117" s="40"/>
      <c r="AE117" s="40"/>
      <c r="AR117" s="232" t="s">
        <v>209</v>
      </c>
      <c r="AT117" s="232" t="s">
        <v>222</v>
      </c>
      <c r="AU117" s="232" t="s">
        <v>86</v>
      </c>
      <c r="AY117" s="18" t="s">
        <v>199</v>
      </c>
      <c r="BE117" s="233">
        <f>IF(N117="základní",J117,0)</f>
        <v>0</v>
      </c>
      <c r="BF117" s="233">
        <f>IF(N117="snížená",J117,0)</f>
        <v>0</v>
      </c>
      <c r="BG117" s="233">
        <f>IF(N117="zákl. přenesená",J117,0)</f>
        <v>0</v>
      </c>
      <c r="BH117" s="233">
        <f>IF(N117="sníž. přenesená",J117,0)</f>
        <v>0</v>
      </c>
      <c r="BI117" s="233">
        <f>IF(N117="nulová",J117,0)</f>
        <v>0</v>
      </c>
      <c r="BJ117" s="18" t="s">
        <v>84</v>
      </c>
      <c r="BK117" s="233">
        <f>ROUND(I117*H117,2)</f>
        <v>0</v>
      </c>
      <c r="BL117" s="18" t="s">
        <v>209</v>
      </c>
      <c r="BM117" s="232" t="s">
        <v>245</v>
      </c>
    </row>
    <row r="118" spans="1:47" s="2" customFormat="1" ht="12">
      <c r="A118" s="40"/>
      <c r="B118" s="41"/>
      <c r="C118" s="42"/>
      <c r="D118" s="234" t="s">
        <v>210</v>
      </c>
      <c r="E118" s="42"/>
      <c r="F118" s="235" t="s">
        <v>875</v>
      </c>
      <c r="G118" s="42"/>
      <c r="H118" s="42"/>
      <c r="I118" s="138"/>
      <c r="J118" s="42"/>
      <c r="K118" s="42"/>
      <c r="L118" s="46"/>
      <c r="M118" s="236"/>
      <c r="N118" s="237"/>
      <c r="O118" s="86"/>
      <c r="P118" s="86"/>
      <c r="Q118" s="86"/>
      <c r="R118" s="86"/>
      <c r="S118" s="86"/>
      <c r="T118" s="87"/>
      <c r="U118" s="40"/>
      <c r="V118" s="40"/>
      <c r="W118" s="40"/>
      <c r="X118" s="40"/>
      <c r="Y118" s="40"/>
      <c r="Z118" s="40"/>
      <c r="AA118" s="40"/>
      <c r="AB118" s="40"/>
      <c r="AC118" s="40"/>
      <c r="AD118" s="40"/>
      <c r="AE118" s="40"/>
      <c r="AT118" s="18" t="s">
        <v>210</v>
      </c>
      <c r="AU118" s="18" t="s">
        <v>86</v>
      </c>
    </row>
    <row r="119" spans="1:51" s="13" customFormat="1" ht="12">
      <c r="A119" s="13"/>
      <c r="B119" s="238"/>
      <c r="C119" s="239"/>
      <c r="D119" s="234" t="s">
        <v>213</v>
      </c>
      <c r="E119" s="240" t="s">
        <v>32</v>
      </c>
      <c r="F119" s="241" t="s">
        <v>1453</v>
      </c>
      <c r="G119" s="239"/>
      <c r="H119" s="242">
        <v>932.8</v>
      </c>
      <c r="I119" s="243"/>
      <c r="J119" s="239"/>
      <c r="K119" s="239"/>
      <c r="L119" s="244"/>
      <c r="M119" s="245"/>
      <c r="N119" s="246"/>
      <c r="O119" s="246"/>
      <c r="P119" s="246"/>
      <c r="Q119" s="246"/>
      <c r="R119" s="246"/>
      <c r="S119" s="246"/>
      <c r="T119" s="247"/>
      <c r="U119" s="13"/>
      <c r="V119" s="13"/>
      <c r="W119" s="13"/>
      <c r="X119" s="13"/>
      <c r="Y119" s="13"/>
      <c r="Z119" s="13"/>
      <c r="AA119" s="13"/>
      <c r="AB119" s="13"/>
      <c r="AC119" s="13"/>
      <c r="AD119" s="13"/>
      <c r="AE119" s="13"/>
      <c r="AT119" s="248" t="s">
        <v>213</v>
      </c>
      <c r="AU119" s="248" t="s">
        <v>86</v>
      </c>
      <c r="AV119" s="13" t="s">
        <v>86</v>
      </c>
      <c r="AW119" s="13" t="s">
        <v>39</v>
      </c>
      <c r="AX119" s="13" t="s">
        <v>6</v>
      </c>
      <c r="AY119" s="248" t="s">
        <v>199</v>
      </c>
    </row>
    <row r="120" spans="1:51" s="14" customFormat="1" ht="12">
      <c r="A120" s="14"/>
      <c r="B120" s="249"/>
      <c r="C120" s="250"/>
      <c r="D120" s="234" t="s">
        <v>213</v>
      </c>
      <c r="E120" s="251" t="s">
        <v>32</v>
      </c>
      <c r="F120" s="252" t="s">
        <v>215</v>
      </c>
      <c r="G120" s="250"/>
      <c r="H120" s="253">
        <v>932.8</v>
      </c>
      <c r="I120" s="254"/>
      <c r="J120" s="250"/>
      <c r="K120" s="250"/>
      <c r="L120" s="255"/>
      <c r="M120" s="269"/>
      <c r="N120" s="270"/>
      <c r="O120" s="270"/>
      <c r="P120" s="270"/>
      <c r="Q120" s="270"/>
      <c r="R120" s="270"/>
      <c r="S120" s="270"/>
      <c r="T120" s="271"/>
      <c r="U120" s="14"/>
      <c r="V120" s="14"/>
      <c r="W120" s="14"/>
      <c r="X120" s="14"/>
      <c r="Y120" s="14"/>
      <c r="Z120" s="14"/>
      <c r="AA120" s="14"/>
      <c r="AB120" s="14"/>
      <c r="AC120" s="14"/>
      <c r="AD120" s="14"/>
      <c r="AE120" s="14"/>
      <c r="AT120" s="259" t="s">
        <v>213</v>
      </c>
      <c r="AU120" s="259" t="s">
        <v>86</v>
      </c>
      <c r="AV120" s="14" t="s">
        <v>209</v>
      </c>
      <c r="AW120" s="14" t="s">
        <v>39</v>
      </c>
      <c r="AX120" s="14" t="s">
        <v>84</v>
      </c>
      <c r="AY120" s="259" t="s">
        <v>199</v>
      </c>
    </row>
    <row r="121" spans="1:65" s="2" customFormat="1" ht="19.8" customHeight="1">
      <c r="A121" s="40"/>
      <c r="B121" s="41"/>
      <c r="C121" s="260" t="s">
        <v>249</v>
      </c>
      <c r="D121" s="260" t="s">
        <v>222</v>
      </c>
      <c r="E121" s="261" t="s">
        <v>1317</v>
      </c>
      <c r="F121" s="262" t="s">
        <v>1318</v>
      </c>
      <c r="G121" s="263" t="s">
        <v>303</v>
      </c>
      <c r="H121" s="264">
        <v>46.64</v>
      </c>
      <c r="I121" s="265"/>
      <c r="J121" s="266">
        <f>ROUND(I121*H121,2)</f>
        <v>0</v>
      </c>
      <c r="K121" s="262" t="s">
        <v>32</v>
      </c>
      <c r="L121" s="46"/>
      <c r="M121" s="267" t="s">
        <v>32</v>
      </c>
      <c r="N121" s="268" t="s">
        <v>48</v>
      </c>
      <c r="O121" s="86"/>
      <c r="P121" s="230">
        <f>O121*H121</f>
        <v>0</v>
      </c>
      <c r="Q121" s="230">
        <v>0</v>
      </c>
      <c r="R121" s="230">
        <f>Q121*H121</f>
        <v>0</v>
      </c>
      <c r="S121" s="230">
        <v>0</v>
      </c>
      <c r="T121" s="231">
        <f>S121*H121</f>
        <v>0</v>
      </c>
      <c r="U121" s="40"/>
      <c r="V121" s="40"/>
      <c r="W121" s="40"/>
      <c r="X121" s="40"/>
      <c r="Y121" s="40"/>
      <c r="Z121" s="40"/>
      <c r="AA121" s="40"/>
      <c r="AB121" s="40"/>
      <c r="AC121" s="40"/>
      <c r="AD121" s="40"/>
      <c r="AE121" s="40"/>
      <c r="AR121" s="232" t="s">
        <v>209</v>
      </c>
      <c r="AT121" s="232" t="s">
        <v>222</v>
      </c>
      <c r="AU121" s="232" t="s">
        <v>86</v>
      </c>
      <c r="AY121" s="18" t="s">
        <v>199</v>
      </c>
      <c r="BE121" s="233">
        <f>IF(N121="základní",J121,0)</f>
        <v>0</v>
      </c>
      <c r="BF121" s="233">
        <f>IF(N121="snížená",J121,0)</f>
        <v>0</v>
      </c>
      <c r="BG121" s="233">
        <f>IF(N121="zákl. přenesená",J121,0)</f>
        <v>0</v>
      </c>
      <c r="BH121" s="233">
        <f>IF(N121="sníž. přenesená",J121,0)</f>
        <v>0</v>
      </c>
      <c r="BI121" s="233">
        <f>IF(N121="nulová",J121,0)</f>
        <v>0</v>
      </c>
      <c r="BJ121" s="18" t="s">
        <v>84</v>
      </c>
      <c r="BK121" s="233">
        <f>ROUND(I121*H121,2)</f>
        <v>0</v>
      </c>
      <c r="BL121" s="18" t="s">
        <v>209</v>
      </c>
      <c r="BM121" s="232" t="s">
        <v>254</v>
      </c>
    </row>
    <row r="122" spans="1:47" s="2" customFormat="1" ht="12">
      <c r="A122" s="40"/>
      <c r="B122" s="41"/>
      <c r="C122" s="42"/>
      <c r="D122" s="234" t="s">
        <v>210</v>
      </c>
      <c r="E122" s="42"/>
      <c r="F122" s="235" t="s">
        <v>1318</v>
      </c>
      <c r="G122" s="42"/>
      <c r="H122" s="42"/>
      <c r="I122" s="138"/>
      <c r="J122" s="42"/>
      <c r="K122" s="42"/>
      <c r="L122" s="46"/>
      <c r="M122" s="236"/>
      <c r="N122" s="237"/>
      <c r="O122" s="86"/>
      <c r="P122" s="86"/>
      <c r="Q122" s="86"/>
      <c r="R122" s="86"/>
      <c r="S122" s="86"/>
      <c r="T122" s="87"/>
      <c r="U122" s="40"/>
      <c r="V122" s="40"/>
      <c r="W122" s="40"/>
      <c r="X122" s="40"/>
      <c r="Y122" s="40"/>
      <c r="Z122" s="40"/>
      <c r="AA122" s="40"/>
      <c r="AB122" s="40"/>
      <c r="AC122" s="40"/>
      <c r="AD122" s="40"/>
      <c r="AE122" s="40"/>
      <c r="AT122" s="18" t="s">
        <v>210</v>
      </c>
      <c r="AU122" s="18" t="s">
        <v>86</v>
      </c>
    </row>
    <row r="123" spans="1:51" s="13" customFormat="1" ht="12">
      <c r="A123" s="13"/>
      <c r="B123" s="238"/>
      <c r="C123" s="239"/>
      <c r="D123" s="234" t="s">
        <v>213</v>
      </c>
      <c r="E123" s="240" t="s">
        <v>32</v>
      </c>
      <c r="F123" s="241" t="s">
        <v>1452</v>
      </c>
      <c r="G123" s="239"/>
      <c r="H123" s="242">
        <v>46.64</v>
      </c>
      <c r="I123" s="243"/>
      <c r="J123" s="239"/>
      <c r="K123" s="239"/>
      <c r="L123" s="244"/>
      <c r="M123" s="245"/>
      <c r="N123" s="246"/>
      <c r="O123" s="246"/>
      <c r="P123" s="246"/>
      <c r="Q123" s="246"/>
      <c r="R123" s="246"/>
      <c r="S123" s="246"/>
      <c r="T123" s="247"/>
      <c r="U123" s="13"/>
      <c r="V123" s="13"/>
      <c r="W123" s="13"/>
      <c r="X123" s="13"/>
      <c r="Y123" s="13"/>
      <c r="Z123" s="13"/>
      <c r="AA123" s="13"/>
      <c r="AB123" s="13"/>
      <c r="AC123" s="13"/>
      <c r="AD123" s="13"/>
      <c r="AE123" s="13"/>
      <c r="AT123" s="248" t="s">
        <v>213</v>
      </c>
      <c r="AU123" s="248" t="s">
        <v>86</v>
      </c>
      <c r="AV123" s="13" t="s">
        <v>86</v>
      </c>
      <c r="AW123" s="13" t="s">
        <v>39</v>
      </c>
      <c r="AX123" s="13" t="s">
        <v>6</v>
      </c>
      <c r="AY123" s="248" t="s">
        <v>199</v>
      </c>
    </row>
    <row r="124" spans="1:51" s="14" customFormat="1" ht="12">
      <c r="A124" s="14"/>
      <c r="B124" s="249"/>
      <c r="C124" s="250"/>
      <c r="D124" s="234" t="s">
        <v>213</v>
      </c>
      <c r="E124" s="251" t="s">
        <v>32</v>
      </c>
      <c r="F124" s="252" t="s">
        <v>215</v>
      </c>
      <c r="G124" s="250"/>
      <c r="H124" s="253">
        <v>46.64</v>
      </c>
      <c r="I124" s="254"/>
      <c r="J124" s="250"/>
      <c r="K124" s="250"/>
      <c r="L124" s="255"/>
      <c r="M124" s="269"/>
      <c r="N124" s="270"/>
      <c r="O124" s="270"/>
      <c r="P124" s="270"/>
      <c r="Q124" s="270"/>
      <c r="R124" s="270"/>
      <c r="S124" s="270"/>
      <c r="T124" s="271"/>
      <c r="U124" s="14"/>
      <c r="V124" s="14"/>
      <c r="W124" s="14"/>
      <c r="X124" s="14"/>
      <c r="Y124" s="14"/>
      <c r="Z124" s="14"/>
      <c r="AA124" s="14"/>
      <c r="AB124" s="14"/>
      <c r="AC124" s="14"/>
      <c r="AD124" s="14"/>
      <c r="AE124" s="14"/>
      <c r="AT124" s="259" t="s">
        <v>213</v>
      </c>
      <c r="AU124" s="259" t="s">
        <v>86</v>
      </c>
      <c r="AV124" s="14" t="s">
        <v>209</v>
      </c>
      <c r="AW124" s="14" t="s">
        <v>39</v>
      </c>
      <c r="AX124" s="14" t="s">
        <v>84</v>
      </c>
      <c r="AY124" s="259" t="s">
        <v>199</v>
      </c>
    </row>
    <row r="125" spans="1:65" s="2" customFormat="1" ht="19.8" customHeight="1">
      <c r="A125" s="40"/>
      <c r="B125" s="41"/>
      <c r="C125" s="260" t="s">
        <v>235</v>
      </c>
      <c r="D125" s="260" t="s">
        <v>222</v>
      </c>
      <c r="E125" s="261" t="s">
        <v>882</v>
      </c>
      <c r="F125" s="262" t="s">
        <v>883</v>
      </c>
      <c r="G125" s="263" t="s">
        <v>303</v>
      </c>
      <c r="H125" s="264">
        <v>46.64</v>
      </c>
      <c r="I125" s="265"/>
      <c r="J125" s="266">
        <f>ROUND(I125*H125,2)</f>
        <v>0</v>
      </c>
      <c r="K125" s="262" t="s">
        <v>32</v>
      </c>
      <c r="L125" s="46"/>
      <c r="M125" s="267" t="s">
        <v>32</v>
      </c>
      <c r="N125" s="268" t="s">
        <v>48</v>
      </c>
      <c r="O125" s="86"/>
      <c r="P125" s="230">
        <f>O125*H125</f>
        <v>0</v>
      </c>
      <c r="Q125" s="230">
        <v>0</v>
      </c>
      <c r="R125" s="230">
        <f>Q125*H125</f>
        <v>0</v>
      </c>
      <c r="S125" s="230">
        <v>0</v>
      </c>
      <c r="T125" s="231">
        <f>S125*H125</f>
        <v>0</v>
      </c>
      <c r="U125" s="40"/>
      <c r="V125" s="40"/>
      <c r="W125" s="40"/>
      <c r="X125" s="40"/>
      <c r="Y125" s="40"/>
      <c r="Z125" s="40"/>
      <c r="AA125" s="40"/>
      <c r="AB125" s="40"/>
      <c r="AC125" s="40"/>
      <c r="AD125" s="40"/>
      <c r="AE125" s="40"/>
      <c r="AR125" s="232" t="s">
        <v>209</v>
      </c>
      <c r="AT125" s="232" t="s">
        <v>222</v>
      </c>
      <c r="AU125" s="232" t="s">
        <v>86</v>
      </c>
      <c r="AY125" s="18" t="s">
        <v>199</v>
      </c>
      <c r="BE125" s="233">
        <f>IF(N125="základní",J125,0)</f>
        <v>0</v>
      </c>
      <c r="BF125" s="233">
        <f>IF(N125="snížená",J125,0)</f>
        <v>0</v>
      </c>
      <c r="BG125" s="233">
        <f>IF(N125="zákl. přenesená",J125,0)</f>
        <v>0</v>
      </c>
      <c r="BH125" s="233">
        <f>IF(N125="sníž. přenesená",J125,0)</f>
        <v>0</v>
      </c>
      <c r="BI125" s="233">
        <f>IF(N125="nulová",J125,0)</f>
        <v>0</v>
      </c>
      <c r="BJ125" s="18" t="s">
        <v>84</v>
      </c>
      <c r="BK125" s="233">
        <f>ROUND(I125*H125,2)</f>
        <v>0</v>
      </c>
      <c r="BL125" s="18" t="s">
        <v>209</v>
      </c>
      <c r="BM125" s="232" t="s">
        <v>257</v>
      </c>
    </row>
    <row r="126" spans="1:47" s="2" customFormat="1" ht="12">
      <c r="A126" s="40"/>
      <c r="B126" s="41"/>
      <c r="C126" s="42"/>
      <c r="D126" s="234" t="s">
        <v>210</v>
      </c>
      <c r="E126" s="42"/>
      <c r="F126" s="235" t="s">
        <v>883</v>
      </c>
      <c r="G126" s="42"/>
      <c r="H126" s="42"/>
      <c r="I126" s="138"/>
      <c r="J126" s="42"/>
      <c r="K126" s="42"/>
      <c r="L126" s="46"/>
      <c r="M126" s="236"/>
      <c r="N126" s="237"/>
      <c r="O126" s="86"/>
      <c r="P126" s="86"/>
      <c r="Q126" s="86"/>
      <c r="R126" s="86"/>
      <c r="S126" s="86"/>
      <c r="T126" s="87"/>
      <c r="U126" s="40"/>
      <c r="V126" s="40"/>
      <c r="W126" s="40"/>
      <c r="X126" s="40"/>
      <c r="Y126" s="40"/>
      <c r="Z126" s="40"/>
      <c r="AA126" s="40"/>
      <c r="AB126" s="40"/>
      <c r="AC126" s="40"/>
      <c r="AD126" s="40"/>
      <c r="AE126" s="40"/>
      <c r="AT126" s="18" t="s">
        <v>210</v>
      </c>
      <c r="AU126" s="18" t="s">
        <v>86</v>
      </c>
    </row>
    <row r="127" spans="1:51" s="15" customFormat="1" ht="12">
      <c r="A127" s="15"/>
      <c r="B127" s="276"/>
      <c r="C127" s="277"/>
      <c r="D127" s="234" t="s">
        <v>213</v>
      </c>
      <c r="E127" s="278" t="s">
        <v>32</v>
      </c>
      <c r="F127" s="279" t="s">
        <v>884</v>
      </c>
      <c r="G127" s="277"/>
      <c r="H127" s="278" t="s">
        <v>32</v>
      </c>
      <c r="I127" s="280"/>
      <c r="J127" s="277"/>
      <c r="K127" s="277"/>
      <c r="L127" s="281"/>
      <c r="M127" s="282"/>
      <c r="N127" s="283"/>
      <c r="O127" s="283"/>
      <c r="P127" s="283"/>
      <c r="Q127" s="283"/>
      <c r="R127" s="283"/>
      <c r="S127" s="283"/>
      <c r="T127" s="284"/>
      <c r="U127" s="15"/>
      <c r="V127" s="15"/>
      <c r="W127" s="15"/>
      <c r="X127" s="15"/>
      <c r="Y127" s="15"/>
      <c r="Z127" s="15"/>
      <c r="AA127" s="15"/>
      <c r="AB127" s="15"/>
      <c r="AC127" s="15"/>
      <c r="AD127" s="15"/>
      <c r="AE127" s="15"/>
      <c r="AT127" s="285" t="s">
        <v>213</v>
      </c>
      <c r="AU127" s="285" t="s">
        <v>86</v>
      </c>
      <c r="AV127" s="15" t="s">
        <v>84</v>
      </c>
      <c r="AW127" s="15" t="s">
        <v>39</v>
      </c>
      <c r="AX127" s="15" t="s">
        <v>6</v>
      </c>
      <c r="AY127" s="285" t="s">
        <v>199</v>
      </c>
    </row>
    <row r="128" spans="1:51" s="13" customFormat="1" ht="12">
      <c r="A128" s="13"/>
      <c r="B128" s="238"/>
      <c r="C128" s="239"/>
      <c r="D128" s="234" t="s">
        <v>213</v>
      </c>
      <c r="E128" s="240" t="s">
        <v>32</v>
      </c>
      <c r="F128" s="241" t="s">
        <v>1452</v>
      </c>
      <c r="G128" s="239"/>
      <c r="H128" s="242">
        <v>46.64</v>
      </c>
      <c r="I128" s="243"/>
      <c r="J128" s="239"/>
      <c r="K128" s="239"/>
      <c r="L128" s="244"/>
      <c r="M128" s="245"/>
      <c r="N128" s="246"/>
      <c r="O128" s="246"/>
      <c r="P128" s="246"/>
      <c r="Q128" s="246"/>
      <c r="R128" s="246"/>
      <c r="S128" s="246"/>
      <c r="T128" s="247"/>
      <c r="U128" s="13"/>
      <c r="V128" s="13"/>
      <c r="W128" s="13"/>
      <c r="X128" s="13"/>
      <c r="Y128" s="13"/>
      <c r="Z128" s="13"/>
      <c r="AA128" s="13"/>
      <c r="AB128" s="13"/>
      <c r="AC128" s="13"/>
      <c r="AD128" s="13"/>
      <c r="AE128" s="13"/>
      <c r="AT128" s="248" t="s">
        <v>213</v>
      </c>
      <c r="AU128" s="248" t="s">
        <v>86</v>
      </c>
      <c r="AV128" s="13" t="s">
        <v>86</v>
      </c>
      <c r="AW128" s="13" t="s">
        <v>39</v>
      </c>
      <c r="AX128" s="13" t="s">
        <v>6</v>
      </c>
      <c r="AY128" s="248" t="s">
        <v>199</v>
      </c>
    </row>
    <row r="129" spans="1:51" s="14" customFormat="1" ht="12">
      <c r="A129" s="14"/>
      <c r="B129" s="249"/>
      <c r="C129" s="250"/>
      <c r="D129" s="234" t="s">
        <v>213</v>
      </c>
      <c r="E129" s="251" t="s">
        <v>32</v>
      </c>
      <c r="F129" s="252" t="s">
        <v>215</v>
      </c>
      <c r="G129" s="250"/>
      <c r="H129" s="253">
        <v>46.64</v>
      </c>
      <c r="I129" s="254"/>
      <c r="J129" s="250"/>
      <c r="K129" s="250"/>
      <c r="L129" s="255"/>
      <c r="M129" s="269"/>
      <c r="N129" s="270"/>
      <c r="O129" s="270"/>
      <c r="P129" s="270"/>
      <c r="Q129" s="270"/>
      <c r="R129" s="270"/>
      <c r="S129" s="270"/>
      <c r="T129" s="271"/>
      <c r="U129" s="14"/>
      <c r="V129" s="14"/>
      <c r="W129" s="14"/>
      <c r="X129" s="14"/>
      <c r="Y129" s="14"/>
      <c r="Z129" s="14"/>
      <c r="AA129" s="14"/>
      <c r="AB129" s="14"/>
      <c r="AC129" s="14"/>
      <c r="AD129" s="14"/>
      <c r="AE129" s="14"/>
      <c r="AT129" s="259" t="s">
        <v>213</v>
      </c>
      <c r="AU129" s="259" t="s">
        <v>86</v>
      </c>
      <c r="AV129" s="14" t="s">
        <v>209</v>
      </c>
      <c r="AW129" s="14" t="s">
        <v>39</v>
      </c>
      <c r="AX129" s="14" t="s">
        <v>84</v>
      </c>
      <c r="AY129" s="259" t="s">
        <v>199</v>
      </c>
    </row>
    <row r="130" spans="1:65" s="2" customFormat="1" ht="19.8" customHeight="1">
      <c r="A130" s="40"/>
      <c r="B130" s="41"/>
      <c r="C130" s="260" t="s">
        <v>258</v>
      </c>
      <c r="D130" s="260" t="s">
        <v>222</v>
      </c>
      <c r="E130" s="261" t="s">
        <v>892</v>
      </c>
      <c r="F130" s="262" t="s">
        <v>893</v>
      </c>
      <c r="G130" s="263" t="s">
        <v>303</v>
      </c>
      <c r="H130" s="264">
        <v>46.64</v>
      </c>
      <c r="I130" s="265"/>
      <c r="J130" s="266">
        <f>ROUND(I130*H130,2)</f>
        <v>0</v>
      </c>
      <c r="K130" s="262" t="s">
        <v>32</v>
      </c>
      <c r="L130" s="46"/>
      <c r="M130" s="267" t="s">
        <v>32</v>
      </c>
      <c r="N130" s="268" t="s">
        <v>48</v>
      </c>
      <c r="O130" s="86"/>
      <c r="P130" s="230">
        <f>O130*H130</f>
        <v>0</v>
      </c>
      <c r="Q130" s="230">
        <v>0</v>
      </c>
      <c r="R130" s="230">
        <f>Q130*H130</f>
        <v>0</v>
      </c>
      <c r="S130" s="230">
        <v>0</v>
      </c>
      <c r="T130" s="231">
        <f>S130*H130</f>
        <v>0</v>
      </c>
      <c r="U130" s="40"/>
      <c r="V130" s="40"/>
      <c r="W130" s="40"/>
      <c r="X130" s="40"/>
      <c r="Y130" s="40"/>
      <c r="Z130" s="40"/>
      <c r="AA130" s="40"/>
      <c r="AB130" s="40"/>
      <c r="AC130" s="40"/>
      <c r="AD130" s="40"/>
      <c r="AE130" s="40"/>
      <c r="AR130" s="232" t="s">
        <v>209</v>
      </c>
      <c r="AT130" s="232" t="s">
        <v>222</v>
      </c>
      <c r="AU130" s="232" t="s">
        <v>86</v>
      </c>
      <c r="AY130" s="18" t="s">
        <v>199</v>
      </c>
      <c r="BE130" s="233">
        <f>IF(N130="základní",J130,0)</f>
        <v>0</v>
      </c>
      <c r="BF130" s="233">
        <f>IF(N130="snížená",J130,0)</f>
        <v>0</v>
      </c>
      <c r="BG130" s="233">
        <f>IF(N130="zákl. přenesená",J130,0)</f>
        <v>0</v>
      </c>
      <c r="BH130" s="233">
        <f>IF(N130="sníž. přenesená",J130,0)</f>
        <v>0</v>
      </c>
      <c r="BI130" s="233">
        <f>IF(N130="nulová",J130,0)</f>
        <v>0</v>
      </c>
      <c r="BJ130" s="18" t="s">
        <v>84</v>
      </c>
      <c r="BK130" s="233">
        <f>ROUND(I130*H130,2)</f>
        <v>0</v>
      </c>
      <c r="BL130" s="18" t="s">
        <v>209</v>
      </c>
      <c r="BM130" s="232" t="s">
        <v>261</v>
      </c>
    </row>
    <row r="131" spans="1:47" s="2" customFormat="1" ht="12">
      <c r="A131" s="40"/>
      <c r="B131" s="41"/>
      <c r="C131" s="42"/>
      <c r="D131" s="234" t="s">
        <v>210</v>
      </c>
      <c r="E131" s="42"/>
      <c r="F131" s="235" t="s">
        <v>893</v>
      </c>
      <c r="G131" s="42"/>
      <c r="H131" s="42"/>
      <c r="I131" s="138"/>
      <c r="J131" s="42"/>
      <c r="K131" s="42"/>
      <c r="L131" s="46"/>
      <c r="M131" s="236"/>
      <c r="N131" s="237"/>
      <c r="O131" s="86"/>
      <c r="P131" s="86"/>
      <c r="Q131" s="86"/>
      <c r="R131" s="86"/>
      <c r="S131" s="86"/>
      <c r="T131" s="87"/>
      <c r="U131" s="40"/>
      <c r="V131" s="40"/>
      <c r="W131" s="40"/>
      <c r="X131" s="40"/>
      <c r="Y131" s="40"/>
      <c r="Z131" s="40"/>
      <c r="AA131" s="40"/>
      <c r="AB131" s="40"/>
      <c r="AC131" s="40"/>
      <c r="AD131" s="40"/>
      <c r="AE131" s="40"/>
      <c r="AT131" s="18" t="s">
        <v>210</v>
      </c>
      <c r="AU131" s="18" t="s">
        <v>86</v>
      </c>
    </row>
    <row r="132" spans="1:51" s="15" customFormat="1" ht="12">
      <c r="A132" s="15"/>
      <c r="B132" s="276"/>
      <c r="C132" s="277"/>
      <c r="D132" s="234" t="s">
        <v>213</v>
      </c>
      <c r="E132" s="278" t="s">
        <v>32</v>
      </c>
      <c r="F132" s="279" t="s">
        <v>894</v>
      </c>
      <c r="G132" s="277"/>
      <c r="H132" s="278" t="s">
        <v>32</v>
      </c>
      <c r="I132" s="280"/>
      <c r="J132" s="277"/>
      <c r="K132" s="277"/>
      <c r="L132" s="281"/>
      <c r="M132" s="282"/>
      <c r="N132" s="283"/>
      <c r="O132" s="283"/>
      <c r="P132" s="283"/>
      <c r="Q132" s="283"/>
      <c r="R132" s="283"/>
      <c r="S132" s="283"/>
      <c r="T132" s="284"/>
      <c r="U132" s="15"/>
      <c r="V132" s="15"/>
      <c r="W132" s="15"/>
      <c r="X132" s="15"/>
      <c r="Y132" s="15"/>
      <c r="Z132" s="15"/>
      <c r="AA132" s="15"/>
      <c r="AB132" s="15"/>
      <c r="AC132" s="15"/>
      <c r="AD132" s="15"/>
      <c r="AE132" s="15"/>
      <c r="AT132" s="285" t="s">
        <v>213</v>
      </c>
      <c r="AU132" s="285" t="s">
        <v>86</v>
      </c>
      <c r="AV132" s="15" t="s">
        <v>84</v>
      </c>
      <c r="AW132" s="15" t="s">
        <v>39</v>
      </c>
      <c r="AX132" s="15" t="s">
        <v>6</v>
      </c>
      <c r="AY132" s="285" t="s">
        <v>199</v>
      </c>
    </row>
    <row r="133" spans="1:51" s="13" customFormat="1" ht="12">
      <c r="A133" s="13"/>
      <c r="B133" s="238"/>
      <c r="C133" s="239"/>
      <c r="D133" s="234" t="s">
        <v>213</v>
      </c>
      <c r="E133" s="240" t="s">
        <v>32</v>
      </c>
      <c r="F133" s="241" t="s">
        <v>1452</v>
      </c>
      <c r="G133" s="239"/>
      <c r="H133" s="242">
        <v>46.64</v>
      </c>
      <c r="I133" s="243"/>
      <c r="J133" s="239"/>
      <c r="K133" s="239"/>
      <c r="L133" s="244"/>
      <c r="M133" s="245"/>
      <c r="N133" s="246"/>
      <c r="O133" s="246"/>
      <c r="P133" s="246"/>
      <c r="Q133" s="246"/>
      <c r="R133" s="246"/>
      <c r="S133" s="246"/>
      <c r="T133" s="247"/>
      <c r="U133" s="13"/>
      <c r="V133" s="13"/>
      <c r="W133" s="13"/>
      <c r="X133" s="13"/>
      <c r="Y133" s="13"/>
      <c r="Z133" s="13"/>
      <c r="AA133" s="13"/>
      <c r="AB133" s="13"/>
      <c r="AC133" s="13"/>
      <c r="AD133" s="13"/>
      <c r="AE133" s="13"/>
      <c r="AT133" s="248" t="s">
        <v>213</v>
      </c>
      <c r="AU133" s="248" t="s">
        <v>86</v>
      </c>
      <c r="AV133" s="13" t="s">
        <v>86</v>
      </c>
      <c r="AW133" s="13" t="s">
        <v>39</v>
      </c>
      <c r="AX133" s="13" t="s">
        <v>6</v>
      </c>
      <c r="AY133" s="248" t="s">
        <v>199</v>
      </c>
    </row>
    <row r="134" spans="1:51" s="14" customFormat="1" ht="12">
      <c r="A134" s="14"/>
      <c r="B134" s="249"/>
      <c r="C134" s="250"/>
      <c r="D134" s="234" t="s">
        <v>213</v>
      </c>
      <c r="E134" s="251" t="s">
        <v>32</v>
      </c>
      <c r="F134" s="252" t="s">
        <v>215</v>
      </c>
      <c r="G134" s="250"/>
      <c r="H134" s="253">
        <v>46.64</v>
      </c>
      <c r="I134" s="254"/>
      <c r="J134" s="250"/>
      <c r="K134" s="250"/>
      <c r="L134" s="255"/>
      <c r="M134" s="269"/>
      <c r="N134" s="270"/>
      <c r="O134" s="270"/>
      <c r="P134" s="270"/>
      <c r="Q134" s="270"/>
      <c r="R134" s="270"/>
      <c r="S134" s="270"/>
      <c r="T134" s="271"/>
      <c r="U134" s="14"/>
      <c r="V134" s="14"/>
      <c r="W134" s="14"/>
      <c r="X134" s="14"/>
      <c r="Y134" s="14"/>
      <c r="Z134" s="14"/>
      <c r="AA134" s="14"/>
      <c r="AB134" s="14"/>
      <c r="AC134" s="14"/>
      <c r="AD134" s="14"/>
      <c r="AE134" s="14"/>
      <c r="AT134" s="259" t="s">
        <v>213</v>
      </c>
      <c r="AU134" s="259" t="s">
        <v>86</v>
      </c>
      <c r="AV134" s="14" t="s">
        <v>209</v>
      </c>
      <c r="AW134" s="14" t="s">
        <v>39</v>
      </c>
      <c r="AX134" s="14" t="s">
        <v>84</v>
      </c>
      <c r="AY134" s="259" t="s">
        <v>199</v>
      </c>
    </row>
    <row r="135" spans="1:65" s="2" customFormat="1" ht="30" customHeight="1">
      <c r="A135" s="40"/>
      <c r="B135" s="41"/>
      <c r="C135" s="260" t="s">
        <v>238</v>
      </c>
      <c r="D135" s="260" t="s">
        <v>222</v>
      </c>
      <c r="E135" s="261" t="s">
        <v>1398</v>
      </c>
      <c r="F135" s="262" t="s">
        <v>1399</v>
      </c>
      <c r="G135" s="263" t="s">
        <v>303</v>
      </c>
      <c r="H135" s="264">
        <v>25.5</v>
      </c>
      <c r="I135" s="265"/>
      <c r="J135" s="266">
        <f>ROUND(I135*H135,2)</f>
        <v>0</v>
      </c>
      <c r="K135" s="262" t="s">
        <v>32</v>
      </c>
      <c r="L135" s="46"/>
      <c r="M135" s="267" t="s">
        <v>32</v>
      </c>
      <c r="N135" s="268" t="s">
        <v>48</v>
      </c>
      <c r="O135" s="86"/>
      <c r="P135" s="230">
        <f>O135*H135</f>
        <v>0</v>
      </c>
      <c r="Q135" s="230">
        <v>0</v>
      </c>
      <c r="R135" s="230">
        <f>Q135*H135</f>
        <v>0</v>
      </c>
      <c r="S135" s="230">
        <v>0</v>
      </c>
      <c r="T135" s="231">
        <f>S135*H135</f>
        <v>0</v>
      </c>
      <c r="U135" s="40"/>
      <c r="V135" s="40"/>
      <c r="W135" s="40"/>
      <c r="X135" s="40"/>
      <c r="Y135" s="40"/>
      <c r="Z135" s="40"/>
      <c r="AA135" s="40"/>
      <c r="AB135" s="40"/>
      <c r="AC135" s="40"/>
      <c r="AD135" s="40"/>
      <c r="AE135" s="40"/>
      <c r="AR135" s="232" t="s">
        <v>209</v>
      </c>
      <c r="AT135" s="232" t="s">
        <v>222</v>
      </c>
      <c r="AU135" s="232" t="s">
        <v>86</v>
      </c>
      <c r="AY135" s="18" t="s">
        <v>199</v>
      </c>
      <c r="BE135" s="233">
        <f>IF(N135="základní",J135,0)</f>
        <v>0</v>
      </c>
      <c r="BF135" s="233">
        <f>IF(N135="snížená",J135,0)</f>
        <v>0</v>
      </c>
      <c r="BG135" s="233">
        <f>IF(N135="zákl. přenesená",J135,0)</f>
        <v>0</v>
      </c>
      <c r="BH135" s="233">
        <f>IF(N135="sníž. přenesená",J135,0)</f>
        <v>0</v>
      </c>
      <c r="BI135" s="233">
        <f>IF(N135="nulová",J135,0)</f>
        <v>0</v>
      </c>
      <c r="BJ135" s="18" t="s">
        <v>84</v>
      </c>
      <c r="BK135" s="233">
        <f>ROUND(I135*H135,2)</f>
        <v>0</v>
      </c>
      <c r="BL135" s="18" t="s">
        <v>209</v>
      </c>
      <c r="BM135" s="232" t="s">
        <v>264</v>
      </c>
    </row>
    <row r="136" spans="1:47" s="2" customFormat="1" ht="12">
      <c r="A136" s="40"/>
      <c r="B136" s="41"/>
      <c r="C136" s="42"/>
      <c r="D136" s="234" t="s">
        <v>210</v>
      </c>
      <c r="E136" s="42"/>
      <c r="F136" s="235" t="s">
        <v>1399</v>
      </c>
      <c r="G136" s="42"/>
      <c r="H136" s="42"/>
      <c r="I136" s="138"/>
      <c r="J136" s="42"/>
      <c r="K136" s="42"/>
      <c r="L136" s="46"/>
      <c r="M136" s="236"/>
      <c r="N136" s="237"/>
      <c r="O136" s="86"/>
      <c r="P136" s="86"/>
      <c r="Q136" s="86"/>
      <c r="R136" s="86"/>
      <c r="S136" s="86"/>
      <c r="T136" s="87"/>
      <c r="U136" s="40"/>
      <c r="V136" s="40"/>
      <c r="W136" s="40"/>
      <c r="X136" s="40"/>
      <c r="Y136" s="40"/>
      <c r="Z136" s="40"/>
      <c r="AA136" s="40"/>
      <c r="AB136" s="40"/>
      <c r="AC136" s="40"/>
      <c r="AD136" s="40"/>
      <c r="AE136" s="40"/>
      <c r="AT136" s="18" t="s">
        <v>210</v>
      </c>
      <c r="AU136" s="18" t="s">
        <v>86</v>
      </c>
    </row>
    <row r="137" spans="1:51" s="13" customFormat="1" ht="12">
      <c r="A137" s="13"/>
      <c r="B137" s="238"/>
      <c r="C137" s="239"/>
      <c r="D137" s="234" t="s">
        <v>213</v>
      </c>
      <c r="E137" s="240" t="s">
        <v>32</v>
      </c>
      <c r="F137" s="241" t="s">
        <v>1454</v>
      </c>
      <c r="G137" s="239"/>
      <c r="H137" s="242">
        <v>25.5</v>
      </c>
      <c r="I137" s="243"/>
      <c r="J137" s="239"/>
      <c r="K137" s="239"/>
      <c r="L137" s="244"/>
      <c r="M137" s="245"/>
      <c r="N137" s="246"/>
      <c r="O137" s="246"/>
      <c r="P137" s="246"/>
      <c r="Q137" s="246"/>
      <c r="R137" s="246"/>
      <c r="S137" s="246"/>
      <c r="T137" s="247"/>
      <c r="U137" s="13"/>
      <c r="V137" s="13"/>
      <c r="W137" s="13"/>
      <c r="X137" s="13"/>
      <c r="Y137" s="13"/>
      <c r="Z137" s="13"/>
      <c r="AA137" s="13"/>
      <c r="AB137" s="13"/>
      <c r="AC137" s="13"/>
      <c r="AD137" s="13"/>
      <c r="AE137" s="13"/>
      <c r="AT137" s="248" t="s">
        <v>213</v>
      </c>
      <c r="AU137" s="248" t="s">
        <v>86</v>
      </c>
      <c r="AV137" s="13" t="s">
        <v>86</v>
      </c>
      <c r="AW137" s="13" t="s">
        <v>39</v>
      </c>
      <c r="AX137" s="13" t="s">
        <v>6</v>
      </c>
      <c r="AY137" s="248" t="s">
        <v>199</v>
      </c>
    </row>
    <row r="138" spans="1:51" s="14" customFormat="1" ht="12">
      <c r="A138" s="14"/>
      <c r="B138" s="249"/>
      <c r="C138" s="250"/>
      <c r="D138" s="234" t="s">
        <v>213</v>
      </c>
      <c r="E138" s="251" t="s">
        <v>32</v>
      </c>
      <c r="F138" s="252" t="s">
        <v>215</v>
      </c>
      <c r="G138" s="250"/>
      <c r="H138" s="253">
        <v>25.5</v>
      </c>
      <c r="I138" s="254"/>
      <c r="J138" s="250"/>
      <c r="K138" s="250"/>
      <c r="L138" s="255"/>
      <c r="M138" s="269"/>
      <c r="N138" s="270"/>
      <c r="O138" s="270"/>
      <c r="P138" s="270"/>
      <c r="Q138" s="270"/>
      <c r="R138" s="270"/>
      <c r="S138" s="270"/>
      <c r="T138" s="271"/>
      <c r="U138" s="14"/>
      <c r="V138" s="14"/>
      <c r="W138" s="14"/>
      <c r="X138" s="14"/>
      <c r="Y138" s="14"/>
      <c r="Z138" s="14"/>
      <c r="AA138" s="14"/>
      <c r="AB138" s="14"/>
      <c r="AC138" s="14"/>
      <c r="AD138" s="14"/>
      <c r="AE138" s="14"/>
      <c r="AT138" s="259" t="s">
        <v>213</v>
      </c>
      <c r="AU138" s="259" t="s">
        <v>86</v>
      </c>
      <c r="AV138" s="14" t="s">
        <v>209</v>
      </c>
      <c r="AW138" s="14" t="s">
        <v>39</v>
      </c>
      <c r="AX138" s="14" t="s">
        <v>84</v>
      </c>
      <c r="AY138" s="259" t="s">
        <v>199</v>
      </c>
    </row>
    <row r="139" spans="1:65" s="2" customFormat="1" ht="14.4" customHeight="1">
      <c r="A139" s="40"/>
      <c r="B139" s="41"/>
      <c r="C139" s="220" t="s">
        <v>265</v>
      </c>
      <c r="D139" s="220" t="s">
        <v>203</v>
      </c>
      <c r="E139" s="221" t="s">
        <v>1402</v>
      </c>
      <c r="F139" s="222" t="s">
        <v>1403</v>
      </c>
      <c r="G139" s="223" t="s">
        <v>296</v>
      </c>
      <c r="H139" s="224">
        <v>51</v>
      </c>
      <c r="I139" s="225"/>
      <c r="J139" s="226">
        <f>ROUND(I139*H139,2)</f>
        <v>0</v>
      </c>
      <c r="K139" s="222" t="s">
        <v>32</v>
      </c>
      <c r="L139" s="227"/>
      <c r="M139" s="228" t="s">
        <v>32</v>
      </c>
      <c r="N139" s="229" t="s">
        <v>48</v>
      </c>
      <c r="O139" s="86"/>
      <c r="P139" s="230">
        <f>O139*H139</f>
        <v>0</v>
      </c>
      <c r="Q139" s="230">
        <v>0</v>
      </c>
      <c r="R139" s="230">
        <f>Q139*H139</f>
        <v>0</v>
      </c>
      <c r="S139" s="230">
        <v>0</v>
      </c>
      <c r="T139" s="231">
        <f>S139*H139</f>
        <v>0</v>
      </c>
      <c r="U139" s="40"/>
      <c r="V139" s="40"/>
      <c r="W139" s="40"/>
      <c r="X139" s="40"/>
      <c r="Y139" s="40"/>
      <c r="Z139" s="40"/>
      <c r="AA139" s="40"/>
      <c r="AB139" s="40"/>
      <c r="AC139" s="40"/>
      <c r="AD139" s="40"/>
      <c r="AE139" s="40"/>
      <c r="AR139" s="232" t="s">
        <v>208</v>
      </c>
      <c r="AT139" s="232" t="s">
        <v>203</v>
      </c>
      <c r="AU139" s="232" t="s">
        <v>86</v>
      </c>
      <c r="AY139" s="18" t="s">
        <v>199</v>
      </c>
      <c r="BE139" s="233">
        <f>IF(N139="základní",J139,0)</f>
        <v>0</v>
      </c>
      <c r="BF139" s="233">
        <f>IF(N139="snížená",J139,0)</f>
        <v>0</v>
      </c>
      <c r="BG139" s="233">
        <f>IF(N139="zákl. přenesená",J139,0)</f>
        <v>0</v>
      </c>
      <c r="BH139" s="233">
        <f>IF(N139="sníž. přenesená",J139,0)</f>
        <v>0</v>
      </c>
      <c r="BI139" s="233">
        <f>IF(N139="nulová",J139,0)</f>
        <v>0</v>
      </c>
      <c r="BJ139" s="18" t="s">
        <v>84</v>
      </c>
      <c r="BK139" s="233">
        <f>ROUND(I139*H139,2)</f>
        <v>0</v>
      </c>
      <c r="BL139" s="18" t="s">
        <v>209</v>
      </c>
      <c r="BM139" s="232" t="s">
        <v>268</v>
      </c>
    </row>
    <row r="140" spans="1:47" s="2" customFormat="1" ht="12">
      <c r="A140" s="40"/>
      <c r="B140" s="41"/>
      <c r="C140" s="42"/>
      <c r="D140" s="234" t="s">
        <v>210</v>
      </c>
      <c r="E140" s="42"/>
      <c r="F140" s="235" t="s">
        <v>1403</v>
      </c>
      <c r="G140" s="42"/>
      <c r="H140" s="42"/>
      <c r="I140" s="138"/>
      <c r="J140" s="42"/>
      <c r="K140" s="42"/>
      <c r="L140" s="46"/>
      <c r="M140" s="236"/>
      <c r="N140" s="237"/>
      <c r="O140" s="86"/>
      <c r="P140" s="86"/>
      <c r="Q140" s="86"/>
      <c r="R140" s="86"/>
      <c r="S140" s="86"/>
      <c r="T140" s="87"/>
      <c r="U140" s="40"/>
      <c r="V140" s="40"/>
      <c r="W140" s="40"/>
      <c r="X140" s="40"/>
      <c r="Y140" s="40"/>
      <c r="Z140" s="40"/>
      <c r="AA140" s="40"/>
      <c r="AB140" s="40"/>
      <c r="AC140" s="40"/>
      <c r="AD140" s="40"/>
      <c r="AE140" s="40"/>
      <c r="AT140" s="18" t="s">
        <v>210</v>
      </c>
      <c r="AU140" s="18" t="s">
        <v>86</v>
      </c>
    </row>
    <row r="141" spans="1:51" s="13" customFormat="1" ht="12">
      <c r="A141" s="13"/>
      <c r="B141" s="238"/>
      <c r="C141" s="239"/>
      <c r="D141" s="234" t="s">
        <v>213</v>
      </c>
      <c r="E141" s="240" t="s">
        <v>32</v>
      </c>
      <c r="F141" s="241" t="s">
        <v>1455</v>
      </c>
      <c r="G141" s="239"/>
      <c r="H141" s="242">
        <v>51</v>
      </c>
      <c r="I141" s="243"/>
      <c r="J141" s="239"/>
      <c r="K141" s="239"/>
      <c r="L141" s="244"/>
      <c r="M141" s="245"/>
      <c r="N141" s="246"/>
      <c r="O141" s="246"/>
      <c r="P141" s="246"/>
      <c r="Q141" s="246"/>
      <c r="R141" s="246"/>
      <c r="S141" s="246"/>
      <c r="T141" s="247"/>
      <c r="U141" s="13"/>
      <c r="V141" s="13"/>
      <c r="W141" s="13"/>
      <c r="X141" s="13"/>
      <c r="Y141" s="13"/>
      <c r="Z141" s="13"/>
      <c r="AA141" s="13"/>
      <c r="AB141" s="13"/>
      <c r="AC141" s="13"/>
      <c r="AD141" s="13"/>
      <c r="AE141" s="13"/>
      <c r="AT141" s="248" t="s">
        <v>213</v>
      </c>
      <c r="AU141" s="248" t="s">
        <v>86</v>
      </c>
      <c r="AV141" s="13" t="s">
        <v>86</v>
      </c>
      <c r="AW141" s="13" t="s">
        <v>39</v>
      </c>
      <c r="AX141" s="13" t="s">
        <v>6</v>
      </c>
      <c r="AY141" s="248" t="s">
        <v>199</v>
      </c>
    </row>
    <row r="142" spans="1:51" s="14" customFormat="1" ht="12">
      <c r="A142" s="14"/>
      <c r="B142" s="249"/>
      <c r="C142" s="250"/>
      <c r="D142" s="234" t="s">
        <v>213</v>
      </c>
      <c r="E142" s="251" t="s">
        <v>32</v>
      </c>
      <c r="F142" s="252" t="s">
        <v>215</v>
      </c>
      <c r="G142" s="250"/>
      <c r="H142" s="253">
        <v>51</v>
      </c>
      <c r="I142" s="254"/>
      <c r="J142" s="250"/>
      <c r="K142" s="250"/>
      <c r="L142" s="255"/>
      <c r="M142" s="269"/>
      <c r="N142" s="270"/>
      <c r="O142" s="270"/>
      <c r="P142" s="270"/>
      <c r="Q142" s="270"/>
      <c r="R142" s="270"/>
      <c r="S142" s="270"/>
      <c r="T142" s="271"/>
      <c r="U142" s="14"/>
      <c r="V142" s="14"/>
      <c r="W142" s="14"/>
      <c r="X142" s="14"/>
      <c r="Y142" s="14"/>
      <c r="Z142" s="14"/>
      <c r="AA142" s="14"/>
      <c r="AB142" s="14"/>
      <c r="AC142" s="14"/>
      <c r="AD142" s="14"/>
      <c r="AE142" s="14"/>
      <c r="AT142" s="259" t="s">
        <v>213</v>
      </c>
      <c r="AU142" s="259" t="s">
        <v>86</v>
      </c>
      <c r="AV142" s="14" t="s">
        <v>209</v>
      </c>
      <c r="AW142" s="14" t="s">
        <v>39</v>
      </c>
      <c r="AX142" s="14" t="s">
        <v>84</v>
      </c>
      <c r="AY142" s="259" t="s">
        <v>199</v>
      </c>
    </row>
    <row r="143" spans="1:65" s="2" customFormat="1" ht="14.4" customHeight="1">
      <c r="A143" s="40"/>
      <c r="B143" s="41"/>
      <c r="C143" s="260" t="s">
        <v>242</v>
      </c>
      <c r="D143" s="260" t="s">
        <v>222</v>
      </c>
      <c r="E143" s="261" t="s">
        <v>890</v>
      </c>
      <c r="F143" s="262" t="s">
        <v>891</v>
      </c>
      <c r="G143" s="263" t="s">
        <v>324</v>
      </c>
      <c r="H143" s="264">
        <v>15</v>
      </c>
      <c r="I143" s="265"/>
      <c r="J143" s="266">
        <f>ROUND(I143*H143,2)</f>
        <v>0</v>
      </c>
      <c r="K143" s="262" t="s">
        <v>32</v>
      </c>
      <c r="L143" s="46"/>
      <c r="M143" s="267" t="s">
        <v>32</v>
      </c>
      <c r="N143" s="268" t="s">
        <v>48</v>
      </c>
      <c r="O143" s="86"/>
      <c r="P143" s="230">
        <f>O143*H143</f>
        <v>0</v>
      </c>
      <c r="Q143" s="230">
        <v>0</v>
      </c>
      <c r="R143" s="230">
        <f>Q143*H143</f>
        <v>0</v>
      </c>
      <c r="S143" s="230">
        <v>0</v>
      </c>
      <c r="T143" s="231">
        <f>S143*H143</f>
        <v>0</v>
      </c>
      <c r="U143" s="40"/>
      <c r="V143" s="40"/>
      <c r="W143" s="40"/>
      <c r="X143" s="40"/>
      <c r="Y143" s="40"/>
      <c r="Z143" s="40"/>
      <c r="AA143" s="40"/>
      <c r="AB143" s="40"/>
      <c r="AC143" s="40"/>
      <c r="AD143" s="40"/>
      <c r="AE143" s="40"/>
      <c r="AR143" s="232" t="s">
        <v>209</v>
      </c>
      <c r="AT143" s="232" t="s">
        <v>222</v>
      </c>
      <c r="AU143" s="232" t="s">
        <v>86</v>
      </c>
      <c r="AY143" s="18" t="s">
        <v>199</v>
      </c>
      <c r="BE143" s="233">
        <f>IF(N143="základní",J143,0)</f>
        <v>0</v>
      </c>
      <c r="BF143" s="233">
        <f>IF(N143="snížená",J143,0)</f>
        <v>0</v>
      </c>
      <c r="BG143" s="233">
        <f>IF(N143="zákl. přenesená",J143,0)</f>
        <v>0</v>
      </c>
      <c r="BH143" s="233">
        <f>IF(N143="sníž. přenesená",J143,0)</f>
        <v>0</v>
      </c>
      <c r="BI143" s="233">
        <f>IF(N143="nulová",J143,0)</f>
        <v>0</v>
      </c>
      <c r="BJ143" s="18" t="s">
        <v>84</v>
      </c>
      <c r="BK143" s="233">
        <f>ROUND(I143*H143,2)</f>
        <v>0</v>
      </c>
      <c r="BL143" s="18" t="s">
        <v>209</v>
      </c>
      <c r="BM143" s="232" t="s">
        <v>271</v>
      </c>
    </row>
    <row r="144" spans="1:47" s="2" customFormat="1" ht="12">
      <c r="A144" s="40"/>
      <c r="B144" s="41"/>
      <c r="C144" s="42"/>
      <c r="D144" s="234" t="s">
        <v>210</v>
      </c>
      <c r="E144" s="42"/>
      <c r="F144" s="235" t="s">
        <v>891</v>
      </c>
      <c r="G144" s="42"/>
      <c r="H144" s="42"/>
      <c r="I144" s="138"/>
      <c r="J144" s="42"/>
      <c r="K144" s="42"/>
      <c r="L144" s="46"/>
      <c r="M144" s="236"/>
      <c r="N144" s="237"/>
      <c r="O144" s="86"/>
      <c r="P144" s="86"/>
      <c r="Q144" s="86"/>
      <c r="R144" s="86"/>
      <c r="S144" s="86"/>
      <c r="T144" s="87"/>
      <c r="U144" s="40"/>
      <c r="V144" s="40"/>
      <c r="W144" s="40"/>
      <c r="X144" s="40"/>
      <c r="Y144" s="40"/>
      <c r="Z144" s="40"/>
      <c r="AA144" s="40"/>
      <c r="AB144" s="40"/>
      <c r="AC144" s="40"/>
      <c r="AD144" s="40"/>
      <c r="AE144" s="40"/>
      <c r="AT144" s="18" t="s">
        <v>210</v>
      </c>
      <c r="AU144" s="18" t="s">
        <v>86</v>
      </c>
    </row>
    <row r="145" spans="1:65" s="2" customFormat="1" ht="19.8" customHeight="1">
      <c r="A145" s="40"/>
      <c r="B145" s="41"/>
      <c r="C145" s="260" t="s">
        <v>9</v>
      </c>
      <c r="D145" s="260" t="s">
        <v>222</v>
      </c>
      <c r="E145" s="261" t="s">
        <v>895</v>
      </c>
      <c r="F145" s="262" t="s">
        <v>896</v>
      </c>
      <c r="G145" s="263" t="s">
        <v>288</v>
      </c>
      <c r="H145" s="264">
        <v>78.4</v>
      </c>
      <c r="I145" s="265"/>
      <c r="J145" s="266">
        <f>ROUND(I145*H145,2)</f>
        <v>0</v>
      </c>
      <c r="K145" s="262" t="s">
        <v>32</v>
      </c>
      <c r="L145" s="46"/>
      <c r="M145" s="267" t="s">
        <v>32</v>
      </c>
      <c r="N145" s="268" t="s">
        <v>48</v>
      </c>
      <c r="O145" s="86"/>
      <c r="P145" s="230">
        <f>O145*H145</f>
        <v>0</v>
      </c>
      <c r="Q145" s="230">
        <v>0</v>
      </c>
      <c r="R145" s="230">
        <f>Q145*H145</f>
        <v>0</v>
      </c>
      <c r="S145" s="230">
        <v>0</v>
      </c>
      <c r="T145" s="231">
        <f>S145*H145</f>
        <v>0</v>
      </c>
      <c r="U145" s="40"/>
      <c r="V145" s="40"/>
      <c r="W145" s="40"/>
      <c r="X145" s="40"/>
      <c r="Y145" s="40"/>
      <c r="Z145" s="40"/>
      <c r="AA145" s="40"/>
      <c r="AB145" s="40"/>
      <c r="AC145" s="40"/>
      <c r="AD145" s="40"/>
      <c r="AE145" s="40"/>
      <c r="AR145" s="232" t="s">
        <v>209</v>
      </c>
      <c r="AT145" s="232" t="s">
        <v>222</v>
      </c>
      <c r="AU145" s="232" t="s">
        <v>86</v>
      </c>
      <c r="AY145" s="18" t="s">
        <v>199</v>
      </c>
      <c r="BE145" s="233">
        <f>IF(N145="základní",J145,0)</f>
        <v>0</v>
      </c>
      <c r="BF145" s="233">
        <f>IF(N145="snížená",J145,0)</f>
        <v>0</v>
      </c>
      <c r="BG145" s="233">
        <f>IF(N145="zákl. přenesená",J145,0)</f>
        <v>0</v>
      </c>
      <c r="BH145" s="233">
        <f>IF(N145="sníž. přenesená",J145,0)</f>
        <v>0</v>
      </c>
      <c r="BI145" s="233">
        <f>IF(N145="nulová",J145,0)</f>
        <v>0</v>
      </c>
      <c r="BJ145" s="18" t="s">
        <v>84</v>
      </c>
      <c r="BK145" s="233">
        <f>ROUND(I145*H145,2)</f>
        <v>0</v>
      </c>
      <c r="BL145" s="18" t="s">
        <v>209</v>
      </c>
      <c r="BM145" s="232" t="s">
        <v>274</v>
      </c>
    </row>
    <row r="146" spans="1:47" s="2" customFormat="1" ht="12">
      <c r="A146" s="40"/>
      <c r="B146" s="41"/>
      <c r="C146" s="42"/>
      <c r="D146" s="234" t="s">
        <v>210</v>
      </c>
      <c r="E146" s="42"/>
      <c r="F146" s="235" t="s">
        <v>896</v>
      </c>
      <c r="G146" s="42"/>
      <c r="H146" s="42"/>
      <c r="I146" s="138"/>
      <c r="J146" s="42"/>
      <c r="K146" s="42"/>
      <c r="L146" s="46"/>
      <c r="M146" s="236"/>
      <c r="N146" s="237"/>
      <c r="O146" s="86"/>
      <c r="P146" s="86"/>
      <c r="Q146" s="86"/>
      <c r="R146" s="86"/>
      <c r="S146" s="86"/>
      <c r="T146" s="87"/>
      <c r="U146" s="40"/>
      <c r="V146" s="40"/>
      <c r="W146" s="40"/>
      <c r="X146" s="40"/>
      <c r="Y146" s="40"/>
      <c r="Z146" s="40"/>
      <c r="AA146" s="40"/>
      <c r="AB146" s="40"/>
      <c r="AC146" s="40"/>
      <c r="AD146" s="40"/>
      <c r="AE146" s="40"/>
      <c r="AT146" s="18" t="s">
        <v>210</v>
      </c>
      <c r="AU146" s="18" t="s">
        <v>86</v>
      </c>
    </row>
    <row r="147" spans="1:51" s="13" customFormat="1" ht="12">
      <c r="A147" s="13"/>
      <c r="B147" s="238"/>
      <c r="C147" s="239"/>
      <c r="D147" s="234" t="s">
        <v>213</v>
      </c>
      <c r="E147" s="240" t="s">
        <v>32</v>
      </c>
      <c r="F147" s="241" t="s">
        <v>1456</v>
      </c>
      <c r="G147" s="239"/>
      <c r="H147" s="242">
        <v>55</v>
      </c>
      <c r="I147" s="243"/>
      <c r="J147" s="239"/>
      <c r="K147" s="239"/>
      <c r="L147" s="244"/>
      <c r="M147" s="245"/>
      <c r="N147" s="246"/>
      <c r="O147" s="246"/>
      <c r="P147" s="246"/>
      <c r="Q147" s="246"/>
      <c r="R147" s="246"/>
      <c r="S147" s="246"/>
      <c r="T147" s="247"/>
      <c r="U147" s="13"/>
      <c r="V147" s="13"/>
      <c r="W147" s="13"/>
      <c r="X147" s="13"/>
      <c r="Y147" s="13"/>
      <c r="Z147" s="13"/>
      <c r="AA147" s="13"/>
      <c r="AB147" s="13"/>
      <c r="AC147" s="13"/>
      <c r="AD147" s="13"/>
      <c r="AE147" s="13"/>
      <c r="AT147" s="248" t="s">
        <v>213</v>
      </c>
      <c r="AU147" s="248" t="s">
        <v>86</v>
      </c>
      <c r="AV147" s="13" t="s">
        <v>86</v>
      </c>
      <c r="AW147" s="13" t="s">
        <v>39</v>
      </c>
      <c r="AX147" s="13" t="s">
        <v>6</v>
      </c>
      <c r="AY147" s="248" t="s">
        <v>199</v>
      </c>
    </row>
    <row r="148" spans="1:51" s="13" customFormat="1" ht="12">
      <c r="A148" s="13"/>
      <c r="B148" s="238"/>
      <c r="C148" s="239"/>
      <c r="D148" s="234" t="s">
        <v>213</v>
      </c>
      <c r="E148" s="240" t="s">
        <v>32</v>
      </c>
      <c r="F148" s="241" t="s">
        <v>1457</v>
      </c>
      <c r="G148" s="239"/>
      <c r="H148" s="242">
        <v>23.4</v>
      </c>
      <c r="I148" s="243"/>
      <c r="J148" s="239"/>
      <c r="K148" s="239"/>
      <c r="L148" s="244"/>
      <c r="M148" s="245"/>
      <c r="N148" s="246"/>
      <c r="O148" s="246"/>
      <c r="P148" s="246"/>
      <c r="Q148" s="246"/>
      <c r="R148" s="246"/>
      <c r="S148" s="246"/>
      <c r="T148" s="247"/>
      <c r="U148" s="13"/>
      <c r="V148" s="13"/>
      <c r="W148" s="13"/>
      <c r="X148" s="13"/>
      <c r="Y148" s="13"/>
      <c r="Z148" s="13"/>
      <c r="AA148" s="13"/>
      <c r="AB148" s="13"/>
      <c r="AC148" s="13"/>
      <c r="AD148" s="13"/>
      <c r="AE148" s="13"/>
      <c r="AT148" s="248" t="s">
        <v>213</v>
      </c>
      <c r="AU148" s="248" t="s">
        <v>86</v>
      </c>
      <c r="AV148" s="13" t="s">
        <v>86</v>
      </c>
      <c r="AW148" s="13" t="s">
        <v>39</v>
      </c>
      <c r="AX148" s="13" t="s">
        <v>6</v>
      </c>
      <c r="AY148" s="248" t="s">
        <v>199</v>
      </c>
    </row>
    <row r="149" spans="1:51" s="14" customFormat="1" ht="12">
      <c r="A149" s="14"/>
      <c r="B149" s="249"/>
      <c r="C149" s="250"/>
      <c r="D149" s="234" t="s">
        <v>213</v>
      </c>
      <c r="E149" s="251" t="s">
        <v>32</v>
      </c>
      <c r="F149" s="252" t="s">
        <v>215</v>
      </c>
      <c r="G149" s="250"/>
      <c r="H149" s="253">
        <v>78.4</v>
      </c>
      <c r="I149" s="254"/>
      <c r="J149" s="250"/>
      <c r="K149" s="250"/>
      <c r="L149" s="255"/>
      <c r="M149" s="269"/>
      <c r="N149" s="270"/>
      <c r="O149" s="270"/>
      <c r="P149" s="270"/>
      <c r="Q149" s="270"/>
      <c r="R149" s="270"/>
      <c r="S149" s="270"/>
      <c r="T149" s="271"/>
      <c r="U149" s="14"/>
      <c r="V149" s="14"/>
      <c r="W149" s="14"/>
      <c r="X149" s="14"/>
      <c r="Y149" s="14"/>
      <c r="Z149" s="14"/>
      <c r="AA149" s="14"/>
      <c r="AB149" s="14"/>
      <c r="AC149" s="14"/>
      <c r="AD149" s="14"/>
      <c r="AE149" s="14"/>
      <c r="AT149" s="259" t="s">
        <v>213</v>
      </c>
      <c r="AU149" s="259" t="s">
        <v>86</v>
      </c>
      <c r="AV149" s="14" t="s">
        <v>209</v>
      </c>
      <c r="AW149" s="14" t="s">
        <v>39</v>
      </c>
      <c r="AX149" s="14" t="s">
        <v>84</v>
      </c>
      <c r="AY149" s="259" t="s">
        <v>199</v>
      </c>
    </row>
    <row r="150" spans="1:65" s="2" customFormat="1" ht="14.4" customHeight="1">
      <c r="A150" s="40"/>
      <c r="B150" s="41"/>
      <c r="C150" s="260" t="s">
        <v>245</v>
      </c>
      <c r="D150" s="260" t="s">
        <v>222</v>
      </c>
      <c r="E150" s="261" t="s">
        <v>899</v>
      </c>
      <c r="F150" s="262" t="s">
        <v>900</v>
      </c>
      <c r="G150" s="263" t="s">
        <v>288</v>
      </c>
      <c r="H150" s="264">
        <v>95</v>
      </c>
      <c r="I150" s="265"/>
      <c r="J150" s="266">
        <f>ROUND(I150*H150,2)</f>
        <v>0</v>
      </c>
      <c r="K150" s="262" t="s">
        <v>32</v>
      </c>
      <c r="L150" s="46"/>
      <c r="M150" s="267" t="s">
        <v>32</v>
      </c>
      <c r="N150" s="268" t="s">
        <v>48</v>
      </c>
      <c r="O150" s="86"/>
      <c r="P150" s="230">
        <f>O150*H150</f>
        <v>0</v>
      </c>
      <c r="Q150" s="230">
        <v>0</v>
      </c>
      <c r="R150" s="230">
        <f>Q150*H150</f>
        <v>0</v>
      </c>
      <c r="S150" s="230">
        <v>0</v>
      </c>
      <c r="T150" s="231">
        <f>S150*H150</f>
        <v>0</v>
      </c>
      <c r="U150" s="40"/>
      <c r="V150" s="40"/>
      <c r="W150" s="40"/>
      <c r="X150" s="40"/>
      <c r="Y150" s="40"/>
      <c r="Z150" s="40"/>
      <c r="AA150" s="40"/>
      <c r="AB150" s="40"/>
      <c r="AC150" s="40"/>
      <c r="AD150" s="40"/>
      <c r="AE150" s="40"/>
      <c r="AR150" s="232" t="s">
        <v>209</v>
      </c>
      <c r="AT150" s="232" t="s">
        <v>222</v>
      </c>
      <c r="AU150" s="232" t="s">
        <v>86</v>
      </c>
      <c r="AY150" s="18" t="s">
        <v>199</v>
      </c>
      <c r="BE150" s="233">
        <f>IF(N150="základní",J150,0)</f>
        <v>0</v>
      </c>
      <c r="BF150" s="233">
        <f>IF(N150="snížená",J150,0)</f>
        <v>0</v>
      </c>
      <c r="BG150" s="233">
        <f>IF(N150="zákl. přenesená",J150,0)</f>
        <v>0</v>
      </c>
      <c r="BH150" s="233">
        <f>IF(N150="sníž. přenesená",J150,0)</f>
        <v>0</v>
      </c>
      <c r="BI150" s="233">
        <f>IF(N150="nulová",J150,0)</f>
        <v>0</v>
      </c>
      <c r="BJ150" s="18" t="s">
        <v>84</v>
      </c>
      <c r="BK150" s="233">
        <f>ROUND(I150*H150,2)</f>
        <v>0</v>
      </c>
      <c r="BL150" s="18" t="s">
        <v>209</v>
      </c>
      <c r="BM150" s="232" t="s">
        <v>278</v>
      </c>
    </row>
    <row r="151" spans="1:47" s="2" customFormat="1" ht="12">
      <c r="A151" s="40"/>
      <c r="B151" s="41"/>
      <c r="C151" s="42"/>
      <c r="D151" s="234" t="s">
        <v>210</v>
      </c>
      <c r="E151" s="42"/>
      <c r="F151" s="235" t="s">
        <v>900</v>
      </c>
      <c r="G151" s="42"/>
      <c r="H151" s="42"/>
      <c r="I151" s="138"/>
      <c r="J151" s="42"/>
      <c r="K151" s="42"/>
      <c r="L151" s="46"/>
      <c r="M151" s="236"/>
      <c r="N151" s="237"/>
      <c r="O151" s="86"/>
      <c r="P151" s="86"/>
      <c r="Q151" s="86"/>
      <c r="R151" s="86"/>
      <c r="S151" s="86"/>
      <c r="T151" s="87"/>
      <c r="U151" s="40"/>
      <c r="V151" s="40"/>
      <c r="W151" s="40"/>
      <c r="X151" s="40"/>
      <c r="Y151" s="40"/>
      <c r="Z151" s="40"/>
      <c r="AA151" s="40"/>
      <c r="AB151" s="40"/>
      <c r="AC151" s="40"/>
      <c r="AD151" s="40"/>
      <c r="AE151" s="40"/>
      <c r="AT151" s="18" t="s">
        <v>210</v>
      </c>
      <c r="AU151" s="18" t="s">
        <v>86</v>
      </c>
    </row>
    <row r="152" spans="1:51" s="13" customFormat="1" ht="12">
      <c r="A152" s="13"/>
      <c r="B152" s="238"/>
      <c r="C152" s="239"/>
      <c r="D152" s="234" t="s">
        <v>213</v>
      </c>
      <c r="E152" s="240" t="s">
        <v>32</v>
      </c>
      <c r="F152" s="241" t="s">
        <v>1458</v>
      </c>
      <c r="G152" s="239"/>
      <c r="H152" s="242">
        <v>95</v>
      </c>
      <c r="I152" s="243"/>
      <c r="J152" s="239"/>
      <c r="K152" s="239"/>
      <c r="L152" s="244"/>
      <c r="M152" s="245"/>
      <c r="N152" s="246"/>
      <c r="O152" s="246"/>
      <c r="P152" s="246"/>
      <c r="Q152" s="246"/>
      <c r="R152" s="246"/>
      <c r="S152" s="246"/>
      <c r="T152" s="247"/>
      <c r="U152" s="13"/>
      <c r="V152" s="13"/>
      <c r="W152" s="13"/>
      <c r="X152" s="13"/>
      <c r="Y152" s="13"/>
      <c r="Z152" s="13"/>
      <c r="AA152" s="13"/>
      <c r="AB152" s="13"/>
      <c r="AC152" s="13"/>
      <c r="AD152" s="13"/>
      <c r="AE152" s="13"/>
      <c r="AT152" s="248" t="s">
        <v>213</v>
      </c>
      <c r="AU152" s="248" t="s">
        <v>86</v>
      </c>
      <c r="AV152" s="13" t="s">
        <v>86</v>
      </c>
      <c r="AW152" s="13" t="s">
        <v>39</v>
      </c>
      <c r="AX152" s="13" t="s">
        <v>6</v>
      </c>
      <c r="AY152" s="248" t="s">
        <v>199</v>
      </c>
    </row>
    <row r="153" spans="1:51" s="14" customFormat="1" ht="12">
      <c r="A153" s="14"/>
      <c r="B153" s="249"/>
      <c r="C153" s="250"/>
      <c r="D153" s="234" t="s">
        <v>213</v>
      </c>
      <c r="E153" s="251" t="s">
        <v>32</v>
      </c>
      <c r="F153" s="252" t="s">
        <v>215</v>
      </c>
      <c r="G153" s="250"/>
      <c r="H153" s="253">
        <v>95</v>
      </c>
      <c r="I153" s="254"/>
      <c r="J153" s="250"/>
      <c r="K153" s="250"/>
      <c r="L153" s="255"/>
      <c r="M153" s="269"/>
      <c r="N153" s="270"/>
      <c r="O153" s="270"/>
      <c r="P153" s="270"/>
      <c r="Q153" s="270"/>
      <c r="R153" s="270"/>
      <c r="S153" s="270"/>
      <c r="T153" s="271"/>
      <c r="U153" s="14"/>
      <c r="V153" s="14"/>
      <c r="W153" s="14"/>
      <c r="X153" s="14"/>
      <c r="Y153" s="14"/>
      <c r="Z153" s="14"/>
      <c r="AA153" s="14"/>
      <c r="AB153" s="14"/>
      <c r="AC153" s="14"/>
      <c r="AD153" s="14"/>
      <c r="AE153" s="14"/>
      <c r="AT153" s="259" t="s">
        <v>213</v>
      </c>
      <c r="AU153" s="259" t="s">
        <v>86</v>
      </c>
      <c r="AV153" s="14" t="s">
        <v>209</v>
      </c>
      <c r="AW153" s="14" t="s">
        <v>39</v>
      </c>
      <c r="AX153" s="14" t="s">
        <v>84</v>
      </c>
      <c r="AY153" s="259" t="s">
        <v>199</v>
      </c>
    </row>
    <row r="154" spans="1:63" s="12" customFormat="1" ht="22.8" customHeight="1">
      <c r="A154" s="12"/>
      <c r="B154" s="204"/>
      <c r="C154" s="205"/>
      <c r="D154" s="206" t="s">
        <v>76</v>
      </c>
      <c r="E154" s="218" t="s">
        <v>221</v>
      </c>
      <c r="F154" s="218" t="s">
        <v>906</v>
      </c>
      <c r="G154" s="205"/>
      <c r="H154" s="205"/>
      <c r="I154" s="208"/>
      <c r="J154" s="219">
        <f>BK154</f>
        <v>0</v>
      </c>
      <c r="K154" s="205"/>
      <c r="L154" s="210"/>
      <c r="M154" s="211"/>
      <c r="N154" s="212"/>
      <c r="O154" s="212"/>
      <c r="P154" s="213">
        <f>SUM(P155:P166)</f>
        <v>0</v>
      </c>
      <c r="Q154" s="212"/>
      <c r="R154" s="213">
        <f>SUM(R155:R166)</f>
        <v>0</v>
      </c>
      <c r="S154" s="212"/>
      <c r="T154" s="214">
        <f>SUM(T155:T166)</f>
        <v>0</v>
      </c>
      <c r="U154" s="12"/>
      <c r="V154" s="12"/>
      <c r="W154" s="12"/>
      <c r="X154" s="12"/>
      <c r="Y154" s="12"/>
      <c r="Z154" s="12"/>
      <c r="AA154" s="12"/>
      <c r="AB154" s="12"/>
      <c r="AC154" s="12"/>
      <c r="AD154" s="12"/>
      <c r="AE154" s="12"/>
      <c r="AR154" s="215" t="s">
        <v>84</v>
      </c>
      <c r="AT154" s="216" t="s">
        <v>76</v>
      </c>
      <c r="AU154" s="216" t="s">
        <v>84</v>
      </c>
      <c r="AY154" s="215" t="s">
        <v>199</v>
      </c>
      <c r="BK154" s="217">
        <f>SUM(BK155:BK166)</f>
        <v>0</v>
      </c>
    </row>
    <row r="155" spans="1:65" s="2" customFormat="1" ht="19.8" customHeight="1">
      <c r="A155" s="40"/>
      <c r="B155" s="41"/>
      <c r="C155" s="260" t="s">
        <v>279</v>
      </c>
      <c r="D155" s="260" t="s">
        <v>222</v>
      </c>
      <c r="E155" s="261" t="s">
        <v>1411</v>
      </c>
      <c r="F155" s="262" t="s">
        <v>1412</v>
      </c>
      <c r="G155" s="263" t="s">
        <v>303</v>
      </c>
      <c r="H155" s="264">
        <v>5.72</v>
      </c>
      <c r="I155" s="265"/>
      <c r="J155" s="266">
        <f>ROUND(I155*H155,2)</f>
        <v>0</v>
      </c>
      <c r="K155" s="262" t="s">
        <v>32</v>
      </c>
      <c r="L155" s="46"/>
      <c r="M155" s="267" t="s">
        <v>32</v>
      </c>
      <c r="N155" s="268" t="s">
        <v>48</v>
      </c>
      <c r="O155" s="86"/>
      <c r="P155" s="230">
        <f>O155*H155</f>
        <v>0</v>
      </c>
      <c r="Q155" s="230">
        <v>0</v>
      </c>
      <c r="R155" s="230">
        <f>Q155*H155</f>
        <v>0</v>
      </c>
      <c r="S155" s="230">
        <v>0</v>
      </c>
      <c r="T155" s="231">
        <f>S155*H155</f>
        <v>0</v>
      </c>
      <c r="U155" s="40"/>
      <c r="V155" s="40"/>
      <c r="W155" s="40"/>
      <c r="X155" s="40"/>
      <c r="Y155" s="40"/>
      <c r="Z155" s="40"/>
      <c r="AA155" s="40"/>
      <c r="AB155" s="40"/>
      <c r="AC155" s="40"/>
      <c r="AD155" s="40"/>
      <c r="AE155" s="40"/>
      <c r="AR155" s="232" t="s">
        <v>209</v>
      </c>
      <c r="AT155" s="232" t="s">
        <v>222</v>
      </c>
      <c r="AU155" s="232" t="s">
        <v>86</v>
      </c>
      <c r="AY155" s="18" t="s">
        <v>199</v>
      </c>
      <c r="BE155" s="233">
        <f>IF(N155="základní",J155,0)</f>
        <v>0</v>
      </c>
      <c r="BF155" s="233">
        <f>IF(N155="snížená",J155,0)</f>
        <v>0</v>
      </c>
      <c r="BG155" s="233">
        <f>IF(N155="zákl. přenesená",J155,0)</f>
        <v>0</v>
      </c>
      <c r="BH155" s="233">
        <f>IF(N155="sníž. přenesená",J155,0)</f>
        <v>0</v>
      </c>
      <c r="BI155" s="233">
        <f>IF(N155="nulová",J155,0)</f>
        <v>0</v>
      </c>
      <c r="BJ155" s="18" t="s">
        <v>84</v>
      </c>
      <c r="BK155" s="233">
        <f>ROUND(I155*H155,2)</f>
        <v>0</v>
      </c>
      <c r="BL155" s="18" t="s">
        <v>209</v>
      </c>
      <c r="BM155" s="232" t="s">
        <v>282</v>
      </c>
    </row>
    <row r="156" spans="1:47" s="2" customFormat="1" ht="12">
      <c r="A156" s="40"/>
      <c r="B156" s="41"/>
      <c r="C156" s="42"/>
      <c r="D156" s="234" t="s">
        <v>210</v>
      </c>
      <c r="E156" s="42"/>
      <c r="F156" s="235" t="s">
        <v>1412</v>
      </c>
      <c r="G156" s="42"/>
      <c r="H156" s="42"/>
      <c r="I156" s="138"/>
      <c r="J156" s="42"/>
      <c r="K156" s="42"/>
      <c r="L156" s="46"/>
      <c r="M156" s="236"/>
      <c r="N156" s="237"/>
      <c r="O156" s="86"/>
      <c r="P156" s="86"/>
      <c r="Q156" s="86"/>
      <c r="R156" s="86"/>
      <c r="S156" s="86"/>
      <c r="T156" s="87"/>
      <c r="U156" s="40"/>
      <c r="V156" s="40"/>
      <c r="W156" s="40"/>
      <c r="X156" s="40"/>
      <c r="Y156" s="40"/>
      <c r="Z156" s="40"/>
      <c r="AA156" s="40"/>
      <c r="AB156" s="40"/>
      <c r="AC156" s="40"/>
      <c r="AD156" s="40"/>
      <c r="AE156" s="40"/>
      <c r="AT156" s="18" t="s">
        <v>210</v>
      </c>
      <c r="AU156" s="18" t="s">
        <v>86</v>
      </c>
    </row>
    <row r="157" spans="1:51" s="13" customFormat="1" ht="12">
      <c r="A157" s="13"/>
      <c r="B157" s="238"/>
      <c r="C157" s="239"/>
      <c r="D157" s="234" t="s">
        <v>213</v>
      </c>
      <c r="E157" s="240" t="s">
        <v>32</v>
      </c>
      <c r="F157" s="241" t="s">
        <v>1459</v>
      </c>
      <c r="G157" s="239"/>
      <c r="H157" s="242">
        <v>5.72</v>
      </c>
      <c r="I157" s="243"/>
      <c r="J157" s="239"/>
      <c r="K157" s="239"/>
      <c r="L157" s="244"/>
      <c r="M157" s="245"/>
      <c r="N157" s="246"/>
      <c r="O157" s="246"/>
      <c r="P157" s="246"/>
      <c r="Q157" s="246"/>
      <c r="R157" s="246"/>
      <c r="S157" s="246"/>
      <c r="T157" s="247"/>
      <c r="U157" s="13"/>
      <c r="V157" s="13"/>
      <c r="W157" s="13"/>
      <c r="X157" s="13"/>
      <c r="Y157" s="13"/>
      <c r="Z157" s="13"/>
      <c r="AA157" s="13"/>
      <c r="AB157" s="13"/>
      <c r="AC157" s="13"/>
      <c r="AD157" s="13"/>
      <c r="AE157" s="13"/>
      <c r="AT157" s="248" t="s">
        <v>213</v>
      </c>
      <c r="AU157" s="248" t="s">
        <v>86</v>
      </c>
      <c r="AV157" s="13" t="s">
        <v>86</v>
      </c>
      <c r="AW157" s="13" t="s">
        <v>39</v>
      </c>
      <c r="AX157" s="13" t="s">
        <v>6</v>
      </c>
      <c r="AY157" s="248" t="s">
        <v>199</v>
      </c>
    </row>
    <row r="158" spans="1:51" s="14" customFormat="1" ht="12">
      <c r="A158" s="14"/>
      <c r="B158" s="249"/>
      <c r="C158" s="250"/>
      <c r="D158" s="234" t="s">
        <v>213</v>
      </c>
      <c r="E158" s="251" t="s">
        <v>32</v>
      </c>
      <c r="F158" s="252" t="s">
        <v>215</v>
      </c>
      <c r="G158" s="250"/>
      <c r="H158" s="253">
        <v>5.72</v>
      </c>
      <c r="I158" s="254"/>
      <c r="J158" s="250"/>
      <c r="K158" s="250"/>
      <c r="L158" s="255"/>
      <c r="M158" s="269"/>
      <c r="N158" s="270"/>
      <c r="O158" s="270"/>
      <c r="P158" s="270"/>
      <c r="Q158" s="270"/>
      <c r="R158" s="270"/>
      <c r="S158" s="270"/>
      <c r="T158" s="271"/>
      <c r="U158" s="14"/>
      <c r="V158" s="14"/>
      <c r="W158" s="14"/>
      <c r="X158" s="14"/>
      <c r="Y158" s="14"/>
      <c r="Z158" s="14"/>
      <c r="AA158" s="14"/>
      <c r="AB158" s="14"/>
      <c r="AC158" s="14"/>
      <c r="AD158" s="14"/>
      <c r="AE158" s="14"/>
      <c r="AT158" s="259" t="s">
        <v>213</v>
      </c>
      <c r="AU158" s="259" t="s">
        <v>86</v>
      </c>
      <c r="AV158" s="14" t="s">
        <v>209</v>
      </c>
      <c r="AW158" s="14" t="s">
        <v>39</v>
      </c>
      <c r="AX158" s="14" t="s">
        <v>84</v>
      </c>
      <c r="AY158" s="259" t="s">
        <v>199</v>
      </c>
    </row>
    <row r="159" spans="1:65" s="2" customFormat="1" ht="30" customHeight="1">
      <c r="A159" s="40"/>
      <c r="B159" s="41"/>
      <c r="C159" s="260" t="s">
        <v>254</v>
      </c>
      <c r="D159" s="260" t="s">
        <v>222</v>
      </c>
      <c r="E159" s="261" t="s">
        <v>1414</v>
      </c>
      <c r="F159" s="262" t="s">
        <v>1415</v>
      </c>
      <c r="G159" s="263" t="s">
        <v>288</v>
      </c>
      <c r="H159" s="264">
        <v>7.2</v>
      </c>
      <c r="I159" s="265"/>
      <c r="J159" s="266">
        <f>ROUND(I159*H159,2)</f>
        <v>0</v>
      </c>
      <c r="K159" s="262" t="s">
        <v>32</v>
      </c>
      <c r="L159" s="46"/>
      <c r="M159" s="267" t="s">
        <v>32</v>
      </c>
      <c r="N159" s="268" t="s">
        <v>48</v>
      </c>
      <c r="O159" s="86"/>
      <c r="P159" s="230">
        <f>O159*H159</f>
        <v>0</v>
      </c>
      <c r="Q159" s="230">
        <v>0</v>
      </c>
      <c r="R159" s="230">
        <f>Q159*H159</f>
        <v>0</v>
      </c>
      <c r="S159" s="230">
        <v>0</v>
      </c>
      <c r="T159" s="231">
        <f>S159*H159</f>
        <v>0</v>
      </c>
      <c r="U159" s="40"/>
      <c r="V159" s="40"/>
      <c r="W159" s="40"/>
      <c r="X159" s="40"/>
      <c r="Y159" s="40"/>
      <c r="Z159" s="40"/>
      <c r="AA159" s="40"/>
      <c r="AB159" s="40"/>
      <c r="AC159" s="40"/>
      <c r="AD159" s="40"/>
      <c r="AE159" s="40"/>
      <c r="AR159" s="232" t="s">
        <v>209</v>
      </c>
      <c r="AT159" s="232" t="s">
        <v>222</v>
      </c>
      <c r="AU159" s="232" t="s">
        <v>86</v>
      </c>
      <c r="AY159" s="18" t="s">
        <v>199</v>
      </c>
      <c r="BE159" s="233">
        <f>IF(N159="základní",J159,0)</f>
        <v>0</v>
      </c>
      <c r="BF159" s="233">
        <f>IF(N159="snížená",J159,0)</f>
        <v>0</v>
      </c>
      <c r="BG159" s="233">
        <f>IF(N159="zákl. přenesená",J159,0)</f>
        <v>0</v>
      </c>
      <c r="BH159" s="233">
        <f>IF(N159="sníž. přenesená",J159,0)</f>
        <v>0</v>
      </c>
      <c r="BI159" s="233">
        <f>IF(N159="nulová",J159,0)</f>
        <v>0</v>
      </c>
      <c r="BJ159" s="18" t="s">
        <v>84</v>
      </c>
      <c r="BK159" s="233">
        <f>ROUND(I159*H159,2)</f>
        <v>0</v>
      </c>
      <c r="BL159" s="18" t="s">
        <v>209</v>
      </c>
      <c r="BM159" s="232" t="s">
        <v>341</v>
      </c>
    </row>
    <row r="160" spans="1:47" s="2" customFormat="1" ht="12">
      <c r="A160" s="40"/>
      <c r="B160" s="41"/>
      <c r="C160" s="42"/>
      <c r="D160" s="234" t="s">
        <v>210</v>
      </c>
      <c r="E160" s="42"/>
      <c r="F160" s="235" t="s">
        <v>1415</v>
      </c>
      <c r="G160" s="42"/>
      <c r="H160" s="42"/>
      <c r="I160" s="138"/>
      <c r="J160" s="42"/>
      <c r="K160" s="42"/>
      <c r="L160" s="46"/>
      <c r="M160" s="236"/>
      <c r="N160" s="237"/>
      <c r="O160" s="86"/>
      <c r="P160" s="86"/>
      <c r="Q160" s="86"/>
      <c r="R160" s="86"/>
      <c r="S160" s="86"/>
      <c r="T160" s="87"/>
      <c r="U160" s="40"/>
      <c r="V160" s="40"/>
      <c r="W160" s="40"/>
      <c r="X160" s="40"/>
      <c r="Y160" s="40"/>
      <c r="Z160" s="40"/>
      <c r="AA160" s="40"/>
      <c r="AB160" s="40"/>
      <c r="AC160" s="40"/>
      <c r="AD160" s="40"/>
      <c r="AE160" s="40"/>
      <c r="AT160" s="18" t="s">
        <v>210</v>
      </c>
      <c r="AU160" s="18" t="s">
        <v>86</v>
      </c>
    </row>
    <row r="161" spans="1:51" s="13" customFormat="1" ht="12">
      <c r="A161" s="13"/>
      <c r="B161" s="238"/>
      <c r="C161" s="239"/>
      <c r="D161" s="234" t="s">
        <v>213</v>
      </c>
      <c r="E161" s="240" t="s">
        <v>32</v>
      </c>
      <c r="F161" s="241" t="s">
        <v>1460</v>
      </c>
      <c r="G161" s="239"/>
      <c r="H161" s="242">
        <v>7.2</v>
      </c>
      <c r="I161" s="243"/>
      <c r="J161" s="239"/>
      <c r="K161" s="239"/>
      <c r="L161" s="244"/>
      <c r="M161" s="245"/>
      <c r="N161" s="246"/>
      <c r="O161" s="246"/>
      <c r="P161" s="246"/>
      <c r="Q161" s="246"/>
      <c r="R161" s="246"/>
      <c r="S161" s="246"/>
      <c r="T161" s="247"/>
      <c r="U161" s="13"/>
      <c r="V161" s="13"/>
      <c r="W161" s="13"/>
      <c r="X161" s="13"/>
      <c r="Y161" s="13"/>
      <c r="Z161" s="13"/>
      <c r="AA161" s="13"/>
      <c r="AB161" s="13"/>
      <c r="AC161" s="13"/>
      <c r="AD161" s="13"/>
      <c r="AE161" s="13"/>
      <c r="AT161" s="248" t="s">
        <v>213</v>
      </c>
      <c r="AU161" s="248" t="s">
        <v>86</v>
      </c>
      <c r="AV161" s="13" t="s">
        <v>86</v>
      </c>
      <c r="AW161" s="13" t="s">
        <v>39</v>
      </c>
      <c r="AX161" s="13" t="s">
        <v>6</v>
      </c>
      <c r="AY161" s="248" t="s">
        <v>199</v>
      </c>
    </row>
    <row r="162" spans="1:51" s="14" customFormat="1" ht="12">
      <c r="A162" s="14"/>
      <c r="B162" s="249"/>
      <c r="C162" s="250"/>
      <c r="D162" s="234" t="s">
        <v>213</v>
      </c>
      <c r="E162" s="251" t="s">
        <v>32</v>
      </c>
      <c r="F162" s="252" t="s">
        <v>215</v>
      </c>
      <c r="G162" s="250"/>
      <c r="H162" s="253">
        <v>7.2</v>
      </c>
      <c r="I162" s="254"/>
      <c r="J162" s="250"/>
      <c r="K162" s="250"/>
      <c r="L162" s="255"/>
      <c r="M162" s="269"/>
      <c r="N162" s="270"/>
      <c r="O162" s="270"/>
      <c r="P162" s="270"/>
      <c r="Q162" s="270"/>
      <c r="R162" s="270"/>
      <c r="S162" s="270"/>
      <c r="T162" s="271"/>
      <c r="U162" s="14"/>
      <c r="V162" s="14"/>
      <c r="W162" s="14"/>
      <c r="X162" s="14"/>
      <c r="Y162" s="14"/>
      <c r="Z162" s="14"/>
      <c r="AA162" s="14"/>
      <c r="AB162" s="14"/>
      <c r="AC162" s="14"/>
      <c r="AD162" s="14"/>
      <c r="AE162" s="14"/>
      <c r="AT162" s="259" t="s">
        <v>213</v>
      </c>
      <c r="AU162" s="259" t="s">
        <v>86</v>
      </c>
      <c r="AV162" s="14" t="s">
        <v>209</v>
      </c>
      <c r="AW162" s="14" t="s">
        <v>39</v>
      </c>
      <c r="AX162" s="14" t="s">
        <v>84</v>
      </c>
      <c r="AY162" s="259" t="s">
        <v>199</v>
      </c>
    </row>
    <row r="163" spans="1:65" s="2" customFormat="1" ht="30" customHeight="1">
      <c r="A163" s="40"/>
      <c r="B163" s="41"/>
      <c r="C163" s="260" t="s">
        <v>342</v>
      </c>
      <c r="D163" s="260" t="s">
        <v>222</v>
      </c>
      <c r="E163" s="261" t="s">
        <v>1417</v>
      </c>
      <c r="F163" s="262" t="s">
        <v>1418</v>
      </c>
      <c r="G163" s="263" t="s">
        <v>288</v>
      </c>
      <c r="H163" s="264">
        <v>7.2</v>
      </c>
      <c r="I163" s="265"/>
      <c r="J163" s="266">
        <f>ROUND(I163*H163,2)</f>
        <v>0</v>
      </c>
      <c r="K163" s="262" t="s">
        <v>32</v>
      </c>
      <c r="L163" s="46"/>
      <c r="M163" s="267" t="s">
        <v>32</v>
      </c>
      <c r="N163" s="268" t="s">
        <v>48</v>
      </c>
      <c r="O163" s="86"/>
      <c r="P163" s="230">
        <f>O163*H163</f>
        <v>0</v>
      </c>
      <c r="Q163" s="230">
        <v>0</v>
      </c>
      <c r="R163" s="230">
        <f>Q163*H163</f>
        <v>0</v>
      </c>
      <c r="S163" s="230">
        <v>0</v>
      </c>
      <c r="T163" s="231">
        <f>S163*H163</f>
        <v>0</v>
      </c>
      <c r="U163" s="40"/>
      <c r="V163" s="40"/>
      <c r="W163" s="40"/>
      <c r="X163" s="40"/>
      <c r="Y163" s="40"/>
      <c r="Z163" s="40"/>
      <c r="AA163" s="40"/>
      <c r="AB163" s="40"/>
      <c r="AC163" s="40"/>
      <c r="AD163" s="40"/>
      <c r="AE163" s="40"/>
      <c r="AR163" s="232" t="s">
        <v>209</v>
      </c>
      <c r="AT163" s="232" t="s">
        <v>222</v>
      </c>
      <c r="AU163" s="232" t="s">
        <v>86</v>
      </c>
      <c r="AY163" s="18" t="s">
        <v>199</v>
      </c>
      <c r="BE163" s="233">
        <f>IF(N163="základní",J163,0)</f>
        <v>0</v>
      </c>
      <c r="BF163" s="233">
        <f>IF(N163="snížená",J163,0)</f>
        <v>0</v>
      </c>
      <c r="BG163" s="233">
        <f>IF(N163="zákl. přenesená",J163,0)</f>
        <v>0</v>
      </c>
      <c r="BH163" s="233">
        <f>IF(N163="sníž. přenesená",J163,0)</f>
        <v>0</v>
      </c>
      <c r="BI163" s="233">
        <f>IF(N163="nulová",J163,0)</f>
        <v>0</v>
      </c>
      <c r="BJ163" s="18" t="s">
        <v>84</v>
      </c>
      <c r="BK163" s="233">
        <f>ROUND(I163*H163,2)</f>
        <v>0</v>
      </c>
      <c r="BL163" s="18" t="s">
        <v>209</v>
      </c>
      <c r="BM163" s="232" t="s">
        <v>345</v>
      </c>
    </row>
    <row r="164" spans="1:47" s="2" customFormat="1" ht="12">
      <c r="A164" s="40"/>
      <c r="B164" s="41"/>
      <c r="C164" s="42"/>
      <c r="D164" s="234" t="s">
        <v>210</v>
      </c>
      <c r="E164" s="42"/>
      <c r="F164" s="235" t="s">
        <v>1418</v>
      </c>
      <c r="G164" s="42"/>
      <c r="H164" s="42"/>
      <c r="I164" s="138"/>
      <c r="J164" s="42"/>
      <c r="K164" s="42"/>
      <c r="L164" s="46"/>
      <c r="M164" s="236"/>
      <c r="N164" s="237"/>
      <c r="O164" s="86"/>
      <c r="P164" s="86"/>
      <c r="Q164" s="86"/>
      <c r="R164" s="86"/>
      <c r="S164" s="86"/>
      <c r="T164" s="87"/>
      <c r="U164" s="40"/>
      <c r="V164" s="40"/>
      <c r="W164" s="40"/>
      <c r="X164" s="40"/>
      <c r="Y164" s="40"/>
      <c r="Z164" s="40"/>
      <c r="AA164" s="40"/>
      <c r="AB164" s="40"/>
      <c r="AC164" s="40"/>
      <c r="AD164" s="40"/>
      <c r="AE164" s="40"/>
      <c r="AT164" s="18" t="s">
        <v>210</v>
      </c>
      <c r="AU164" s="18" t="s">
        <v>86</v>
      </c>
    </row>
    <row r="165" spans="1:65" s="2" customFormat="1" ht="19.8" customHeight="1">
      <c r="A165" s="40"/>
      <c r="B165" s="41"/>
      <c r="C165" s="260" t="s">
        <v>257</v>
      </c>
      <c r="D165" s="260" t="s">
        <v>222</v>
      </c>
      <c r="E165" s="261" t="s">
        <v>915</v>
      </c>
      <c r="F165" s="262" t="s">
        <v>916</v>
      </c>
      <c r="G165" s="263" t="s">
        <v>324</v>
      </c>
      <c r="H165" s="264">
        <v>15</v>
      </c>
      <c r="I165" s="265"/>
      <c r="J165" s="266">
        <f>ROUND(I165*H165,2)</f>
        <v>0</v>
      </c>
      <c r="K165" s="262" t="s">
        <v>32</v>
      </c>
      <c r="L165" s="46"/>
      <c r="M165" s="267" t="s">
        <v>32</v>
      </c>
      <c r="N165" s="268" t="s">
        <v>48</v>
      </c>
      <c r="O165" s="86"/>
      <c r="P165" s="230">
        <f>O165*H165</f>
        <v>0</v>
      </c>
      <c r="Q165" s="230">
        <v>0</v>
      </c>
      <c r="R165" s="230">
        <f>Q165*H165</f>
        <v>0</v>
      </c>
      <c r="S165" s="230">
        <v>0</v>
      </c>
      <c r="T165" s="231">
        <f>S165*H165</f>
        <v>0</v>
      </c>
      <c r="U165" s="40"/>
      <c r="V165" s="40"/>
      <c r="W165" s="40"/>
      <c r="X165" s="40"/>
      <c r="Y165" s="40"/>
      <c r="Z165" s="40"/>
      <c r="AA165" s="40"/>
      <c r="AB165" s="40"/>
      <c r="AC165" s="40"/>
      <c r="AD165" s="40"/>
      <c r="AE165" s="40"/>
      <c r="AR165" s="232" t="s">
        <v>209</v>
      </c>
      <c r="AT165" s="232" t="s">
        <v>222</v>
      </c>
      <c r="AU165" s="232" t="s">
        <v>86</v>
      </c>
      <c r="AY165" s="18" t="s">
        <v>199</v>
      </c>
      <c r="BE165" s="233">
        <f>IF(N165="základní",J165,0)</f>
        <v>0</v>
      </c>
      <c r="BF165" s="233">
        <f>IF(N165="snížená",J165,0)</f>
        <v>0</v>
      </c>
      <c r="BG165" s="233">
        <f>IF(N165="zákl. přenesená",J165,0)</f>
        <v>0</v>
      </c>
      <c r="BH165" s="233">
        <f>IF(N165="sníž. přenesená",J165,0)</f>
        <v>0</v>
      </c>
      <c r="BI165" s="233">
        <f>IF(N165="nulová",J165,0)</f>
        <v>0</v>
      </c>
      <c r="BJ165" s="18" t="s">
        <v>84</v>
      </c>
      <c r="BK165" s="233">
        <f>ROUND(I165*H165,2)</f>
        <v>0</v>
      </c>
      <c r="BL165" s="18" t="s">
        <v>209</v>
      </c>
      <c r="BM165" s="232" t="s">
        <v>348</v>
      </c>
    </row>
    <row r="166" spans="1:47" s="2" customFormat="1" ht="12">
      <c r="A166" s="40"/>
      <c r="B166" s="41"/>
      <c r="C166" s="42"/>
      <c r="D166" s="234" t="s">
        <v>210</v>
      </c>
      <c r="E166" s="42"/>
      <c r="F166" s="235" t="s">
        <v>916</v>
      </c>
      <c r="G166" s="42"/>
      <c r="H166" s="42"/>
      <c r="I166" s="138"/>
      <c r="J166" s="42"/>
      <c r="K166" s="42"/>
      <c r="L166" s="46"/>
      <c r="M166" s="236"/>
      <c r="N166" s="237"/>
      <c r="O166" s="86"/>
      <c r="P166" s="86"/>
      <c r="Q166" s="86"/>
      <c r="R166" s="86"/>
      <c r="S166" s="86"/>
      <c r="T166" s="87"/>
      <c r="U166" s="40"/>
      <c r="V166" s="40"/>
      <c r="W166" s="40"/>
      <c r="X166" s="40"/>
      <c r="Y166" s="40"/>
      <c r="Z166" s="40"/>
      <c r="AA166" s="40"/>
      <c r="AB166" s="40"/>
      <c r="AC166" s="40"/>
      <c r="AD166" s="40"/>
      <c r="AE166" s="40"/>
      <c r="AT166" s="18" t="s">
        <v>210</v>
      </c>
      <c r="AU166" s="18" t="s">
        <v>86</v>
      </c>
    </row>
    <row r="167" spans="1:63" s="12" customFormat="1" ht="22.8" customHeight="1">
      <c r="A167" s="12"/>
      <c r="B167" s="204"/>
      <c r="C167" s="205"/>
      <c r="D167" s="206" t="s">
        <v>76</v>
      </c>
      <c r="E167" s="218" t="s">
        <v>209</v>
      </c>
      <c r="F167" s="218" t="s">
        <v>917</v>
      </c>
      <c r="G167" s="205"/>
      <c r="H167" s="205"/>
      <c r="I167" s="208"/>
      <c r="J167" s="219">
        <f>BK167</f>
        <v>0</v>
      </c>
      <c r="K167" s="205"/>
      <c r="L167" s="210"/>
      <c r="M167" s="211"/>
      <c r="N167" s="212"/>
      <c r="O167" s="212"/>
      <c r="P167" s="213">
        <f>SUM(P168:P172)</f>
        <v>0</v>
      </c>
      <c r="Q167" s="212"/>
      <c r="R167" s="213">
        <f>SUM(R168:R172)</f>
        <v>0</v>
      </c>
      <c r="S167" s="212"/>
      <c r="T167" s="214">
        <f>SUM(T168:T172)</f>
        <v>0</v>
      </c>
      <c r="U167" s="12"/>
      <c r="V167" s="12"/>
      <c r="W167" s="12"/>
      <c r="X167" s="12"/>
      <c r="Y167" s="12"/>
      <c r="Z167" s="12"/>
      <c r="AA167" s="12"/>
      <c r="AB167" s="12"/>
      <c r="AC167" s="12"/>
      <c r="AD167" s="12"/>
      <c r="AE167" s="12"/>
      <c r="AR167" s="215" t="s">
        <v>84</v>
      </c>
      <c r="AT167" s="216" t="s">
        <v>76</v>
      </c>
      <c r="AU167" s="216" t="s">
        <v>84</v>
      </c>
      <c r="AY167" s="215" t="s">
        <v>199</v>
      </c>
      <c r="BK167" s="217">
        <f>SUM(BK168:BK172)</f>
        <v>0</v>
      </c>
    </row>
    <row r="168" spans="1:65" s="2" customFormat="1" ht="30" customHeight="1">
      <c r="A168" s="40"/>
      <c r="B168" s="41"/>
      <c r="C168" s="260" t="s">
        <v>7</v>
      </c>
      <c r="D168" s="260" t="s">
        <v>222</v>
      </c>
      <c r="E168" s="261" t="s">
        <v>1348</v>
      </c>
      <c r="F168" s="262" t="s">
        <v>1349</v>
      </c>
      <c r="G168" s="263" t="s">
        <v>288</v>
      </c>
      <c r="H168" s="264">
        <v>34</v>
      </c>
      <c r="I168" s="265"/>
      <c r="J168" s="266">
        <f>ROUND(I168*H168,2)</f>
        <v>0</v>
      </c>
      <c r="K168" s="262" t="s">
        <v>32</v>
      </c>
      <c r="L168" s="46"/>
      <c r="M168" s="267" t="s">
        <v>32</v>
      </c>
      <c r="N168" s="268" t="s">
        <v>48</v>
      </c>
      <c r="O168" s="86"/>
      <c r="P168" s="230">
        <f>O168*H168</f>
        <v>0</v>
      </c>
      <c r="Q168" s="230">
        <v>0</v>
      </c>
      <c r="R168" s="230">
        <f>Q168*H168</f>
        <v>0</v>
      </c>
      <c r="S168" s="230">
        <v>0</v>
      </c>
      <c r="T168" s="231">
        <f>S168*H168</f>
        <v>0</v>
      </c>
      <c r="U168" s="40"/>
      <c r="V168" s="40"/>
      <c r="W168" s="40"/>
      <c r="X168" s="40"/>
      <c r="Y168" s="40"/>
      <c r="Z168" s="40"/>
      <c r="AA168" s="40"/>
      <c r="AB168" s="40"/>
      <c r="AC168" s="40"/>
      <c r="AD168" s="40"/>
      <c r="AE168" s="40"/>
      <c r="AR168" s="232" t="s">
        <v>209</v>
      </c>
      <c r="AT168" s="232" t="s">
        <v>222</v>
      </c>
      <c r="AU168" s="232" t="s">
        <v>86</v>
      </c>
      <c r="AY168" s="18" t="s">
        <v>199</v>
      </c>
      <c r="BE168" s="233">
        <f>IF(N168="základní",J168,0)</f>
        <v>0</v>
      </c>
      <c r="BF168" s="233">
        <f>IF(N168="snížená",J168,0)</f>
        <v>0</v>
      </c>
      <c r="BG168" s="233">
        <f>IF(N168="zákl. přenesená",J168,0)</f>
        <v>0</v>
      </c>
      <c r="BH168" s="233">
        <f>IF(N168="sníž. přenesená",J168,0)</f>
        <v>0</v>
      </c>
      <c r="BI168" s="233">
        <f>IF(N168="nulová",J168,0)</f>
        <v>0</v>
      </c>
      <c r="BJ168" s="18" t="s">
        <v>84</v>
      </c>
      <c r="BK168" s="233">
        <f>ROUND(I168*H168,2)</f>
        <v>0</v>
      </c>
      <c r="BL168" s="18" t="s">
        <v>209</v>
      </c>
      <c r="BM168" s="232" t="s">
        <v>351</v>
      </c>
    </row>
    <row r="169" spans="1:47" s="2" customFormat="1" ht="12">
      <c r="A169" s="40"/>
      <c r="B169" s="41"/>
      <c r="C169" s="42"/>
      <c r="D169" s="234" t="s">
        <v>210</v>
      </c>
      <c r="E169" s="42"/>
      <c r="F169" s="235" t="s">
        <v>1349</v>
      </c>
      <c r="G169" s="42"/>
      <c r="H169" s="42"/>
      <c r="I169" s="138"/>
      <c r="J169" s="42"/>
      <c r="K169" s="42"/>
      <c r="L169" s="46"/>
      <c r="M169" s="236"/>
      <c r="N169" s="237"/>
      <c r="O169" s="86"/>
      <c r="P169" s="86"/>
      <c r="Q169" s="86"/>
      <c r="R169" s="86"/>
      <c r="S169" s="86"/>
      <c r="T169" s="87"/>
      <c r="U169" s="40"/>
      <c r="V169" s="40"/>
      <c r="W169" s="40"/>
      <c r="X169" s="40"/>
      <c r="Y169" s="40"/>
      <c r="Z169" s="40"/>
      <c r="AA169" s="40"/>
      <c r="AB169" s="40"/>
      <c r="AC169" s="40"/>
      <c r="AD169" s="40"/>
      <c r="AE169" s="40"/>
      <c r="AT169" s="18" t="s">
        <v>210</v>
      </c>
      <c r="AU169" s="18" t="s">
        <v>86</v>
      </c>
    </row>
    <row r="170" spans="1:51" s="13" customFormat="1" ht="12">
      <c r="A170" s="13"/>
      <c r="B170" s="238"/>
      <c r="C170" s="239"/>
      <c r="D170" s="234" t="s">
        <v>213</v>
      </c>
      <c r="E170" s="240" t="s">
        <v>32</v>
      </c>
      <c r="F170" s="241" t="s">
        <v>1461</v>
      </c>
      <c r="G170" s="239"/>
      <c r="H170" s="242">
        <v>21</v>
      </c>
      <c r="I170" s="243"/>
      <c r="J170" s="239"/>
      <c r="K170" s="239"/>
      <c r="L170" s="244"/>
      <c r="M170" s="245"/>
      <c r="N170" s="246"/>
      <c r="O170" s="246"/>
      <c r="P170" s="246"/>
      <c r="Q170" s="246"/>
      <c r="R170" s="246"/>
      <c r="S170" s="246"/>
      <c r="T170" s="247"/>
      <c r="U170" s="13"/>
      <c r="V170" s="13"/>
      <c r="W170" s="13"/>
      <c r="X170" s="13"/>
      <c r="Y170" s="13"/>
      <c r="Z170" s="13"/>
      <c r="AA170" s="13"/>
      <c r="AB170" s="13"/>
      <c r="AC170" s="13"/>
      <c r="AD170" s="13"/>
      <c r="AE170" s="13"/>
      <c r="AT170" s="248" t="s">
        <v>213</v>
      </c>
      <c r="AU170" s="248" t="s">
        <v>86</v>
      </c>
      <c r="AV170" s="13" t="s">
        <v>86</v>
      </c>
      <c r="AW170" s="13" t="s">
        <v>39</v>
      </c>
      <c r="AX170" s="13" t="s">
        <v>6</v>
      </c>
      <c r="AY170" s="248" t="s">
        <v>199</v>
      </c>
    </row>
    <row r="171" spans="1:51" s="13" customFormat="1" ht="12">
      <c r="A171" s="13"/>
      <c r="B171" s="238"/>
      <c r="C171" s="239"/>
      <c r="D171" s="234" t="s">
        <v>213</v>
      </c>
      <c r="E171" s="240" t="s">
        <v>32</v>
      </c>
      <c r="F171" s="241" t="s">
        <v>1462</v>
      </c>
      <c r="G171" s="239"/>
      <c r="H171" s="242">
        <v>13</v>
      </c>
      <c r="I171" s="243"/>
      <c r="J171" s="239"/>
      <c r="K171" s="239"/>
      <c r="L171" s="244"/>
      <c r="M171" s="245"/>
      <c r="N171" s="246"/>
      <c r="O171" s="246"/>
      <c r="P171" s="246"/>
      <c r="Q171" s="246"/>
      <c r="R171" s="246"/>
      <c r="S171" s="246"/>
      <c r="T171" s="247"/>
      <c r="U171" s="13"/>
      <c r="V171" s="13"/>
      <c r="W171" s="13"/>
      <c r="X171" s="13"/>
      <c r="Y171" s="13"/>
      <c r="Z171" s="13"/>
      <c r="AA171" s="13"/>
      <c r="AB171" s="13"/>
      <c r="AC171" s="13"/>
      <c r="AD171" s="13"/>
      <c r="AE171" s="13"/>
      <c r="AT171" s="248" t="s">
        <v>213</v>
      </c>
      <c r="AU171" s="248" t="s">
        <v>86</v>
      </c>
      <c r="AV171" s="13" t="s">
        <v>86</v>
      </c>
      <c r="AW171" s="13" t="s">
        <v>39</v>
      </c>
      <c r="AX171" s="13" t="s">
        <v>6</v>
      </c>
      <c r="AY171" s="248" t="s">
        <v>199</v>
      </c>
    </row>
    <row r="172" spans="1:51" s="14" customFormat="1" ht="12">
      <c r="A172" s="14"/>
      <c r="B172" s="249"/>
      <c r="C172" s="250"/>
      <c r="D172" s="234" t="s">
        <v>213</v>
      </c>
      <c r="E172" s="251" t="s">
        <v>32</v>
      </c>
      <c r="F172" s="252" t="s">
        <v>215</v>
      </c>
      <c r="G172" s="250"/>
      <c r="H172" s="253">
        <v>34</v>
      </c>
      <c r="I172" s="254"/>
      <c r="J172" s="250"/>
      <c r="K172" s="250"/>
      <c r="L172" s="255"/>
      <c r="M172" s="269"/>
      <c r="N172" s="270"/>
      <c r="O172" s="270"/>
      <c r="P172" s="270"/>
      <c r="Q172" s="270"/>
      <c r="R172" s="270"/>
      <c r="S172" s="270"/>
      <c r="T172" s="271"/>
      <c r="U172" s="14"/>
      <c r="V172" s="14"/>
      <c r="W172" s="14"/>
      <c r="X172" s="14"/>
      <c r="Y172" s="14"/>
      <c r="Z172" s="14"/>
      <c r="AA172" s="14"/>
      <c r="AB172" s="14"/>
      <c r="AC172" s="14"/>
      <c r="AD172" s="14"/>
      <c r="AE172" s="14"/>
      <c r="AT172" s="259" t="s">
        <v>213</v>
      </c>
      <c r="AU172" s="259" t="s">
        <v>86</v>
      </c>
      <c r="AV172" s="14" t="s">
        <v>209</v>
      </c>
      <c r="AW172" s="14" t="s">
        <v>39</v>
      </c>
      <c r="AX172" s="14" t="s">
        <v>84</v>
      </c>
      <c r="AY172" s="259" t="s">
        <v>199</v>
      </c>
    </row>
    <row r="173" spans="1:63" s="12" customFormat="1" ht="22.8" customHeight="1">
      <c r="A173" s="12"/>
      <c r="B173" s="204"/>
      <c r="C173" s="205"/>
      <c r="D173" s="206" t="s">
        <v>76</v>
      </c>
      <c r="E173" s="218" t="s">
        <v>200</v>
      </c>
      <c r="F173" s="218" t="s">
        <v>201</v>
      </c>
      <c r="G173" s="205"/>
      <c r="H173" s="205"/>
      <c r="I173" s="208"/>
      <c r="J173" s="219">
        <f>BK173</f>
        <v>0</v>
      </c>
      <c r="K173" s="205"/>
      <c r="L173" s="210"/>
      <c r="M173" s="211"/>
      <c r="N173" s="212"/>
      <c r="O173" s="212"/>
      <c r="P173" s="213">
        <f>SUM(P174:P181)</f>
        <v>0</v>
      </c>
      <c r="Q173" s="212"/>
      <c r="R173" s="213">
        <f>SUM(R174:R181)</f>
        <v>0</v>
      </c>
      <c r="S173" s="212"/>
      <c r="T173" s="214">
        <f>SUM(T174:T181)</f>
        <v>0</v>
      </c>
      <c r="U173" s="12"/>
      <c r="V173" s="12"/>
      <c r="W173" s="12"/>
      <c r="X173" s="12"/>
      <c r="Y173" s="12"/>
      <c r="Z173" s="12"/>
      <c r="AA173" s="12"/>
      <c r="AB173" s="12"/>
      <c r="AC173" s="12"/>
      <c r="AD173" s="12"/>
      <c r="AE173" s="12"/>
      <c r="AR173" s="215" t="s">
        <v>84</v>
      </c>
      <c r="AT173" s="216" t="s">
        <v>76</v>
      </c>
      <c r="AU173" s="216" t="s">
        <v>84</v>
      </c>
      <c r="AY173" s="215" t="s">
        <v>199</v>
      </c>
      <c r="BK173" s="217">
        <f>SUM(BK174:BK181)</f>
        <v>0</v>
      </c>
    </row>
    <row r="174" spans="1:65" s="2" customFormat="1" ht="14.4" customHeight="1">
      <c r="A174" s="40"/>
      <c r="B174" s="41"/>
      <c r="C174" s="260" t="s">
        <v>261</v>
      </c>
      <c r="D174" s="260" t="s">
        <v>222</v>
      </c>
      <c r="E174" s="261" t="s">
        <v>1421</v>
      </c>
      <c r="F174" s="262" t="s">
        <v>1422</v>
      </c>
      <c r="G174" s="263" t="s">
        <v>288</v>
      </c>
      <c r="H174" s="264">
        <v>15.4</v>
      </c>
      <c r="I174" s="265"/>
      <c r="J174" s="266">
        <f>ROUND(I174*H174,2)</f>
        <v>0</v>
      </c>
      <c r="K174" s="262" t="s">
        <v>32</v>
      </c>
      <c r="L174" s="46"/>
      <c r="M174" s="267" t="s">
        <v>32</v>
      </c>
      <c r="N174" s="268" t="s">
        <v>48</v>
      </c>
      <c r="O174" s="86"/>
      <c r="P174" s="230">
        <f>O174*H174</f>
        <v>0</v>
      </c>
      <c r="Q174" s="230">
        <v>0</v>
      </c>
      <c r="R174" s="230">
        <f>Q174*H174</f>
        <v>0</v>
      </c>
      <c r="S174" s="230">
        <v>0</v>
      </c>
      <c r="T174" s="231">
        <f>S174*H174</f>
        <v>0</v>
      </c>
      <c r="U174" s="40"/>
      <c r="V174" s="40"/>
      <c r="W174" s="40"/>
      <c r="X174" s="40"/>
      <c r="Y174" s="40"/>
      <c r="Z174" s="40"/>
      <c r="AA174" s="40"/>
      <c r="AB174" s="40"/>
      <c r="AC174" s="40"/>
      <c r="AD174" s="40"/>
      <c r="AE174" s="40"/>
      <c r="AR174" s="232" t="s">
        <v>209</v>
      </c>
      <c r="AT174" s="232" t="s">
        <v>222</v>
      </c>
      <c r="AU174" s="232" t="s">
        <v>86</v>
      </c>
      <c r="AY174" s="18" t="s">
        <v>199</v>
      </c>
      <c r="BE174" s="233">
        <f>IF(N174="základní",J174,0)</f>
        <v>0</v>
      </c>
      <c r="BF174" s="233">
        <f>IF(N174="snížená",J174,0)</f>
        <v>0</v>
      </c>
      <c r="BG174" s="233">
        <f>IF(N174="zákl. přenesená",J174,0)</f>
        <v>0</v>
      </c>
      <c r="BH174" s="233">
        <f>IF(N174="sníž. přenesená",J174,0)</f>
        <v>0</v>
      </c>
      <c r="BI174" s="233">
        <f>IF(N174="nulová",J174,0)</f>
        <v>0</v>
      </c>
      <c r="BJ174" s="18" t="s">
        <v>84</v>
      </c>
      <c r="BK174" s="233">
        <f>ROUND(I174*H174,2)</f>
        <v>0</v>
      </c>
      <c r="BL174" s="18" t="s">
        <v>209</v>
      </c>
      <c r="BM174" s="232" t="s">
        <v>354</v>
      </c>
    </row>
    <row r="175" spans="1:47" s="2" customFormat="1" ht="12">
      <c r="A175" s="40"/>
      <c r="B175" s="41"/>
      <c r="C175" s="42"/>
      <c r="D175" s="234" t="s">
        <v>210</v>
      </c>
      <c r="E175" s="42"/>
      <c r="F175" s="235" t="s">
        <v>1422</v>
      </c>
      <c r="G175" s="42"/>
      <c r="H175" s="42"/>
      <c r="I175" s="138"/>
      <c r="J175" s="42"/>
      <c r="K175" s="42"/>
      <c r="L175" s="46"/>
      <c r="M175" s="236"/>
      <c r="N175" s="237"/>
      <c r="O175" s="86"/>
      <c r="P175" s="86"/>
      <c r="Q175" s="86"/>
      <c r="R175" s="86"/>
      <c r="S175" s="86"/>
      <c r="T175" s="87"/>
      <c r="U175" s="40"/>
      <c r="V175" s="40"/>
      <c r="W175" s="40"/>
      <c r="X175" s="40"/>
      <c r="Y175" s="40"/>
      <c r="Z175" s="40"/>
      <c r="AA175" s="40"/>
      <c r="AB175" s="40"/>
      <c r="AC175" s="40"/>
      <c r="AD175" s="40"/>
      <c r="AE175" s="40"/>
      <c r="AT175" s="18" t="s">
        <v>210</v>
      </c>
      <c r="AU175" s="18" t="s">
        <v>86</v>
      </c>
    </row>
    <row r="176" spans="1:51" s="13" customFormat="1" ht="12">
      <c r="A176" s="13"/>
      <c r="B176" s="238"/>
      <c r="C176" s="239"/>
      <c r="D176" s="234" t="s">
        <v>213</v>
      </c>
      <c r="E176" s="240" t="s">
        <v>32</v>
      </c>
      <c r="F176" s="241" t="s">
        <v>1463</v>
      </c>
      <c r="G176" s="239"/>
      <c r="H176" s="242">
        <v>15.4</v>
      </c>
      <c r="I176" s="243"/>
      <c r="J176" s="239"/>
      <c r="K176" s="239"/>
      <c r="L176" s="244"/>
      <c r="M176" s="245"/>
      <c r="N176" s="246"/>
      <c r="O176" s="246"/>
      <c r="P176" s="246"/>
      <c r="Q176" s="246"/>
      <c r="R176" s="246"/>
      <c r="S176" s="246"/>
      <c r="T176" s="247"/>
      <c r="U176" s="13"/>
      <c r="V176" s="13"/>
      <c r="W176" s="13"/>
      <c r="X176" s="13"/>
      <c r="Y176" s="13"/>
      <c r="Z176" s="13"/>
      <c r="AA176" s="13"/>
      <c r="AB176" s="13"/>
      <c r="AC176" s="13"/>
      <c r="AD176" s="13"/>
      <c r="AE176" s="13"/>
      <c r="AT176" s="248" t="s">
        <v>213</v>
      </c>
      <c r="AU176" s="248" t="s">
        <v>86</v>
      </c>
      <c r="AV176" s="13" t="s">
        <v>86</v>
      </c>
      <c r="AW176" s="13" t="s">
        <v>39</v>
      </c>
      <c r="AX176" s="13" t="s">
        <v>6</v>
      </c>
      <c r="AY176" s="248" t="s">
        <v>199</v>
      </c>
    </row>
    <row r="177" spans="1:51" s="14" customFormat="1" ht="12">
      <c r="A177" s="14"/>
      <c r="B177" s="249"/>
      <c r="C177" s="250"/>
      <c r="D177" s="234" t="s">
        <v>213</v>
      </c>
      <c r="E177" s="251" t="s">
        <v>32</v>
      </c>
      <c r="F177" s="252" t="s">
        <v>215</v>
      </c>
      <c r="G177" s="250"/>
      <c r="H177" s="253">
        <v>15.4</v>
      </c>
      <c r="I177" s="254"/>
      <c r="J177" s="250"/>
      <c r="K177" s="250"/>
      <c r="L177" s="255"/>
      <c r="M177" s="269"/>
      <c r="N177" s="270"/>
      <c r="O177" s="270"/>
      <c r="P177" s="270"/>
      <c r="Q177" s="270"/>
      <c r="R177" s="270"/>
      <c r="S177" s="270"/>
      <c r="T177" s="271"/>
      <c r="U177" s="14"/>
      <c r="V177" s="14"/>
      <c r="W177" s="14"/>
      <c r="X177" s="14"/>
      <c r="Y177" s="14"/>
      <c r="Z177" s="14"/>
      <c r="AA177" s="14"/>
      <c r="AB177" s="14"/>
      <c r="AC177" s="14"/>
      <c r="AD177" s="14"/>
      <c r="AE177" s="14"/>
      <c r="AT177" s="259" t="s">
        <v>213</v>
      </c>
      <c r="AU177" s="259" t="s">
        <v>86</v>
      </c>
      <c r="AV177" s="14" t="s">
        <v>209</v>
      </c>
      <c r="AW177" s="14" t="s">
        <v>39</v>
      </c>
      <c r="AX177" s="14" t="s">
        <v>84</v>
      </c>
      <c r="AY177" s="259" t="s">
        <v>199</v>
      </c>
    </row>
    <row r="178" spans="1:65" s="2" customFormat="1" ht="14.4" customHeight="1">
      <c r="A178" s="40"/>
      <c r="B178" s="41"/>
      <c r="C178" s="260" t="s">
        <v>355</v>
      </c>
      <c r="D178" s="260" t="s">
        <v>222</v>
      </c>
      <c r="E178" s="261" t="s">
        <v>1424</v>
      </c>
      <c r="F178" s="262" t="s">
        <v>771</v>
      </c>
      <c r="G178" s="263" t="s">
        <v>288</v>
      </c>
      <c r="H178" s="264">
        <v>15.4</v>
      </c>
      <c r="I178" s="265"/>
      <c r="J178" s="266">
        <f>ROUND(I178*H178,2)</f>
        <v>0</v>
      </c>
      <c r="K178" s="262" t="s">
        <v>32</v>
      </c>
      <c r="L178" s="46"/>
      <c r="M178" s="267" t="s">
        <v>32</v>
      </c>
      <c r="N178" s="268" t="s">
        <v>48</v>
      </c>
      <c r="O178" s="86"/>
      <c r="P178" s="230">
        <f>O178*H178</f>
        <v>0</v>
      </c>
      <c r="Q178" s="230">
        <v>0</v>
      </c>
      <c r="R178" s="230">
        <f>Q178*H178</f>
        <v>0</v>
      </c>
      <c r="S178" s="230">
        <v>0</v>
      </c>
      <c r="T178" s="231">
        <f>S178*H178</f>
        <v>0</v>
      </c>
      <c r="U178" s="40"/>
      <c r="V178" s="40"/>
      <c r="W178" s="40"/>
      <c r="X178" s="40"/>
      <c r="Y178" s="40"/>
      <c r="Z178" s="40"/>
      <c r="AA178" s="40"/>
      <c r="AB178" s="40"/>
      <c r="AC178" s="40"/>
      <c r="AD178" s="40"/>
      <c r="AE178" s="40"/>
      <c r="AR178" s="232" t="s">
        <v>209</v>
      </c>
      <c r="AT178" s="232" t="s">
        <v>222</v>
      </c>
      <c r="AU178" s="232" t="s">
        <v>86</v>
      </c>
      <c r="AY178" s="18" t="s">
        <v>199</v>
      </c>
      <c r="BE178" s="233">
        <f>IF(N178="základní",J178,0)</f>
        <v>0</v>
      </c>
      <c r="BF178" s="233">
        <f>IF(N178="snížená",J178,0)</f>
        <v>0</v>
      </c>
      <c r="BG178" s="233">
        <f>IF(N178="zákl. přenesená",J178,0)</f>
        <v>0</v>
      </c>
      <c r="BH178" s="233">
        <f>IF(N178="sníž. přenesená",J178,0)</f>
        <v>0</v>
      </c>
      <c r="BI178" s="233">
        <f>IF(N178="nulová",J178,0)</f>
        <v>0</v>
      </c>
      <c r="BJ178" s="18" t="s">
        <v>84</v>
      </c>
      <c r="BK178" s="233">
        <f>ROUND(I178*H178,2)</f>
        <v>0</v>
      </c>
      <c r="BL178" s="18" t="s">
        <v>209</v>
      </c>
      <c r="BM178" s="232" t="s">
        <v>358</v>
      </c>
    </row>
    <row r="179" spans="1:47" s="2" customFormat="1" ht="12">
      <c r="A179" s="40"/>
      <c r="B179" s="41"/>
      <c r="C179" s="42"/>
      <c r="D179" s="234" t="s">
        <v>210</v>
      </c>
      <c r="E179" s="42"/>
      <c r="F179" s="235" t="s">
        <v>771</v>
      </c>
      <c r="G179" s="42"/>
      <c r="H179" s="42"/>
      <c r="I179" s="138"/>
      <c r="J179" s="42"/>
      <c r="K179" s="42"/>
      <c r="L179" s="46"/>
      <c r="M179" s="236"/>
      <c r="N179" s="237"/>
      <c r="O179" s="86"/>
      <c r="P179" s="86"/>
      <c r="Q179" s="86"/>
      <c r="R179" s="86"/>
      <c r="S179" s="86"/>
      <c r="T179" s="87"/>
      <c r="U179" s="40"/>
      <c r="V179" s="40"/>
      <c r="W179" s="40"/>
      <c r="X179" s="40"/>
      <c r="Y179" s="40"/>
      <c r="Z179" s="40"/>
      <c r="AA179" s="40"/>
      <c r="AB179" s="40"/>
      <c r="AC179" s="40"/>
      <c r="AD179" s="40"/>
      <c r="AE179" s="40"/>
      <c r="AT179" s="18" t="s">
        <v>210</v>
      </c>
      <c r="AU179" s="18" t="s">
        <v>86</v>
      </c>
    </row>
    <row r="180" spans="1:51" s="13" customFormat="1" ht="12">
      <c r="A180" s="13"/>
      <c r="B180" s="238"/>
      <c r="C180" s="239"/>
      <c r="D180" s="234" t="s">
        <v>213</v>
      </c>
      <c r="E180" s="240" t="s">
        <v>32</v>
      </c>
      <c r="F180" s="241" t="s">
        <v>1464</v>
      </c>
      <c r="G180" s="239"/>
      <c r="H180" s="242">
        <v>15.4</v>
      </c>
      <c r="I180" s="243"/>
      <c r="J180" s="239"/>
      <c r="K180" s="239"/>
      <c r="L180" s="244"/>
      <c r="M180" s="245"/>
      <c r="N180" s="246"/>
      <c r="O180" s="246"/>
      <c r="P180" s="246"/>
      <c r="Q180" s="246"/>
      <c r="R180" s="246"/>
      <c r="S180" s="246"/>
      <c r="T180" s="247"/>
      <c r="U180" s="13"/>
      <c r="V180" s="13"/>
      <c r="W180" s="13"/>
      <c r="X180" s="13"/>
      <c r="Y180" s="13"/>
      <c r="Z180" s="13"/>
      <c r="AA180" s="13"/>
      <c r="AB180" s="13"/>
      <c r="AC180" s="13"/>
      <c r="AD180" s="13"/>
      <c r="AE180" s="13"/>
      <c r="AT180" s="248" t="s">
        <v>213</v>
      </c>
      <c r="AU180" s="248" t="s">
        <v>86</v>
      </c>
      <c r="AV180" s="13" t="s">
        <v>86</v>
      </c>
      <c r="AW180" s="13" t="s">
        <v>39</v>
      </c>
      <c r="AX180" s="13" t="s">
        <v>6</v>
      </c>
      <c r="AY180" s="248" t="s">
        <v>199</v>
      </c>
    </row>
    <row r="181" spans="1:51" s="14" customFormat="1" ht="12">
      <c r="A181" s="14"/>
      <c r="B181" s="249"/>
      <c r="C181" s="250"/>
      <c r="D181" s="234" t="s">
        <v>213</v>
      </c>
      <c r="E181" s="251" t="s">
        <v>32</v>
      </c>
      <c r="F181" s="252" t="s">
        <v>215</v>
      </c>
      <c r="G181" s="250"/>
      <c r="H181" s="253">
        <v>15.4</v>
      </c>
      <c r="I181" s="254"/>
      <c r="J181" s="250"/>
      <c r="K181" s="250"/>
      <c r="L181" s="255"/>
      <c r="M181" s="269"/>
      <c r="N181" s="270"/>
      <c r="O181" s="270"/>
      <c r="P181" s="270"/>
      <c r="Q181" s="270"/>
      <c r="R181" s="270"/>
      <c r="S181" s="270"/>
      <c r="T181" s="271"/>
      <c r="U181" s="14"/>
      <c r="V181" s="14"/>
      <c r="W181" s="14"/>
      <c r="X181" s="14"/>
      <c r="Y181" s="14"/>
      <c r="Z181" s="14"/>
      <c r="AA181" s="14"/>
      <c r="AB181" s="14"/>
      <c r="AC181" s="14"/>
      <c r="AD181" s="14"/>
      <c r="AE181" s="14"/>
      <c r="AT181" s="259" t="s">
        <v>213</v>
      </c>
      <c r="AU181" s="259" t="s">
        <v>86</v>
      </c>
      <c r="AV181" s="14" t="s">
        <v>209</v>
      </c>
      <c r="AW181" s="14" t="s">
        <v>39</v>
      </c>
      <c r="AX181" s="14" t="s">
        <v>84</v>
      </c>
      <c r="AY181" s="259" t="s">
        <v>199</v>
      </c>
    </row>
    <row r="182" spans="1:63" s="12" customFormat="1" ht="22.8" customHeight="1">
      <c r="A182" s="12"/>
      <c r="B182" s="204"/>
      <c r="C182" s="205"/>
      <c r="D182" s="206" t="s">
        <v>76</v>
      </c>
      <c r="E182" s="218" t="s">
        <v>230</v>
      </c>
      <c r="F182" s="218" t="s">
        <v>933</v>
      </c>
      <c r="G182" s="205"/>
      <c r="H182" s="205"/>
      <c r="I182" s="208"/>
      <c r="J182" s="219">
        <f>BK182</f>
        <v>0</v>
      </c>
      <c r="K182" s="205"/>
      <c r="L182" s="210"/>
      <c r="M182" s="211"/>
      <c r="N182" s="212"/>
      <c r="O182" s="212"/>
      <c r="P182" s="213">
        <f>SUM(P183:P186)</f>
        <v>0</v>
      </c>
      <c r="Q182" s="212"/>
      <c r="R182" s="213">
        <f>SUM(R183:R186)</f>
        <v>0</v>
      </c>
      <c r="S182" s="212"/>
      <c r="T182" s="214">
        <f>SUM(T183:T186)</f>
        <v>0</v>
      </c>
      <c r="U182" s="12"/>
      <c r="V182" s="12"/>
      <c r="W182" s="12"/>
      <c r="X182" s="12"/>
      <c r="Y182" s="12"/>
      <c r="Z182" s="12"/>
      <c r="AA182" s="12"/>
      <c r="AB182" s="12"/>
      <c r="AC182" s="12"/>
      <c r="AD182" s="12"/>
      <c r="AE182" s="12"/>
      <c r="AR182" s="215" t="s">
        <v>84</v>
      </c>
      <c r="AT182" s="216" t="s">
        <v>76</v>
      </c>
      <c r="AU182" s="216" t="s">
        <v>84</v>
      </c>
      <c r="AY182" s="215" t="s">
        <v>199</v>
      </c>
      <c r="BK182" s="217">
        <f>SUM(BK183:BK186)</f>
        <v>0</v>
      </c>
    </row>
    <row r="183" spans="1:65" s="2" customFormat="1" ht="30" customHeight="1">
      <c r="A183" s="40"/>
      <c r="B183" s="41"/>
      <c r="C183" s="260" t="s">
        <v>264</v>
      </c>
      <c r="D183" s="260" t="s">
        <v>222</v>
      </c>
      <c r="E183" s="261" t="s">
        <v>934</v>
      </c>
      <c r="F183" s="262" t="s">
        <v>935</v>
      </c>
      <c r="G183" s="263" t="s">
        <v>324</v>
      </c>
      <c r="H183" s="264">
        <v>12</v>
      </c>
      <c r="I183" s="265"/>
      <c r="J183" s="266">
        <f>ROUND(I183*H183,2)</f>
        <v>0</v>
      </c>
      <c r="K183" s="262" t="s">
        <v>32</v>
      </c>
      <c r="L183" s="46"/>
      <c r="M183" s="267" t="s">
        <v>32</v>
      </c>
      <c r="N183" s="268" t="s">
        <v>48</v>
      </c>
      <c r="O183" s="86"/>
      <c r="P183" s="230">
        <f>O183*H183</f>
        <v>0</v>
      </c>
      <c r="Q183" s="230">
        <v>0</v>
      </c>
      <c r="R183" s="230">
        <f>Q183*H183</f>
        <v>0</v>
      </c>
      <c r="S183" s="230">
        <v>0</v>
      </c>
      <c r="T183" s="231">
        <f>S183*H183</f>
        <v>0</v>
      </c>
      <c r="U183" s="40"/>
      <c r="V183" s="40"/>
      <c r="W183" s="40"/>
      <c r="X183" s="40"/>
      <c r="Y183" s="40"/>
      <c r="Z183" s="40"/>
      <c r="AA183" s="40"/>
      <c r="AB183" s="40"/>
      <c r="AC183" s="40"/>
      <c r="AD183" s="40"/>
      <c r="AE183" s="40"/>
      <c r="AR183" s="232" t="s">
        <v>209</v>
      </c>
      <c r="AT183" s="232" t="s">
        <v>222</v>
      </c>
      <c r="AU183" s="232" t="s">
        <v>86</v>
      </c>
      <c r="AY183" s="18" t="s">
        <v>199</v>
      </c>
      <c r="BE183" s="233">
        <f>IF(N183="základní",J183,0)</f>
        <v>0</v>
      </c>
      <c r="BF183" s="233">
        <f>IF(N183="snížená",J183,0)</f>
        <v>0</v>
      </c>
      <c r="BG183" s="233">
        <f>IF(N183="zákl. přenesená",J183,0)</f>
        <v>0</v>
      </c>
      <c r="BH183" s="233">
        <f>IF(N183="sníž. přenesená",J183,0)</f>
        <v>0</v>
      </c>
      <c r="BI183" s="233">
        <f>IF(N183="nulová",J183,0)</f>
        <v>0</v>
      </c>
      <c r="BJ183" s="18" t="s">
        <v>84</v>
      </c>
      <c r="BK183" s="233">
        <f>ROUND(I183*H183,2)</f>
        <v>0</v>
      </c>
      <c r="BL183" s="18" t="s">
        <v>209</v>
      </c>
      <c r="BM183" s="232" t="s">
        <v>363</v>
      </c>
    </row>
    <row r="184" spans="1:47" s="2" customFormat="1" ht="12">
      <c r="A184" s="40"/>
      <c r="B184" s="41"/>
      <c r="C184" s="42"/>
      <c r="D184" s="234" t="s">
        <v>210</v>
      </c>
      <c r="E184" s="42"/>
      <c r="F184" s="235" t="s">
        <v>935</v>
      </c>
      <c r="G184" s="42"/>
      <c r="H184" s="42"/>
      <c r="I184" s="138"/>
      <c r="J184" s="42"/>
      <c r="K184" s="42"/>
      <c r="L184" s="46"/>
      <c r="M184" s="236"/>
      <c r="N184" s="237"/>
      <c r="O184" s="86"/>
      <c r="P184" s="86"/>
      <c r="Q184" s="86"/>
      <c r="R184" s="86"/>
      <c r="S184" s="86"/>
      <c r="T184" s="87"/>
      <c r="U184" s="40"/>
      <c r="V184" s="40"/>
      <c r="W184" s="40"/>
      <c r="X184" s="40"/>
      <c r="Y184" s="40"/>
      <c r="Z184" s="40"/>
      <c r="AA184" s="40"/>
      <c r="AB184" s="40"/>
      <c r="AC184" s="40"/>
      <c r="AD184" s="40"/>
      <c r="AE184" s="40"/>
      <c r="AT184" s="18" t="s">
        <v>210</v>
      </c>
      <c r="AU184" s="18" t="s">
        <v>86</v>
      </c>
    </row>
    <row r="185" spans="1:51" s="13" customFormat="1" ht="12">
      <c r="A185" s="13"/>
      <c r="B185" s="238"/>
      <c r="C185" s="239"/>
      <c r="D185" s="234" t="s">
        <v>213</v>
      </c>
      <c r="E185" s="240" t="s">
        <v>32</v>
      </c>
      <c r="F185" s="241" t="s">
        <v>1465</v>
      </c>
      <c r="G185" s="239"/>
      <c r="H185" s="242">
        <v>12</v>
      </c>
      <c r="I185" s="243"/>
      <c r="J185" s="239"/>
      <c r="K185" s="239"/>
      <c r="L185" s="244"/>
      <c r="M185" s="245"/>
      <c r="N185" s="246"/>
      <c r="O185" s="246"/>
      <c r="P185" s="246"/>
      <c r="Q185" s="246"/>
      <c r="R185" s="246"/>
      <c r="S185" s="246"/>
      <c r="T185" s="247"/>
      <c r="U185" s="13"/>
      <c r="V185" s="13"/>
      <c r="W185" s="13"/>
      <c r="X185" s="13"/>
      <c r="Y185" s="13"/>
      <c r="Z185" s="13"/>
      <c r="AA185" s="13"/>
      <c r="AB185" s="13"/>
      <c r="AC185" s="13"/>
      <c r="AD185" s="13"/>
      <c r="AE185" s="13"/>
      <c r="AT185" s="248" t="s">
        <v>213</v>
      </c>
      <c r="AU185" s="248" t="s">
        <v>86</v>
      </c>
      <c r="AV185" s="13" t="s">
        <v>86</v>
      </c>
      <c r="AW185" s="13" t="s">
        <v>39</v>
      </c>
      <c r="AX185" s="13" t="s">
        <v>6</v>
      </c>
      <c r="AY185" s="248" t="s">
        <v>199</v>
      </c>
    </row>
    <row r="186" spans="1:51" s="14" customFormat="1" ht="12">
      <c r="A186" s="14"/>
      <c r="B186" s="249"/>
      <c r="C186" s="250"/>
      <c r="D186" s="234" t="s">
        <v>213</v>
      </c>
      <c r="E186" s="251" t="s">
        <v>32</v>
      </c>
      <c r="F186" s="252" t="s">
        <v>215</v>
      </c>
      <c r="G186" s="250"/>
      <c r="H186" s="253">
        <v>12</v>
      </c>
      <c r="I186" s="254"/>
      <c r="J186" s="250"/>
      <c r="K186" s="250"/>
      <c r="L186" s="255"/>
      <c r="M186" s="269"/>
      <c r="N186" s="270"/>
      <c r="O186" s="270"/>
      <c r="P186" s="270"/>
      <c r="Q186" s="270"/>
      <c r="R186" s="270"/>
      <c r="S186" s="270"/>
      <c r="T186" s="271"/>
      <c r="U186" s="14"/>
      <c r="V186" s="14"/>
      <c r="W186" s="14"/>
      <c r="X186" s="14"/>
      <c r="Y186" s="14"/>
      <c r="Z186" s="14"/>
      <c r="AA186" s="14"/>
      <c r="AB186" s="14"/>
      <c r="AC186" s="14"/>
      <c r="AD186" s="14"/>
      <c r="AE186" s="14"/>
      <c r="AT186" s="259" t="s">
        <v>213</v>
      </c>
      <c r="AU186" s="259" t="s">
        <v>86</v>
      </c>
      <c r="AV186" s="14" t="s">
        <v>209</v>
      </c>
      <c r="AW186" s="14" t="s">
        <v>39</v>
      </c>
      <c r="AX186" s="14" t="s">
        <v>84</v>
      </c>
      <c r="AY186" s="259" t="s">
        <v>199</v>
      </c>
    </row>
    <row r="187" spans="1:63" s="12" customFormat="1" ht="22.8" customHeight="1">
      <c r="A187" s="12"/>
      <c r="B187" s="204"/>
      <c r="C187" s="205"/>
      <c r="D187" s="206" t="s">
        <v>76</v>
      </c>
      <c r="E187" s="218" t="s">
        <v>249</v>
      </c>
      <c r="F187" s="218" t="s">
        <v>942</v>
      </c>
      <c r="G187" s="205"/>
      <c r="H187" s="205"/>
      <c r="I187" s="208"/>
      <c r="J187" s="219">
        <f>BK187</f>
        <v>0</v>
      </c>
      <c r="K187" s="205"/>
      <c r="L187" s="210"/>
      <c r="M187" s="211"/>
      <c r="N187" s="212"/>
      <c r="O187" s="212"/>
      <c r="P187" s="213">
        <f>SUM(P188:P217)</f>
        <v>0</v>
      </c>
      <c r="Q187" s="212"/>
      <c r="R187" s="213">
        <f>SUM(R188:R217)</f>
        <v>0</v>
      </c>
      <c r="S187" s="212"/>
      <c r="T187" s="214">
        <f>SUM(T188:T217)</f>
        <v>0</v>
      </c>
      <c r="U187" s="12"/>
      <c r="V187" s="12"/>
      <c r="W187" s="12"/>
      <c r="X187" s="12"/>
      <c r="Y187" s="12"/>
      <c r="Z187" s="12"/>
      <c r="AA187" s="12"/>
      <c r="AB187" s="12"/>
      <c r="AC187" s="12"/>
      <c r="AD187" s="12"/>
      <c r="AE187" s="12"/>
      <c r="AR187" s="215" t="s">
        <v>84</v>
      </c>
      <c r="AT187" s="216" t="s">
        <v>76</v>
      </c>
      <c r="AU187" s="216" t="s">
        <v>84</v>
      </c>
      <c r="AY187" s="215" t="s">
        <v>199</v>
      </c>
      <c r="BK187" s="217">
        <f>SUM(BK188:BK217)</f>
        <v>0</v>
      </c>
    </row>
    <row r="188" spans="1:65" s="2" customFormat="1" ht="14.4" customHeight="1">
      <c r="A188" s="40"/>
      <c r="B188" s="41"/>
      <c r="C188" s="260" t="s">
        <v>364</v>
      </c>
      <c r="D188" s="260" t="s">
        <v>222</v>
      </c>
      <c r="E188" s="261" t="s">
        <v>1020</v>
      </c>
      <c r="F188" s="262" t="s">
        <v>1021</v>
      </c>
      <c r="G188" s="263" t="s">
        <v>288</v>
      </c>
      <c r="H188" s="264">
        <v>9.6</v>
      </c>
      <c r="I188" s="265"/>
      <c r="J188" s="266">
        <f>ROUND(I188*H188,2)</f>
        <v>0</v>
      </c>
      <c r="K188" s="262" t="s">
        <v>32</v>
      </c>
      <c r="L188" s="46"/>
      <c r="M188" s="267" t="s">
        <v>32</v>
      </c>
      <c r="N188" s="268" t="s">
        <v>48</v>
      </c>
      <c r="O188" s="86"/>
      <c r="P188" s="230">
        <f>O188*H188</f>
        <v>0</v>
      </c>
      <c r="Q188" s="230">
        <v>0</v>
      </c>
      <c r="R188" s="230">
        <f>Q188*H188</f>
        <v>0</v>
      </c>
      <c r="S188" s="230">
        <v>0</v>
      </c>
      <c r="T188" s="231">
        <f>S188*H188</f>
        <v>0</v>
      </c>
      <c r="U188" s="40"/>
      <c r="V188" s="40"/>
      <c r="W188" s="40"/>
      <c r="X188" s="40"/>
      <c r="Y188" s="40"/>
      <c r="Z188" s="40"/>
      <c r="AA188" s="40"/>
      <c r="AB188" s="40"/>
      <c r="AC188" s="40"/>
      <c r="AD188" s="40"/>
      <c r="AE188" s="40"/>
      <c r="AR188" s="232" t="s">
        <v>209</v>
      </c>
      <c r="AT188" s="232" t="s">
        <v>222</v>
      </c>
      <c r="AU188" s="232" t="s">
        <v>86</v>
      </c>
      <c r="AY188" s="18" t="s">
        <v>199</v>
      </c>
      <c r="BE188" s="233">
        <f>IF(N188="základní",J188,0)</f>
        <v>0</v>
      </c>
      <c r="BF188" s="233">
        <f>IF(N188="snížená",J188,0)</f>
        <v>0</v>
      </c>
      <c r="BG188" s="233">
        <f>IF(N188="zákl. přenesená",J188,0)</f>
        <v>0</v>
      </c>
      <c r="BH188" s="233">
        <f>IF(N188="sníž. přenesená",J188,0)</f>
        <v>0</v>
      </c>
      <c r="BI188" s="233">
        <f>IF(N188="nulová",J188,0)</f>
        <v>0</v>
      </c>
      <c r="BJ188" s="18" t="s">
        <v>84</v>
      </c>
      <c r="BK188" s="233">
        <f>ROUND(I188*H188,2)</f>
        <v>0</v>
      </c>
      <c r="BL188" s="18" t="s">
        <v>209</v>
      </c>
      <c r="BM188" s="232" t="s">
        <v>367</v>
      </c>
    </row>
    <row r="189" spans="1:47" s="2" customFormat="1" ht="12">
      <c r="A189" s="40"/>
      <c r="B189" s="41"/>
      <c r="C189" s="42"/>
      <c r="D189" s="234" t="s">
        <v>210</v>
      </c>
      <c r="E189" s="42"/>
      <c r="F189" s="235" t="s">
        <v>1021</v>
      </c>
      <c r="G189" s="42"/>
      <c r="H189" s="42"/>
      <c r="I189" s="138"/>
      <c r="J189" s="42"/>
      <c r="K189" s="42"/>
      <c r="L189" s="46"/>
      <c r="M189" s="236"/>
      <c r="N189" s="237"/>
      <c r="O189" s="86"/>
      <c r="P189" s="86"/>
      <c r="Q189" s="86"/>
      <c r="R189" s="86"/>
      <c r="S189" s="86"/>
      <c r="T189" s="87"/>
      <c r="U189" s="40"/>
      <c r="V189" s="40"/>
      <c r="W189" s="40"/>
      <c r="X189" s="40"/>
      <c r="Y189" s="40"/>
      <c r="Z189" s="40"/>
      <c r="AA189" s="40"/>
      <c r="AB189" s="40"/>
      <c r="AC189" s="40"/>
      <c r="AD189" s="40"/>
      <c r="AE189" s="40"/>
      <c r="AT189" s="18" t="s">
        <v>210</v>
      </c>
      <c r="AU189" s="18" t="s">
        <v>86</v>
      </c>
    </row>
    <row r="190" spans="1:51" s="13" customFormat="1" ht="12">
      <c r="A190" s="13"/>
      <c r="B190" s="238"/>
      <c r="C190" s="239"/>
      <c r="D190" s="234" t="s">
        <v>213</v>
      </c>
      <c r="E190" s="240" t="s">
        <v>32</v>
      </c>
      <c r="F190" s="241" t="s">
        <v>1466</v>
      </c>
      <c r="G190" s="239"/>
      <c r="H190" s="242">
        <v>9.6</v>
      </c>
      <c r="I190" s="243"/>
      <c r="J190" s="239"/>
      <c r="K190" s="239"/>
      <c r="L190" s="244"/>
      <c r="M190" s="245"/>
      <c r="N190" s="246"/>
      <c r="O190" s="246"/>
      <c r="P190" s="246"/>
      <c r="Q190" s="246"/>
      <c r="R190" s="246"/>
      <c r="S190" s="246"/>
      <c r="T190" s="247"/>
      <c r="U190" s="13"/>
      <c r="V190" s="13"/>
      <c r="W190" s="13"/>
      <c r="X190" s="13"/>
      <c r="Y190" s="13"/>
      <c r="Z190" s="13"/>
      <c r="AA190" s="13"/>
      <c r="AB190" s="13"/>
      <c r="AC190" s="13"/>
      <c r="AD190" s="13"/>
      <c r="AE190" s="13"/>
      <c r="AT190" s="248" t="s">
        <v>213</v>
      </c>
      <c r="AU190" s="248" t="s">
        <v>86</v>
      </c>
      <c r="AV190" s="13" t="s">
        <v>86</v>
      </c>
      <c r="AW190" s="13" t="s">
        <v>39</v>
      </c>
      <c r="AX190" s="13" t="s">
        <v>6</v>
      </c>
      <c r="AY190" s="248" t="s">
        <v>199</v>
      </c>
    </row>
    <row r="191" spans="1:51" s="14" customFormat="1" ht="12">
      <c r="A191" s="14"/>
      <c r="B191" s="249"/>
      <c r="C191" s="250"/>
      <c r="D191" s="234" t="s">
        <v>213</v>
      </c>
      <c r="E191" s="251" t="s">
        <v>32</v>
      </c>
      <c r="F191" s="252" t="s">
        <v>215</v>
      </c>
      <c r="G191" s="250"/>
      <c r="H191" s="253">
        <v>9.6</v>
      </c>
      <c r="I191" s="254"/>
      <c r="J191" s="250"/>
      <c r="K191" s="250"/>
      <c r="L191" s="255"/>
      <c r="M191" s="269"/>
      <c r="N191" s="270"/>
      <c r="O191" s="270"/>
      <c r="P191" s="270"/>
      <c r="Q191" s="270"/>
      <c r="R191" s="270"/>
      <c r="S191" s="270"/>
      <c r="T191" s="271"/>
      <c r="U191" s="14"/>
      <c r="V191" s="14"/>
      <c r="W191" s="14"/>
      <c r="X191" s="14"/>
      <c r="Y191" s="14"/>
      <c r="Z191" s="14"/>
      <c r="AA191" s="14"/>
      <c r="AB191" s="14"/>
      <c r="AC191" s="14"/>
      <c r="AD191" s="14"/>
      <c r="AE191" s="14"/>
      <c r="AT191" s="259" t="s">
        <v>213</v>
      </c>
      <c r="AU191" s="259" t="s">
        <v>86</v>
      </c>
      <c r="AV191" s="14" t="s">
        <v>209</v>
      </c>
      <c r="AW191" s="14" t="s">
        <v>39</v>
      </c>
      <c r="AX191" s="14" t="s">
        <v>84</v>
      </c>
      <c r="AY191" s="259" t="s">
        <v>199</v>
      </c>
    </row>
    <row r="192" spans="1:65" s="2" customFormat="1" ht="19.8" customHeight="1">
      <c r="A192" s="40"/>
      <c r="B192" s="41"/>
      <c r="C192" s="260" t="s">
        <v>268</v>
      </c>
      <c r="D192" s="260" t="s">
        <v>222</v>
      </c>
      <c r="E192" s="261" t="s">
        <v>1429</v>
      </c>
      <c r="F192" s="262" t="s">
        <v>1430</v>
      </c>
      <c r="G192" s="263" t="s">
        <v>324</v>
      </c>
      <c r="H192" s="264">
        <v>12.6</v>
      </c>
      <c r="I192" s="265"/>
      <c r="J192" s="266">
        <f>ROUND(I192*H192,2)</f>
        <v>0</v>
      </c>
      <c r="K192" s="262" t="s">
        <v>32</v>
      </c>
      <c r="L192" s="46"/>
      <c r="M192" s="267" t="s">
        <v>32</v>
      </c>
      <c r="N192" s="268" t="s">
        <v>48</v>
      </c>
      <c r="O192" s="86"/>
      <c r="P192" s="230">
        <f>O192*H192</f>
        <v>0</v>
      </c>
      <c r="Q192" s="230">
        <v>0</v>
      </c>
      <c r="R192" s="230">
        <f>Q192*H192</f>
        <v>0</v>
      </c>
      <c r="S192" s="230">
        <v>0</v>
      </c>
      <c r="T192" s="231">
        <f>S192*H192</f>
        <v>0</v>
      </c>
      <c r="U192" s="40"/>
      <c r="V192" s="40"/>
      <c r="W192" s="40"/>
      <c r="X192" s="40"/>
      <c r="Y192" s="40"/>
      <c r="Z192" s="40"/>
      <c r="AA192" s="40"/>
      <c r="AB192" s="40"/>
      <c r="AC192" s="40"/>
      <c r="AD192" s="40"/>
      <c r="AE192" s="40"/>
      <c r="AR192" s="232" t="s">
        <v>209</v>
      </c>
      <c r="AT192" s="232" t="s">
        <v>222</v>
      </c>
      <c r="AU192" s="232" t="s">
        <v>86</v>
      </c>
      <c r="AY192" s="18" t="s">
        <v>199</v>
      </c>
      <c r="BE192" s="233">
        <f>IF(N192="základní",J192,0)</f>
        <v>0</v>
      </c>
      <c r="BF192" s="233">
        <f>IF(N192="snížená",J192,0)</f>
        <v>0</v>
      </c>
      <c r="BG192" s="233">
        <f>IF(N192="zákl. přenesená",J192,0)</f>
        <v>0</v>
      </c>
      <c r="BH192" s="233">
        <f>IF(N192="sníž. přenesená",J192,0)</f>
        <v>0</v>
      </c>
      <c r="BI192" s="233">
        <f>IF(N192="nulová",J192,0)</f>
        <v>0</v>
      </c>
      <c r="BJ192" s="18" t="s">
        <v>84</v>
      </c>
      <c r="BK192" s="233">
        <f>ROUND(I192*H192,2)</f>
        <v>0</v>
      </c>
      <c r="BL192" s="18" t="s">
        <v>209</v>
      </c>
      <c r="BM192" s="232" t="s">
        <v>371</v>
      </c>
    </row>
    <row r="193" spans="1:47" s="2" customFormat="1" ht="12">
      <c r="A193" s="40"/>
      <c r="B193" s="41"/>
      <c r="C193" s="42"/>
      <c r="D193" s="234" t="s">
        <v>210</v>
      </c>
      <c r="E193" s="42"/>
      <c r="F193" s="235" t="s">
        <v>1430</v>
      </c>
      <c r="G193" s="42"/>
      <c r="H193" s="42"/>
      <c r="I193" s="138"/>
      <c r="J193" s="42"/>
      <c r="K193" s="42"/>
      <c r="L193" s="46"/>
      <c r="M193" s="236"/>
      <c r="N193" s="237"/>
      <c r="O193" s="86"/>
      <c r="P193" s="86"/>
      <c r="Q193" s="86"/>
      <c r="R193" s="86"/>
      <c r="S193" s="86"/>
      <c r="T193" s="87"/>
      <c r="U193" s="40"/>
      <c r="V193" s="40"/>
      <c r="W193" s="40"/>
      <c r="X193" s="40"/>
      <c r="Y193" s="40"/>
      <c r="Z193" s="40"/>
      <c r="AA193" s="40"/>
      <c r="AB193" s="40"/>
      <c r="AC193" s="40"/>
      <c r="AD193" s="40"/>
      <c r="AE193" s="40"/>
      <c r="AT193" s="18" t="s">
        <v>210</v>
      </c>
      <c r="AU193" s="18" t="s">
        <v>86</v>
      </c>
    </row>
    <row r="194" spans="1:65" s="2" customFormat="1" ht="19.8" customHeight="1">
      <c r="A194" s="40"/>
      <c r="B194" s="41"/>
      <c r="C194" s="220" t="s">
        <v>372</v>
      </c>
      <c r="D194" s="220" t="s">
        <v>203</v>
      </c>
      <c r="E194" s="221" t="s">
        <v>1467</v>
      </c>
      <c r="F194" s="222" t="s">
        <v>1468</v>
      </c>
      <c r="G194" s="223" t="s">
        <v>324</v>
      </c>
      <c r="H194" s="224">
        <v>12.789</v>
      </c>
      <c r="I194" s="225"/>
      <c r="J194" s="226">
        <f>ROUND(I194*H194,2)</f>
        <v>0</v>
      </c>
      <c r="K194" s="222" t="s">
        <v>32</v>
      </c>
      <c r="L194" s="227"/>
      <c r="M194" s="228" t="s">
        <v>32</v>
      </c>
      <c r="N194" s="229" t="s">
        <v>48</v>
      </c>
      <c r="O194" s="86"/>
      <c r="P194" s="230">
        <f>O194*H194</f>
        <v>0</v>
      </c>
      <c r="Q194" s="230">
        <v>0</v>
      </c>
      <c r="R194" s="230">
        <f>Q194*H194</f>
        <v>0</v>
      </c>
      <c r="S194" s="230">
        <v>0</v>
      </c>
      <c r="T194" s="231">
        <f>S194*H194</f>
        <v>0</v>
      </c>
      <c r="U194" s="40"/>
      <c r="V194" s="40"/>
      <c r="W194" s="40"/>
      <c r="X194" s="40"/>
      <c r="Y194" s="40"/>
      <c r="Z194" s="40"/>
      <c r="AA194" s="40"/>
      <c r="AB194" s="40"/>
      <c r="AC194" s="40"/>
      <c r="AD194" s="40"/>
      <c r="AE194" s="40"/>
      <c r="AR194" s="232" t="s">
        <v>208</v>
      </c>
      <c r="AT194" s="232" t="s">
        <v>203</v>
      </c>
      <c r="AU194" s="232" t="s">
        <v>86</v>
      </c>
      <c r="AY194" s="18" t="s">
        <v>199</v>
      </c>
      <c r="BE194" s="233">
        <f>IF(N194="základní",J194,0)</f>
        <v>0</v>
      </c>
      <c r="BF194" s="233">
        <f>IF(N194="snížená",J194,0)</f>
        <v>0</v>
      </c>
      <c r="BG194" s="233">
        <f>IF(N194="zákl. přenesená",J194,0)</f>
        <v>0</v>
      </c>
      <c r="BH194" s="233">
        <f>IF(N194="sníž. přenesená",J194,0)</f>
        <v>0</v>
      </c>
      <c r="BI194" s="233">
        <f>IF(N194="nulová",J194,0)</f>
        <v>0</v>
      </c>
      <c r="BJ194" s="18" t="s">
        <v>84</v>
      </c>
      <c r="BK194" s="233">
        <f>ROUND(I194*H194,2)</f>
        <v>0</v>
      </c>
      <c r="BL194" s="18" t="s">
        <v>209</v>
      </c>
      <c r="BM194" s="232" t="s">
        <v>375</v>
      </c>
    </row>
    <row r="195" spans="1:47" s="2" customFormat="1" ht="12">
      <c r="A195" s="40"/>
      <c r="B195" s="41"/>
      <c r="C195" s="42"/>
      <c r="D195" s="234" t="s">
        <v>210</v>
      </c>
      <c r="E195" s="42"/>
      <c r="F195" s="235" t="s">
        <v>1468</v>
      </c>
      <c r="G195" s="42"/>
      <c r="H195" s="42"/>
      <c r="I195" s="138"/>
      <c r="J195" s="42"/>
      <c r="K195" s="42"/>
      <c r="L195" s="46"/>
      <c r="M195" s="236"/>
      <c r="N195" s="237"/>
      <c r="O195" s="86"/>
      <c r="P195" s="86"/>
      <c r="Q195" s="86"/>
      <c r="R195" s="86"/>
      <c r="S195" s="86"/>
      <c r="T195" s="87"/>
      <c r="U195" s="40"/>
      <c r="V195" s="40"/>
      <c r="W195" s="40"/>
      <c r="X195" s="40"/>
      <c r="Y195" s="40"/>
      <c r="Z195" s="40"/>
      <c r="AA195" s="40"/>
      <c r="AB195" s="40"/>
      <c r="AC195" s="40"/>
      <c r="AD195" s="40"/>
      <c r="AE195" s="40"/>
      <c r="AT195" s="18" t="s">
        <v>210</v>
      </c>
      <c r="AU195" s="18" t="s">
        <v>86</v>
      </c>
    </row>
    <row r="196" spans="1:51" s="13" customFormat="1" ht="12">
      <c r="A196" s="13"/>
      <c r="B196" s="238"/>
      <c r="C196" s="239"/>
      <c r="D196" s="234" t="s">
        <v>213</v>
      </c>
      <c r="E196" s="240" t="s">
        <v>32</v>
      </c>
      <c r="F196" s="241" t="s">
        <v>1469</v>
      </c>
      <c r="G196" s="239"/>
      <c r="H196" s="242">
        <v>12.789</v>
      </c>
      <c r="I196" s="243"/>
      <c r="J196" s="239"/>
      <c r="K196" s="239"/>
      <c r="L196" s="244"/>
      <c r="M196" s="245"/>
      <c r="N196" s="246"/>
      <c r="O196" s="246"/>
      <c r="P196" s="246"/>
      <c r="Q196" s="246"/>
      <c r="R196" s="246"/>
      <c r="S196" s="246"/>
      <c r="T196" s="247"/>
      <c r="U196" s="13"/>
      <c r="V196" s="13"/>
      <c r="W196" s="13"/>
      <c r="X196" s="13"/>
      <c r="Y196" s="13"/>
      <c r="Z196" s="13"/>
      <c r="AA196" s="13"/>
      <c r="AB196" s="13"/>
      <c r="AC196" s="13"/>
      <c r="AD196" s="13"/>
      <c r="AE196" s="13"/>
      <c r="AT196" s="248" t="s">
        <v>213</v>
      </c>
      <c r="AU196" s="248" t="s">
        <v>86</v>
      </c>
      <c r="AV196" s="13" t="s">
        <v>86</v>
      </c>
      <c r="AW196" s="13" t="s">
        <v>39</v>
      </c>
      <c r="AX196" s="13" t="s">
        <v>6</v>
      </c>
      <c r="AY196" s="248" t="s">
        <v>199</v>
      </c>
    </row>
    <row r="197" spans="1:51" s="14" customFormat="1" ht="12">
      <c r="A197" s="14"/>
      <c r="B197" s="249"/>
      <c r="C197" s="250"/>
      <c r="D197" s="234" t="s">
        <v>213</v>
      </c>
      <c r="E197" s="251" t="s">
        <v>32</v>
      </c>
      <c r="F197" s="252" t="s">
        <v>215</v>
      </c>
      <c r="G197" s="250"/>
      <c r="H197" s="253">
        <v>12.789</v>
      </c>
      <c r="I197" s="254"/>
      <c r="J197" s="250"/>
      <c r="K197" s="250"/>
      <c r="L197" s="255"/>
      <c r="M197" s="269"/>
      <c r="N197" s="270"/>
      <c r="O197" s="270"/>
      <c r="P197" s="270"/>
      <c r="Q197" s="270"/>
      <c r="R197" s="270"/>
      <c r="S197" s="270"/>
      <c r="T197" s="271"/>
      <c r="U197" s="14"/>
      <c r="V197" s="14"/>
      <c r="W197" s="14"/>
      <c r="X197" s="14"/>
      <c r="Y197" s="14"/>
      <c r="Z197" s="14"/>
      <c r="AA197" s="14"/>
      <c r="AB197" s="14"/>
      <c r="AC197" s="14"/>
      <c r="AD197" s="14"/>
      <c r="AE197" s="14"/>
      <c r="AT197" s="259" t="s">
        <v>213</v>
      </c>
      <c r="AU197" s="259" t="s">
        <v>86</v>
      </c>
      <c r="AV197" s="14" t="s">
        <v>209</v>
      </c>
      <c r="AW197" s="14" t="s">
        <v>39</v>
      </c>
      <c r="AX197" s="14" t="s">
        <v>84</v>
      </c>
      <c r="AY197" s="259" t="s">
        <v>199</v>
      </c>
    </row>
    <row r="198" spans="1:65" s="2" customFormat="1" ht="19.8" customHeight="1">
      <c r="A198" s="40"/>
      <c r="B198" s="41"/>
      <c r="C198" s="260" t="s">
        <v>271</v>
      </c>
      <c r="D198" s="260" t="s">
        <v>222</v>
      </c>
      <c r="E198" s="261" t="s">
        <v>1354</v>
      </c>
      <c r="F198" s="262" t="s">
        <v>1355</v>
      </c>
      <c r="G198" s="263" t="s">
        <v>288</v>
      </c>
      <c r="H198" s="264">
        <v>61.74</v>
      </c>
      <c r="I198" s="265"/>
      <c r="J198" s="266">
        <f>ROUND(I198*H198,2)</f>
        <v>0</v>
      </c>
      <c r="K198" s="262" t="s">
        <v>32</v>
      </c>
      <c r="L198" s="46"/>
      <c r="M198" s="267" t="s">
        <v>32</v>
      </c>
      <c r="N198" s="268" t="s">
        <v>48</v>
      </c>
      <c r="O198" s="86"/>
      <c r="P198" s="230">
        <f>O198*H198</f>
        <v>0</v>
      </c>
      <c r="Q198" s="230">
        <v>0</v>
      </c>
      <c r="R198" s="230">
        <f>Q198*H198</f>
        <v>0</v>
      </c>
      <c r="S198" s="230">
        <v>0</v>
      </c>
      <c r="T198" s="231">
        <f>S198*H198</f>
        <v>0</v>
      </c>
      <c r="U198" s="40"/>
      <c r="V198" s="40"/>
      <c r="W198" s="40"/>
      <c r="X198" s="40"/>
      <c r="Y198" s="40"/>
      <c r="Z198" s="40"/>
      <c r="AA198" s="40"/>
      <c r="AB198" s="40"/>
      <c r="AC198" s="40"/>
      <c r="AD198" s="40"/>
      <c r="AE198" s="40"/>
      <c r="AR198" s="232" t="s">
        <v>209</v>
      </c>
      <c r="AT198" s="232" t="s">
        <v>222</v>
      </c>
      <c r="AU198" s="232" t="s">
        <v>86</v>
      </c>
      <c r="AY198" s="18" t="s">
        <v>199</v>
      </c>
      <c r="BE198" s="233">
        <f>IF(N198="základní",J198,0)</f>
        <v>0</v>
      </c>
      <c r="BF198" s="233">
        <f>IF(N198="snížená",J198,0)</f>
        <v>0</v>
      </c>
      <c r="BG198" s="233">
        <f>IF(N198="zákl. přenesená",J198,0)</f>
        <v>0</v>
      </c>
      <c r="BH198" s="233">
        <f>IF(N198="sníž. přenesená",J198,0)</f>
        <v>0</v>
      </c>
      <c r="BI198" s="233">
        <f>IF(N198="nulová",J198,0)</f>
        <v>0</v>
      </c>
      <c r="BJ198" s="18" t="s">
        <v>84</v>
      </c>
      <c r="BK198" s="233">
        <f>ROUND(I198*H198,2)</f>
        <v>0</v>
      </c>
      <c r="BL198" s="18" t="s">
        <v>209</v>
      </c>
      <c r="BM198" s="232" t="s">
        <v>379</v>
      </c>
    </row>
    <row r="199" spans="1:47" s="2" customFormat="1" ht="12">
      <c r="A199" s="40"/>
      <c r="B199" s="41"/>
      <c r="C199" s="42"/>
      <c r="D199" s="234" t="s">
        <v>210</v>
      </c>
      <c r="E199" s="42"/>
      <c r="F199" s="235" t="s">
        <v>1355</v>
      </c>
      <c r="G199" s="42"/>
      <c r="H199" s="42"/>
      <c r="I199" s="138"/>
      <c r="J199" s="42"/>
      <c r="K199" s="42"/>
      <c r="L199" s="46"/>
      <c r="M199" s="236"/>
      <c r="N199" s="237"/>
      <c r="O199" s="86"/>
      <c r="P199" s="86"/>
      <c r="Q199" s="86"/>
      <c r="R199" s="86"/>
      <c r="S199" s="86"/>
      <c r="T199" s="87"/>
      <c r="U199" s="40"/>
      <c r="V199" s="40"/>
      <c r="W199" s="40"/>
      <c r="X199" s="40"/>
      <c r="Y199" s="40"/>
      <c r="Z199" s="40"/>
      <c r="AA199" s="40"/>
      <c r="AB199" s="40"/>
      <c r="AC199" s="40"/>
      <c r="AD199" s="40"/>
      <c r="AE199" s="40"/>
      <c r="AT199" s="18" t="s">
        <v>210</v>
      </c>
      <c r="AU199" s="18" t="s">
        <v>86</v>
      </c>
    </row>
    <row r="200" spans="1:51" s="13" customFormat="1" ht="12">
      <c r="A200" s="13"/>
      <c r="B200" s="238"/>
      <c r="C200" s="239"/>
      <c r="D200" s="234" t="s">
        <v>213</v>
      </c>
      <c r="E200" s="240" t="s">
        <v>32</v>
      </c>
      <c r="F200" s="241" t="s">
        <v>1470</v>
      </c>
      <c r="G200" s="239"/>
      <c r="H200" s="242">
        <v>61.74</v>
      </c>
      <c r="I200" s="243"/>
      <c r="J200" s="239"/>
      <c r="K200" s="239"/>
      <c r="L200" s="244"/>
      <c r="M200" s="245"/>
      <c r="N200" s="246"/>
      <c r="O200" s="246"/>
      <c r="P200" s="246"/>
      <c r="Q200" s="246"/>
      <c r="R200" s="246"/>
      <c r="S200" s="246"/>
      <c r="T200" s="247"/>
      <c r="U200" s="13"/>
      <c r="V200" s="13"/>
      <c r="W200" s="13"/>
      <c r="X200" s="13"/>
      <c r="Y200" s="13"/>
      <c r="Z200" s="13"/>
      <c r="AA200" s="13"/>
      <c r="AB200" s="13"/>
      <c r="AC200" s="13"/>
      <c r="AD200" s="13"/>
      <c r="AE200" s="13"/>
      <c r="AT200" s="248" t="s">
        <v>213</v>
      </c>
      <c r="AU200" s="248" t="s">
        <v>86</v>
      </c>
      <c r="AV200" s="13" t="s">
        <v>86</v>
      </c>
      <c r="AW200" s="13" t="s">
        <v>39</v>
      </c>
      <c r="AX200" s="13" t="s">
        <v>6</v>
      </c>
      <c r="AY200" s="248" t="s">
        <v>199</v>
      </c>
    </row>
    <row r="201" spans="1:51" s="14" customFormat="1" ht="12">
      <c r="A201" s="14"/>
      <c r="B201" s="249"/>
      <c r="C201" s="250"/>
      <c r="D201" s="234" t="s">
        <v>213</v>
      </c>
      <c r="E201" s="251" t="s">
        <v>32</v>
      </c>
      <c r="F201" s="252" t="s">
        <v>215</v>
      </c>
      <c r="G201" s="250"/>
      <c r="H201" s="253">
        <v>61.74</v>
      </c>
      <c r="I201" s="254"/>
      <c r="J201" s="250"/>
      <c r="K201" s="250"/>
      <c r="L201" s="255"/>
      <c r="M201" s="269"/>
      <c r="N201" s="270"/>
      <c r="O201" s="270"/>
      <c r="P201" s="270"/>
      <c r="Q201" s="270"/>
      <c r="R201" s="270"/>
      <c r="S201" s="270"/>
      <c r="T201" s="271"/>
      <c r="U201" s="14"/>
      <c r="V201" s="14"/>
      <c r="W201" s="14"/>
      <c r="X201" s="14"/>
      <c r="Y201" s="14"/>
      <c r="Z201" s="14"/>
      <c r="AA201" s="14"/>
      <c r="AB201" s="14"/>
      <c r="AC201" s="14"/>
      <c r="AD201" s="14"/>
      <c r="AE201" s="14"/>
      <c r="AT201" s="259" t="s">
        <v>213</v>
      </c>
      <c r="AU201" s="259" t="s">
        <v>86</v>
      </c>
      <c r="AV201" s="14" t="s">
        <v>209</v>
      </c>
      <c r="AW201" s="14" t="s">
        <v>39</v>
      </c>
      <c r="AX201" s="14" t="s">
        <v>84</v>
      </c>
      <c r="AY201" s="259" t="s">
        <v>199</v>
      </c>
    </row>
    <row r="202" spans="1:65" s="2" customFormat="1" ht="19.8" customHeight="1">
      <c r="A202" s="40"/>
      <c r="B202" s="41"/>
      <c r="C202" s="260" t="s">
        <v>380</v>
      </c>
      <c r="D202" s="260" t="s">
        <v>222</v>
      </c>
      <c r="E202" s="261" t="s">
        <v>950</v>
      </c>
      <c r="F202" s="262" t="s">
        <v>951</v>
      </c>
      <c r="G202" s="263" t="s">
        <v>288</v>
      </c>
      <c r="H202" s="264">
        <v>18</v>
      </c>
      <c r="I202" s="265"/>
      <c r="J202" s="266">
        <f>ROUND(I202*H202,2)</f>
        <v>0</v>
      </c>
      <c r="K202" s="262" t="s">
        <v>32</v>
      </c>
      <c r="L202" s="46"/>
      <c r="M202" s="267" t="s">
        <v>32</v>
      </c>
      <c r="N202" s="268" t="s">
        <v>48</v>
      </c>
      <c r="O202" s="86"/>
      <c r="P202" s="230">
        <f>O202*H202</f>
        <v>0</v>
      </c>
      <c r="Q202" s="230">
        <v>0</v>
      </c>
      <c r="R202" s="230">
        <f>Q202*H202</f>
        <v>0</v>
      </c>
      <c r="S202" s="230">
        <v>0</v>
      </c>
      <c r="T202" s="231">
        <f>S202*H202</f>
        <v>0</v>
      </c>
      <c r="U202" s="40"/>
      <c r="V202" s="40"/>
      <c r="W202" s="40"/>
      <c r="X202" s="40"/>
      <c r="Y202" s="40"/>
      <c r="Z202" s="40"/>
      <c r="AA202" s="40"/>
      <c r="AB202" s="40"/>
      <c r="AC202" s="40"/>
      <c r="AD202" s="40"/>
      <c r="AE202" s="40"/>
      <c r="AR202" s="232" t="s">
        <v>209</v>
      </c>
      <c r="AT202" s="232" t="s">
        <v>222</v>
      </c>
      <c r="AU202" s="232" t="s">
        <v>86</v>
      </c>
      <c r="AY202" s="18" t="s">
        <v>199</v>
      </c>
      <c r="BE202" s="233">
        <f>IF(N202="základní",J202,0)</f>
        <v>0</v>
      </c>
      <c r="BF202" s="233">
        <f>IF(N202="snížená",J202,0)</f>
        <v>0</v>
      </c>
      <c r="BG202" s="233">
        <f>IF(N202="zákl. přenesená",J202,0)</f>
        <v>0</v>
      </c>
      <c r="BH202" s="233">
        <f>IF(N202="sníž. přenesená",J202,0)</f>
        <v>0</v>
      </c>
      <c r="BI202" s="233">
        <f>IF(N202="nulová",J202,0)</f>
        <v>0</v>
      </c>
      <c r="BJ202" s="18" t="s">
        <v>84</v>
      </c>
      <c r="BK202" s="233">
        <f>ROUND(I202*H202,2)</f>
        <v>0</v>
      </c>
      <c r="BL202" s="18" t="s">
        <v>209</v>
      </c>
      <c r="BM202" s="232" t="s">
        <v>383</v>
      </c>
    </row>
    <row r="203" spans="1:47" s="2" customFormat="1" ht="12">
      <c r="A203" s="40"/>
      <c r="B203" s="41"/>
      <c r="C203" s="42"/>
      <c r="D203" s="234" t="s">
        <v>210</v>
      </c>
      <c r="E203" s="42"/>
      <c r="F203" s="235" t="s">
        <v>951</v>
      </c>
      <c r="G203" s="42"/>
      <c r="H203" s="42"/>
      <c r="I203" s="138"/>
      <c r="J203" s="42"/>
      <c r="K203" s="42"/>
      <c r="L203" s="46"/>
      <c r="M203" s="236"/>
      <c r="N203" s="237"/>
      <c r="O203" s="86"/>
      <c r="P203" s="86"/>
      <c r="Q203" s="86"/>
      <c r="R203" s="86"/>
      <c r="S203" s="86"/>
      <c r="T203" s="87"/>
      <c r="U203" s="40"/>
      <c r="V203" s="40"/>
      <c r="W203" s="40"/>
      <c r="X203" s="40"/>
      <c r="Y203" s="40"/>
      <c r="Z203" s="40"/>
      <c r="AA203" s="40"/>
      <c r="AB203" s="40"/>
      <c r="AC203" s="40"/>
      <c r="AD203" s="40"/>
      <c r="AE203" s="40"/>
      <c r="AT203" s="18" t="s">
        <v>210</v>
      </c>
      <c r="AU203" s="18" t="s">
        <v>86</v>
      </c>
    </row>
    <row r="204" spans="1:51" s="13" customFormat="1" ht="12">
      <c r="A204" s="13"/>
      <c r="B204" s="238"/>
      <c r="C204" s="239"/>
      <c r="D204" s="234" t="s">
        <v>213</v>
      </c>
      <c r="E204" s="240" t="s">
        <v>32</v>
      </c>
      <c r="F204" s="241" t="s">
        <v>1471</v>
      </c>
      <c r="G204" s="239"/>
      <c r="H204" s="242">
        <v>18</v>
      </c>
      <c r="I204" s="243"/>
      <c r="J204" s="239"/>
      <c r="K204" s="239"/>
      <c r="L204" s="244"/>
      <c r="M204" s="245"/>
      <c r="N204" s="246"/>
      <c r="O204" s="246"/>
      <c r="P204" s="246"/>
      <c r="Q204" s="246"/>
      <c r="R204" s="246"/>
      <c r="S204" s="246"/>
      <c r="T204" s="247"/>
      <c r="U204" s="13"/>
      <c r="V204" s="13"/>
      <c r="W204" s="13"/>
      <c r="X204" s="13"/>
      <c r="Y204" s="13"/>
      <c r="Z204" s="13"/>
      <c r="AA204" s="13"/>
      <c r="AB204" s="13"/>
      <c r="AC204" s="13"/>
      <c r="AD204" s="13"/>
      <c r="AE204" s="13"/>
      <c r="AT204" s="248" t="s">
        <v>213</v>
      </c>
      <c r="AU204" s="248" t="s">
        <v>86</v>
      </c>
      <c r="AV204" s="13" t="s">
        <v>86</v>
      </c>
      <c r="AW204" s="13" t="s">
        <v>39</v>
      </c>
      <c r="AX204" s="13" t="s">
        <v>6</v>
      </c>
      <c r="AY204" s="248" t="s">
        <v>199</v>
      </c>
    </row>
    <row r="205" spans="1:51" s="14" customFormat="1" ht="12">
      <c r="A205" s="14"/>
      <c r="B205" s="249"/>
      <c r="C205" s="250"/>
      <c r="D205" s="234" t="s">
        <v>213</v>
      </c>
      <c r="E205" s="251" t="s">
        <v>32</v>
      </c>
      <c r="F205" s="252" t="s">
        <v>215</v>
      </c>
      <c r="G205" s="250"/>
      <c r="H205" s="253">
        <v>18</v>
      </c>
      <c r="I205" s="254"/>
      <c r="J205" s="250"/>
      <c r="K205" s="250"/>
      <c r="L205" s="255"/>
      <c r="M205" s="269"/>
      <c r="N205" s="270"/>
      <c r="O205" s="270"/>
      <c r="P205" s="270"/>
      <c r="Q205" s="270"/>
      <c r="R205" s="270"/>
      <c r="S205" s="270"/>
      <c r="T205" s="271"/>
      <c r="U205" s="14"/>
      <c r="V205" s="14"/>
      <c r="W205" s="14"/>
      <c r="X205" s="14"/>
      <c r="Y205" s="14"/>
      <c r="Z205" s="14"/>
      <c r="AA205" s="14"/>
      <c r="AB205" s="14"/>
      <c r="AC205" s="14"/>
      <c r="AD205" s="14"/>
      <c r="AE205" s="14"/>
      <c r="AT205" s="259" t="s">
        <v>213</v>
      </c>
      <c r="AU205" s="259" t="s">
        <v>86</v>
      </c>
      <c r="AV205" s="14" t="s">
        <v>209</v>
      </c>
      <c r="AW205" s="14" t="s">
        <v>39</v>
      </c>
      <c r="AX205" s="14" t="s">
        <v>84</v>
      </c>
      <c r="AY205" s="259" t="s">
        <v>199</v>
      </c>
    </row>
    <row r="206" spans="1:65" s="2" customFormat="1" ht="19.8" customHeight="1">
      <c r="A206" s="40"/>
      <c r="B206" s="41"/>
      <c r="C206" s="260" t="s">
        <v>274</v>
      </c>
      <c r="D206" s="260" t="s">
        <v>222</v>
      </c>
      <c r="E206" s="261" t="s">
        <v>1168</v>
      </c>
      <c r="F206" s="262" t="s">
        <v>1169</v>
      </c>
      <c r="G206" s="263" t="s">
        <v>206</v>
      </c>
      <c r="H206" s="264">
        <v>2</v>
      </c>
      <c r="I206" s="265"/>
      <c r="J206" s="266">
        <f>ROUND(I206*H206,2)</f>
        <v>0</v>
      </c>
      <c r="K206" s="262" t="s">
        <v>32</v>
      </c>
      <c r="L206" s="46"/>
      <c r="M206" s="267" t="s">
        <v>32</v>
      </c>
      <c r="N206" s="268" t="s">
        <v>48</v>
      </c>
      <c r="O206" s="86"/>
      <c r="P206" s="230">
        <f>O206*H206</f>
        <v>0</v>
      </c>
      <c r="Q206" s="230">
        <v>0</v>
      </c>
      <c r="R206" s="230">
        <f>Q206*H206</f>
        <v>0</v>
      </c>
      <c r="S206" s="230">
        <v>0</v>
      </c>
      <c r="T206" s="231">
        <f>S206*H206</f>
        <v>0</v>
      </c>
      <c r="U206" s="40"/>
      <c r="V206" s="40"/>
      <c r="W206" s="40"/>
      <c r="X206" s="40"/>
      <c r="Y206" s="40"/>
      <c r="Z206" s="40"/>
      <c r="AA206" s="40"/>
      <c r="AB206" s="40"/>
      <c r="AC206" s="40"/>
      <c r="AD206" s="40"/>
      <c r="AE206" s="40"/>
      <c r="AR206" s="232" t="s">
        <v>209</v>
      </c>
      <c r="AT206" s="232" t="s">
        <v>222</v>
      </c>
      <c r="AU206" s="232" t="s">
        <v>86</v>
      </c>
      <c r="AY206" s="18" t="s">
        <v>199</v>
      </c>
      <c r="BE206" s="233">
        <f>IF(N206="základní",J206,0)</f>
        <v>0</v>
      </c>
      <c r="BF206" s="233">
        <f>IF(N206="snížená",J206,0)</f>
        <v>0</v>
      </c>
      <c r="BG206" s="233">
        <f>IF(N206="zákl. přenesená",J206,0)</f>
        <v>0</v>
      </c>
      <c r="BH206" s="233">
        <f>IF(N206="sníž. přenesená",J206,0)</f>
        <v>0</v>
      </c>
      <c r="BI206" s="233">
        <f>IF(N206="nulová",J206,0)</f>
        <v>0</v>
      </c>
      <c r="BJ206" s="18" t="s">
        <v>84</v>
      </c>
      <c r="BK206" s="233">
        <f>ROUND(I206*H206,2)</f>
        <v>0</v>
      </c>
      <c r="BL206" s="18" t="s">
        <v>209</v>
      </c>
      <c r="BM206" s="232" t="s">
        <v>386</v>
      </c>
    </row>
    <row r="207" spans="1:47" s="2" customFormat="1" ht="12">
      <c r="A207" s="40"/>
      <c r="B207" s="41"/>
      <c r="C207" s="42"/>
      <c r="D207" s="234" t="s">
        <v>210</v>
      </c>
      <c r="E207" s="42"/>
      <c r="F207" s="235" t="s">
        <v>1169</v>
      </c>
      <c r="G207" s="42"/>
      <c r="H207" s="42"/>
      <c r="I207" s="138"/>
      <c r="J207" s="42"/>
      <c r="K207" s="42"/>
      <c r="L207" s="46"/>
      <c r="M207" s="236"/>
      <c r="N207" s="237"/>
      <c r="O207" s="86"/>
      <c r="P207" s="86"/>
      <c r="Q207" s="86"/>
      <c r="R207" s="86"/>
      <c r="S207" s="86"/>
      <c r="T207" s="87"/>
      <c r="U207" s="40"/>
      <c r="V207" s="40"/>
      <c r="W207" s="40"/>
      <c r="X207" s="40"/>
      <c r="Y207" s="40"/>
      <c r="Z207" s="40"/>
      <c r="AA207" s="40"/>
      <c r="AB207" s="40"/>
      <c r="AC207" s="40"/>
      <c r="AD207" s="40"/>
      <c r="AE207" s="40"/>
      <c r="AT207" s="18" t="s">
        <v>210</v>
      </c>
      <c r="AU207" s="18" t="s">
        <v>86</v>
      </c>
    </row>
    <row r="208" spans="1:65" s="2" customFormat="1" ht="19.8" customHeight="1">
      <c r="A208" s="40"/>
      <c r="B208" s="41"/>
      <c r="C208" s="260" t="s">
        <v>387</v>
      </c>
      <c r="D208" s="260" t="s">
        <v>222</v>
      </c>
      <c r="E208" s="261" t="s">
        <v>1437</v>
      </c>
      <c r="F208" s="262" t="s">
        <v>1438</v>
      </c>
      <c r="G208" s="263" t="s">
        <v>303</v>
      </c>
      <c r="H208" s="264">
        <v>2.5</v>
      </c>
      <c r="I208" s="265"/>
      <c r="J208" s="266">
        <f>ROUND(I208*H208,2)</f>
        <v>0</v>
      </c>
      <c r="K208" s="262" t="s">
        <v>32</v>
      </c>
      <c r="L208" s="46"/>
      <c r="M208" s="267" t="s">
        <v>32</v>
      </c>
      <c r="N208" s="268" t="s">
        <v>48</v>
      </c>
      <c r="O208" s="86"/>
      <c r="P208" s="230">
        <f>O208*H208</f>
        <v>0</v>
      </c>
      <c r="Q208" s="230">
        <v>0</v>
      </c>
      <c r="R208" s="230">
        <f>Q208*H208</f>
        <v>0</v>
      </c>
      <c r="S208" s="230">
        <v>0</v>
      </c>
      <c r="T208" s="231">
        <f>S208*H208</f>
        <v>0</v>
      </c>
      <c r="U208" s="40"/>
      <c r="V208" s="40"/>
      <c r="W208" s="40"/>
      <c r="X208" s="40"/>
      <c r="Y208" s="40"/>
      <c r="Z208" s="40"/>
      <c r="AA208" s="40"/>
      <c r="AB208" s="40"/>
      <c r="AC208" s="40"/>
      <c r="AD208" s="40"/>
      <c r="AE208" s="40"/>
      <c r="AR208" s="232" t="s">
        <v>209</v>
      </c>
      <c r="AT208" s="232" t="s">
        <v>222</v>
      </c>
      <c r="AU208" s="232" t="s">
        <v>86</v>
      </c>
      <c r="AY208" s="18" t="s">
        <v>199</v>
      </c>
      <c r="BE208" s="233">
        <f>IF(N208="základní",J208,0)</f>
        <v>0</v>
      </c>
      <c r="BF208" s="233">
        <f>IF(N208="snížená",J208,0)</f>
        <v>0</v>
      </c>
      <c r="BG208" s="233">
        <f>IF(N208="zákl. přenesená",J208,0)</f>
        <v>0</v>
      </c>
      <c r="BH208" s="233">
        <f>IF(N208="sníž. přenesená",J208,0)</f>
        <v>0</v>
      </c>
      <c r="BI208" s="233">
        <f>IF(N208="nulová",J208,0)</f>
        <v>0</v>
      </c>
      <c r="BJ208" s="18" t="s">
        <v>84</v>
      </c>
      <c r="BK208" s="233">
        <f>ROUND(I208*H208,2)</f>
        <v>0</v>
      </c>
      <c r="BL208" s="18" t="s">
        <v>209</v>
      </c>
      <c r="BM208" s="232" t="s">
        <v>390</v>
      </c>
    </row>
    <row r="209" spans="1:47" s="2" customFormat="1" ht="12">
      <c r="A209" s="40"/>
      <c r="B209" s="41"/>
      <c r="C209" s="42"/>
      <c r="D209" s="234" t="s">
        <v>210</v>
      </c>
      <c r="E209" s="42"/>
      <c r="F209" s="235" t="s">
        <v>1438</v>
      </c>
      <c r="G209" s="42"/>
      <c r="H209" s="42"/>
      <c r="I209" s="138"/>
      <c r="J209" s="42"/>
      <c r="K209" s="42"/>
      <c r="L209" s="46"/>
      <c r="M209" s="236"/>
      <c r="N209" s="237"/>
      <c r="O209" s="86"/>
      <c r="P209" s="86"/>
      <c r="Q209" s="86"/>
      <c r="R209" s="86"/>
      <c r="S209" s="86"/>
      <c r="T209" s="87"/>
      <c r="U209" s="40"/>
      <c r="V209" s="40"/>
      <c r="W209" s="40"/>
      <c r="X209" s="40"/>
      <c r="Y209" s="40"/>
      <c r="Z209" s="40"/>
      <c r="AA209" s="40"/>
      <c r="AB209" s="40"/>
      <c r="AC209" s="40"/>
      <c r="AD209" s="40"/>
      <c r="AE209" s="40"/>
      <c r="AT209" s="18" t="s">
        <v>210</v>
      </c>
      <c r="AU209" s="18" t="s">
        <v>86</v>
      </c>
    </row>
    <row r="210" spans="1:51" s="13" customFormat="1" ht="12">
      <c r="A210" s="13"/>
      <c r="B210" s="238"/>
      <c r="C210" s="239"/>
      <c r="D210" s="234" t="s">
        <v>213</v>
      </c>
      <c r="E210" s="240" t="s">
        <v>32</v>
      </c>
      <c r="F210" s="241" t="s">
        <v>1472</v>
      </c>
      <c r="G210" s="239"/>
      <c r="H210" s="242">
        <v>2.5</v>
      </c>
      <c r="I210" s="243"/>
      <c r="J210" s="239"/>
      <c r="K210" s="239"/>
      <c r="L210" s="244"/>
      <c r="M210" s="245"/>
      <c r="N210" s="246"/>
      <c r="O210" s="246"/>
      <c r="P210" s="246"/>
      <c r="Q210" s="246"/>
      <c r="R210" s="246"/>
      <c r="S210" s="246"/>
      <c r="T210" s="247"/>
      <c r="U210" s="13"/>
      <c r="V210" s="13"/>
      <c r="W210" s="13"/>
      <c r="X210" s="13"/>
      <c r="Y210" s="13"/>
      <c r="Z210" s="13"/>
      <c r="AA210" s="13"/>
      <c r="AB210" s="13"/>
      <c r="AC210" s="13"/>
      <c r="AD210" s="13"/>
      <c r="AE210" s="13"/>
      <c r="AT210" s="248" t="s">
        <v>213</v>
      </c>
      <c r="AU210" s="248" t="s">
        <v>86</v>
      </c>
      <c r="AV210" s="13" t="s">
        <v>86</v>
      </c>
      <c r="AW210" s="13" t="s">
        <v>39</v>
      </c>
      <c r="AX210" s="13" t="s">
        <v>6</v>
      </c>
      <c r="AY210" s="248" t="s">
        <v>199</v>
      </c>
    </row>
    <row r="211" spans="1:51" s="14" customFormat="1" ht="12">
      <c r="A211" s="14"/>
      <c r="B211" s="249"/>
      <c r="C211" s="250"/>
      <c r="D211" s="234" t="s">
        <v>213</v>
      </c>
      <c r="E211" s="251" t="s">
        <v>32</v>
      </c>
      <c r="F211" s="252" t="s">
        <v>215</v>
      </c>
      <c r="G211" s="250"/>
      <c r="H211" s="253">
        <v>2.5</v>
      </c>
      <c r="I211" s="254"/>
      <c r="J211" s="250"/>
      <c r="K211" s="250"/>
      <c r="L211" s="255"/>
      <c r="M211" s="269"/>
      <c r="N211" s="270"/>
      <c r="O211" s="270"/>
      <c r="P211" s="270"/>
      <c r="Q211" s="270"/>
      <c r="R211" s="270"/>
      <c r="S211" s="270"/>
      <c r="T211" s="271"/>
      <c r="U211" s="14"/>
      <c r="V211" s="14"/>
      <c r="W211" s="14"/>
      <c r="X211" s="14"/>
      <c r="Y211" s="14"/>
      <c r="Z211" s="14"/>
      <c r="AA211" s="14"/>
      <c r="AB211" s="14"/>
      <c r="AC211" s="14"/>
      <c r="AD211" s="14"/>
      <c r="AE211" s="14"/>
      <c r="AT211" s="259" t="s">
        <v>213</v>
      </c>
      <c r="AU211" s="259" t="s">
        <v>86</v>
      </c>
      <c r="AV211" s="14" t="s">
        <v>209</v>
      </c>
      <c r="AW211" s="14" t="s">
        <v>39</v>
      </c>
      <c r="AX211" s="14" t="s">
        <v>84</v>
      </c>
      <c r="AY211" s="259" t="s">
        <v>199</v>
      </c>
    </row>
    <row r="212" spans="1:65" s="2" customFormat="1" ht="14.4" customHeight="1">
      <c r="A212" s="40"/>
      <c r="B212" s="41"/>
      <c r="C212" s="260" t="s">
        <v>278</v>
      </c>
      <c r="D212" s="260" t="s">
        <v>222</v>
      </c>
      <c r="E212" s="261" t="s">
        <v>1369</v>
      </c>
      <c r="F212" s="262" t="s">
        <v>1370</v>
      </c>
      <c r="G212" s="263" t="s">
        <v>303</v>
      </c>
      <c r="H212" s="264">
        <v>5.52</v>
      </c>
      <c r="I212" s="265"/>
      <c r="J212" s="266">
        <f>ROUND(I212*H212,2)</f>
        <v>0</v>
      </c>
      <c r="K212" s="262" t="s">
        <v>32</v>
      </c>
      <c r="L212" s="46"/>
      <c r="M212" s="267" t="s">
        <v>32</v>
      </c>
      <c r="N212" s="268" t="s">
        <v>48</v>
      </c>
      <c r="O212" s="86"/>
      <c r="P212" s="230">
        <f>O212*H212</f>
        <v>0</v>
      </c>
      <c r="Q212" s="230">
        <v>0</v>
      </c>
      <c r="R212" s="230">
        <f>Q212*H212</f>
        <v>0</v>
      </c>
      <c r="S212" s="230">
        <v>0</v>
      </c>
      <c r="T212" s="231">
        <f>S212*H212</f>
        <v>0</v>
      </c>
      <c r="U212" s="40"/>
      <c r="V212" s="40"/>
      <c r="W212" s="40"/>
      <c r="X212" s="40"/>
      <c r="Y212" s="40"/>
      <c r="Z212" s="40"/>
      <c r="AA212" s="40"/>
      <c r="AB212" s="40"/>
      <c r="AC212" s="40"/>
      <c r="AD212" s="40"/>
      <c r="AE212" s="40"/>
      <c r="AR212" s="232" t="s">
        <v>209</v>
      </c>
      <c r="AT212" s="232" t="s">
        <v>222</v>
      </c>
      <c r="AU212" s="232" t="s">
        <v>86</v>
      </c>
      <c r="AY212" s="18" t="s">
        <v>199</v>
      </c>
      <c r="BE212" s="233">
        <f>IF(N212="základní",J212,0)</f>
        <v>0</v>
      </c>
      <c r="BF212" s="233">
        <f>IF(N212="snížená",J212,0)</f>
        <v>0</v>
      </c>
      <c r="BG212" s="233">
        <f>IF(N212="zákl. přenesená",J212,0)</f>
        <v>0</v>
      </c>
      <c r="BH212" s="233">
        <f>IF(N212="sníž. přenesená",J212,0)</f>
        <v>0</v>
      </c>
      <c r="BI212" s="233">
        <f>IF(N212="nulová",J212,0)</f>
        <v>0</v>
      </c>
      <c r="BJ212" s="18" t="s">
        <v>84</v>
      </c>
      <c r="BK212" s="233">
        <f>ROUND(I212*H212,2)</f>
        <v>0</v>
      </c>
      <c r="BL212" s="18" t="s">
        <v>209</v>
      </c>
      <c r="BM212" s="232" t="s">
        <v>225</v>
      </c>
    </row>
    <row r="213" spans="1:47" s="2" customFormat="1" ht="12">
      <c r="A213" s="40"/>
      <c r="B213" s="41"/>
      <c r="C213" s="42"/>
      <c r="D213" s="234" t="s">
        <v>210</v>
      </c>
      <c r="E213" s="42"/>
      <c r="F213" s="235" t="s">
        <v>1370</v>
      </c>
      <c r="G213" s="42"/>
      <c r="H213" s="42"/>
      <c r="I213" s="138"/>
      <c r="J213" s="42"/>
      <c r="K213" s="42"/>
      <c r="L213" s="46"/>
      <c r="M213" s="236"/>
      <c r="N213" s="237"/>
      <c r="O213" s="86"/>
      <c r="P213" s="86"/>
      <c r="Q213" s="86"/>
      <c r="R213" s="86"/>
      <c r="S213" s="86"/>
      <c r="T213" s="87"/>
      <c r="U213" s="40"/>
      <c r="V213" s="40"/>
      <c r="W213" s="40"/>
      <c r="X213" s="40"/>
      <c r="Y213" s="40"/>
      <c r="Z213" s="40"/>
      <c r="AA213" s="40"/>
      <c r="AB213" s="40"/>
      <c r="AC213" s="40"/>
      <c r="AD213" s="40"/>
      <c r="AE213" s="40"/>
      <c r="AT213" s="18" t="s">
        <v>210</v>
      </c>
      <c r="AU213" s="18" t="s">
        <v>86</v>
      </c>
    </row>
    <row r="214" spans="1:51" s="13" customFormat="1" ht="12">
      <c r="A214" s="13"/>
      <c r="B214" s="238"/>
      <c r="C214" s="239"/>
      <c r="D214" s="234" t="s">
        <v>213</v>
      </c>
      <c r="E214" s="240" t="s">
        <v>32</v>
      </c>
      <c r="F214" s="241" t="s">
        <v>1473</v>
      </c>
      <c r="G214" s="239"/>
      <c r="H214" s="242">
        <v>5.52</v>
      </c>
      <c r="I214" s="243"/>
      <c r="J214" s="239"/>
      <c r="K214" s="239"/>
      <c r="L214" s="244"/>
      <c r="M214" s="245"/>
      <c r="N214" s="246"/>
      <c r="O214" s="246"/>
      <c r="P214" s="246"/>
      <c r="Q214" s="246"/>
      <c r="R214" s="246"/>
      <c r="S214" s="246"/>
      <c r="T214" s="247"/>
      <c r="U214" s="13"/>
      <c r="V214" s="13"/>
      <c r="W214" s="13"/>
      <c r="X214" s="13"/>
      <c r="Y214" s="13"/>
      <c r="Z214" s="13"/>
      <c r="AA214" s="13"/>
      <c r="AB214" s="13"/>
      <c r="AC214" s="13"/>
      <c r="AD214" s="13"/>
      <c r="AE214" s="13"/>
      <c r="AT214" s="248" t="s">
        <v>213</v>
      </c>
      <c r="AU214" s="248" t="s">
        <v>86</v>
      </c>
      <c r="AV214" s="13" t="s">
        <v>86</v>
      </c>
      <c r="AW214" s="13" t="s">
        <v>39</v>
      </c>
      <c r="AX214" s="13" t="s">
        <v>6</v>
      </c>
      <c r="AY214" s="248" t="s">
        <v>199</v>
      </c>
    </row>
    <row r="215" spans="1:51" s="14" customFormat="1" ht="12">
      <c r="A215" s="14"/>
      <c r="B215" s="249"/>
      <c r="C215" s="250"/>
      <c r="D215" s="234" t="s">
        <v>213</v>
      </c>
      <c r="E215" s="251" t="s">
        <v>32</v>
      </c>
      <c r="F215" s="252" t="s">
        <v>215</v>
      </c>
      <c r="G215" s="250"/>
      <c r="H215" s="253">
        <v>5.52</v>
      </c>
      <c r="I215" s="254"/>
      <c r="J215" s="250"/>
      <c r="K215" s="250"/>
      <c r="L215" s="255"/>
      <c r="M215" s="269"/>
      <c r="N215" s="270"/>
      <c r="O215" s="270"/>
      <c r="P215" s="270"/>
      <c r="Q215" s="270"/>
      <c r="R215" s="270"/>
      <c r="S215" s="270"/>
      <c r="T215" s="271"/>
      <c r="U215" s="14"/>
      <c r="V215" s="14"/>
      <c r="W215" s="14"/>
      <c r="X215" s="14"/>
      <c r="Y215" s="14"/>
      <c r="Z215" s="14"/>
      <c r="AA215" s="14"/>
      <c r="AB215" s="14"/>
      <c r="AC215" s="14"/>
      <c r="AD215" s="14"/>
      <c r="AE215" s="14"/>
      <c r="AT215" s="259" t="s">
        <v>213</v>
      </c>
      <c r="AU215" s="259" t="s">
        <v>86</v>
      </c>
      <c r="AV215" s="14" t="s">
        <v>209</v>
      </c>
      <c r="AW215" s="14" t="s">
        <v>39</v>
      </c>
      <c r="AX215" s="14" t="s">
        <v>84</v>
      </c>
      <c r="AY215" s="259" t="s">
        <v>199</v>
      </c>
    </row>
    <row r="216" spans="1:65" s="2" customFormat="1" ht="14.4" customHeight="1">
      <c r="A216" s="40"/>
      <c r="B216" s="41"/>
      <c r="C216" s="260" t="s">
        <v>393</v>
      </c>
      <c r="D216" s="260" t="s">
        <v>222</v>
      </c>
      <c r="E216" s="261" t="s">
        <v>1175</v>
      </c>
      <c r="F216" s="262" t="s">
        <v>1176</v>
      </c>
      <c r="G216" s="263" t="s">
        <v>324</v>
      </c>
      <c r="H216" s="264">
        <v>16</v>
      </c>
      <c r="I216" s="265"/>
      <c r="J216" s="266">
        <f>ROUND(I216*H216,2)</f>
        <v>0</v>
      </c>
      <c r="K216" s="262" t="s">
        <v>32</v>
      </c>
      <c r="L216" s="46"/>
      <c r="M216" s="267" t="s">
        <v>32</v>
      </c>
      <c r="N216" s="268" t="s">
        <v>48</v>
      </c>
      <c r="O216" s="86"/>
      <c r="P216" s="230">
        <f>O216*H216</f>
        <v>0</v>
      </c>
      <c r="Q216" s="230">
        <v>0</v>
      </c>
      <c r="R216" s="230">
        <f>Q216*H216</f>
        <v>0</v>
      </c>
      <c r="S216" s="230">
        <v>0</v>
      </c>
      <c r="T216" s="231">
        <f>S216*H216</f>
        <v>0</v>
      </c>
      <c r="U216" s="40"/>
      <c r="V216" s="40"/>
      <c r="W216" s="40"/>
      <c r="X216" s="40"/>
      <c r="Y216" s="40"/>
      <c r="Z216" s="40"/>
      <c r="AA216" s="40"/>
      <c r="AB216" s="40"/>
      <c r="AC216" s="40"/>
      <c r="AD216" s="40"/>
      <c r="AE216" s="40"/>
      <c r="AR216" s="232" t="s">
        <v>209</v>
      </c>
      <c r="AT216" s="232" t="s">
        <v>222</v>
      </c>
      <c r="AU216" s="232" t="s">
        <v>86</v>
      </c>
      <c r="AY216" s="18" t="s">
        <v>199</v>
      </c>
      <c r="BE216" s="233">
        <f>IF(N216="základní",J216,0)</f>
        <v>0</v>
      </c>
      <c r="BF216" s="233">
        <f>IF(N216="snížená",J216,0)</f>
        <v>0</v>
      </c>
      <c r="BG216" s="233">
        <f>IF(N216="zákl. přenesená",J216,0)</f>
        <v>0</v>
      </c>
      <c r="BH216" s="233">
        <f>IF(N216="sníž. přenesená",J216,0)</f>
        <v>0</v>
      </c>
      <c r="BI216" s="233">
        <f>IF(N216="nulová",J216,0)</f>
        <v>0</v>
      </c>
      <c r="BJ216" s="18" t="s">
        <v>84</v>
      </c>
      <c r="BK216" s="233">
        <f>ROUND(I216*H216,2)</f>
        <v>0</v>
      </c>
      <c r="BL216" s="18" t="s">
        <v>209</v>
      </c>
      <c r="BM216" s="232" t="s">
        <v>396</v>
      </c>
    </row>
    <row r="217" spans="1:47" s="2" customFormat="1" ht="12">
      <c r="A217" s="40"/>
      <c r="B217" s="41"/>
      <c r="C217" s="42"/>
      <c r="D217" s="234" t="s">
        <v>210</v>
      </c>
      <c r="E217" s="42"/>
      <c r="F217" s="235" t="s">
        <v>1176</v>
      </c>
      <c r="G217" s="42"/>
      <c r="H217" s="42"/>
      <c r="I217" s="138"/>
      <c r="J217" s="42"/>
      <c r="K217" s="42"/>
      <c r="L217" s="46"/>
      <c r="M217" s="236"/>
      <c r="N217" s="237"/>
      <c r="O217" s="86"/>
      <c r="P217" s="86"/>
      <c r="Q217" s="86"/>
      <c r="R217" s="86"/>
      <c r="S217" s="86"/>
      <c r="T217" s="87"/>
      <c r="U217" s="40"/>
      <c r="V217" s="40"/>
      <c r="W217" s="40"/>
      <c r="X217" s="40"/>
      <c r="Y217" s="40"/>
      <c r="Z217" s="40"/>
      <c r="AA217" s="40"/>
      <c r="AB217" s="40"/>
      <c r="AC217" s="40"/>
      <c r="AD217" s="40"/>
      <c r="AE217" s="40"/>
      <c r="AT217" s="18" t="s">
        <v>210</v>
      </c>
      <c r="AU217" s="18" t="s">
        <v>86</v>
      </c>
    </row>
    <row r="218" spans="1:63" s="12" customFormat="1" ht="22.8" customHeight="1">
      <c r="A218" s="12"/>
      <c r="B218" s="204"/>
      <c r="C218" s="205"/>
      <c r="D218" s="206" t="s">
        <v>76</v>
      </c>
      <c r="E218" s="218" t="s">
        <v>983</v>
      </c>
      <c r="F218" s="218" t="s">
        <v>984</v>
      </c>
      <c r="G218" s="205"/>
      <c r="H218" s="205"/>
      <c r="I218" s="208"/>
      <c r="J218" s="219">
        <f>BK218</f>
        <v>0</v>
      </c>
      <c r="K218" s="205"/>
      <c r="L218" s="210"/>
      <c r="M218" s="211"/>
      <c r="N218" s="212"/>
      <c r="O218" s="212"/>
      <c r="P218" s="213">
        <f>SUM(P219:P230)</f>
        <v>0</v>
      </c>
      <c r="Q218" s="212"/>
      <c r="R218" s="213">
        <f>SUM(R219:R230)</f>
        <v>0</v>
      </c>
      <c r="S218" s="212"/>
      <c r="T218" s="214">
        <f>SUM(T219:T230)</f>
        <v>0</v>
      </c>
      <c r="U218" s="12"/>
      <c r="V218" s="12"/>
      <c r="W218" s="12"/>
      <c r="X218" s="12"/>
      <c r="Y218" s="12"/>
      <c r="Z218" s="12"/>
      <c r="AA218" s="12"/>
      <c r="AB218" s="12"/>
      <c r="AC218" s="12"/>
      <c r="AD218" s="12"/>
      <c r="AE218" s="12"/>
      <c r="AR218" s="215" t="s">
        <v>84</v>
      </c>
      <c r="AT218" s="216" t="s">
        <v>76</v>
      </c>
      <c r="AU218" s="216" t="s">
        <v>84</v>
      </c>
      <c r="AY218" s="215" t="s">
        <v>199</v>
      </c>
      <c r="BK218" s="217">
        <f>SUM(BK219:BK230)</f>
        <v>0</v>
      </c>
    </row>
    <row r="219" spans="1:65" s="2" customFormat="1" ht="19.8" customHeight="1">
      <c r="A219" s="40"/>
      <c r="B219" s="41"/>
      <c r="C219" s="260" t="s">
        <v>282</v>
      </c>
      <c r="D219" s="260" t="s">
        <v>222</v>
      </c>
      <c r="E219" s="261" t="s">
        <v>990</v>
      </c>
      <c r="F219" s="262" t="s">
        <v>991</v>
      </c>
      <c r="G219" s="263" t="s">
        <v>296</v>
      </c>
      <c r="H219" s="264">
        <v>13.745</v>
      </c>
      <c r="I219" s="265"/>
      <c r="J219" s="266">
        <f>ROUND(I219*H219,2)</f>
        <v>0</v>
      </c>
      <c r="K219" s="262" t="s">
        <v>32</v>
      </c>
      <c r="L219" s="46"/>
      <c r="M219" s="267" t="s">
        <v>32</v>
      </c>
      <c r="N219" s="268" t="s">
        <v>48</v>
      </c>
      <c r="O219" s="86"/>
      <c r="P219" s="230">
        <f>O219*H219</f>
        <v>0</v>
      </c>
      <c r="Q219" s="230">
        <v>0</v>
      </c>
      <c r="R219" s="230">
        <f>Q219*H219</f>
        <v>0</v>
      </c>
      <c r="S219" s="230">
        <v>0</v>
      </c>
      <c r="T219" s="231">
        <f>S219*H219</f>
        <v>0</v>
      </c>
      <c r="U219" s="40"/>
      <c r="V219" s="40"/>
      <c r="W219" s="40"/>
      <c r="X219" s="40"/>
      <c r="Y219" s="40"/>
      <c r="Z219" s="40"/>
      <c r="AA219" s="40"/>
      <c r="AB219" s="40"/>
      <c r="AC219" s="40"/>
      <c r="AD219" s="40"/>
      <c r="AE219" s="40"/>
      <c r="AR219" s="232" t="s">
        <v>209</v>
      </c>
      <c r="AT219" s="232" t="s">
        <v>222</v>
      </c>
      <c r="AU219" s="232" t="s">
        <v>86</v>
      </c>
      <c r="AY219" s="18" t="s">
        <v>199</v>
      </c>
      <c r="BE219" s="233">
        <f>IF(N219="základní",J219,0)</f>
        <v>0</v>
      </c>
      <c r="BF219" s="233">
        <f>IF(N219="snížená",J219,0)</f>
        <v>0</v>
      </c>
      <c r="BG219" s="233">
        <f>IF(N219="zákl. přenesená",J219,0)</f>
        <v>0</v>
      </c>
      <c r="BH219" s="233">
        <f>IF(N219="sníž. přenesená",J219,0)</f>
        <v>0</v>
      </c>
      <c r="BI219" s="233">
        <f>IF(N219="nulová",J219,0)</f>
        <v>0</v>
      </c>
      <c r="BJ219" s="18" t="s">
        <v>84</v>
      </c>
      <c r="BK219" s="233">
        <f>ROUND(I219*H219,2)</f>
        <v>0</v>
      </c>
      <c r="BL219" s="18" t="s">
        <v>209</v>
      </c>
      <c r="BM219" s="232" t="s">
        <v>399</v>
      </c>
    </row>
    <row r="220" spans="1:47" s="2" customFormat="1" ht="12">
      <c r="A220" s="40"/>
      <c r="B220" s="41"/>
      <c r="C220" s="42"/>
      <c r="D220" s="234" t="s">
        <v>210</v>
      </c>
      <c r="E220" s="42"/>
      <c r="F220" s="235" t="s">
        <v>991</v>
      </c>
      <c r="G220" s="42"/>
      <c r="H220" s="42"/>
      <c r="I220" s="138"/>
      <c r="J220" s="42"/>
      <c r="K220" s="42"/>
      <c r="L220" s="46"/>
      <c r="M220" s="236"/>
      <c r="N220" s="237"/>
      <c r="O220" s="86"/>
      <c r="P220" s="86"/>
      <c r="Q220" s="86"/>
      <c r="R220" s="86"/>
      <c r="S220" s="86"/>
      <c r="T220" s="87"/>
      <c r="U220" s="40"/>
      <c r="V220" s="40"/>
      <c r="W220" s="40"/>
      <c r="X220" s="40"/>
      <c r="Y220" s="40"/>
      <c r="Z220" s="40"/>
      <c r="AA220" s="40"/>
      <c r="AB220" s="40"/>
      <c r="AC220" s="40"/>
      <c r="AD220" s="40"/>
      <c r="AE220" s="40"/>
      <c r="AT220" s="18" t="s">
        <v>210</v>
      </c>
      <c r="AU220" s="18" t="s">
        <v>86</v>
      </c>
    </row>
    <row r="221" spans="1:51" s="13" customFormat="1" ht="12">
      <c r="A221" s="13"/>
      <c r="B221" s="238"/>
      <c r="C221" s="239"/>
      <c r="D221" s="234" t="s">
        <v>213</v>
      </c>
      <c r="E221" s="240" t="s">
        <v>32</v>
      </c>
      <c r="F221" s="241" t="s">
        <v>1474</v>
      </c>
      <c r="G221" s="239"/>
      <c r="H221" s="242">
        <v>13.745</v>
      </c>
      <c r="I221" s="243"/>
      <c r="J221" s="239"/>
      <c r="K221" s="239"/>
      <c r="L221" s="244"/>
      <c r="M221" s="245"/>
      <c r="N221" s="246"/>
      <c r="O221" s="246"/>
      <c r="P221" s="246"/>
      <c r="Q221" s="246"/>
      <c r="R221" s="246"/>
      <c r="S221" s="246"/>
      <c r="T221" s="247"/>
      <c r="U221" s="13"/>
      <c r="V221" s="13"/>
      <c r="W221" s="13"/>
      <c r="X221" s="13"/>
      <c r="Y221" s="13"/>
      <c r="Z221" s="13"/>
      <c r="AA221" s="13"/>
      <c r="AB221" s="13"/>
      <c r="AC221" s="13"/>
      <c r="AD221" s="13"/>
      <c r="AE221" s="13"/>
      <c r="AT221" s="248" t="s">
        <v>213</v>
      </c>
      <c r="AU221" s="248" t="s">
        <v>86</v>
      </c>
      <c r="AV221" s="13" t="s">
        <v>86</v>
      </c>
      <c r="AW221" s="13" t="s">
        <v>39</v>
      </c>
      <c r="AX221" s="13" t="s">
        <v>6</v>
      </c>
      <c r="AY221" s="248" t="s">
        <v>199</v>
      </c>
    </row>
    <row r="222" spans="1:51" s="14" customFormat="1" ht="12">
      <c r="A222" s="14"/>
      <c r="B222" s="249"/>
      <c r="C222" s="250"/>
      <c r="D222" s="234" t="s">
        <v>213</v>
      </c>
      <c r="E222" s="251" t="s">
        <v>32</v>
      </c>
      <c r="F222" s="252" t="s">
        <v>215</v>
      </c>
      <c r="G222" s="250"/>
      <c r="H222" s="253">
        <v>13.745</v>
      </c>
      <c r="I222" s="254"/>
      <c r="J222" s="250"/>
      <c r="K222" s="250"/>
      <c r="L222" s="255"/>
      <c r="M222" s="269"/>
      <c r="N222" s="270"/>
      <c r="O222" s="270"/>
      <c r="P222" s="270"/>
      <c r="Q222" s="270"/>
      <c r="R222" s="270"/>
      <c r="S222" s="270"/>
      <c r="T222" s="271"/>
      <c r="U222" s="14"/>
      <c r="V222" s="14"/>
      <c r="W222" s="14"/>
      <c r="X222" s="14"/>
      <c r="Y222" s="14"/>
      <c r="Z222" s="14"/>
      <c r="AA222" s="14"/>
      <c r="AB222" s="14"/>
      <c r="AC222" s="14"/>
      <c r="AD222" s="14"/>
      <c r="AE222" s="14"/>
      <c r="AT222" s="259" t="s">
        <v>213</v>
      </c>
      <c r="AU222" s="259" t="s">
        <v>86</v>
      </c>
      <c r="AV222" s="14" t="s">
        <v>209</v>
      </c>
      <c r="AW222" s="14" t="s">
        <v>39</v>
      </c>
      <c r="AX222" s="14" t="s">
        <v>84</v>
      </c>
      <c r="AY222" s="259" t="s">
        <v>199</v>
      </c>
    </row>
    <row r="223" spans="1:65" s="2" customFormat="1" ht="19.8" customHeight="1">
      <c r="A223" s="40"/>
      <c r="B223" s="41"/>
      <c r="C223" s="260" t="s">
        <v>400</v>
      </c>
      <c r="D223" s="260" t="s">
        <v>222</v>
      </c>
      <c r="E223" s="261" t="s">
        <v>985</v>
      </c>
      <c r="F223" s="262" t="s">
        <v>986</v>
      </c>
      <c r="G223" s="263" t="s">
        <v>296</v>
      </c>
      <c r="H223" s="264">
        <v>13.745</v>
      </c>
      <c r="I223" s="265"/>
      <c r="J223" s="266">
        <f>ROUND(I223*H223,2)</f>
        <v>0</v>
      </c>
      <c r="K223" s="262" t="s">
        <v>32</v>
      </c>
      <c r="L223" s="46"/>
      <c r="M223" s="267" t="s">
        <v>32</v>
      </c>
      <c r="N223" s="268" t="s">
        <v>48</v>
      </c>
      <c r="O223" s="86"/>
      <c r="P223" s="230">
        <f>O223*H223</f>
        <v>0</v>
      </c>
      <c r="Q223" s="230">
        <v>0</v>
      </c>
      <c r="R223" s="230">
        <f>Q223*H223</f>
        <v>0</v>
      </c>
      <c r="S223" s="230">
        <v>0</v>
      </c>
      <c r="T223" s="231">
        <f>S223*H223</f>
        <v>0</v>
      </c>
      <c r="U223" s="40"/>
      <c r="V223" s="40"/>
      <c r="W223" s="40"/>
      <c r="X223" s="40"/>
      <c r="Y223" s="40"/>
      <c r="Z223" s="40"/>
      <c r="AA223" s="40"/>
      <c r="AB223" s="40"/>
      <c r="AC223" s="40"/>
      <c r="AD223" s="40"/>
      <c r="AE223" s="40"/>
      <c r="AR223" s="232" t="s">
        <v>209</v>
      </c>
      <c r="AT223" s="232" t="s">
        <v>222</v>
      </c>
      <c r="AU223" s="232" t="s">
        <v>86</v>
      </c>
      <c r="AY223" s="18" t="s">
        <v>199</v>
      </c>
      <c r="BE223" s="233">
        <f>IF(N223="základní",J223,0)</f>
        <v>0</v>
      </c>
      <c r="BF223" s="233">
        <f>IF(N223="snížená",J223,0)</f>
        <v>0</v>
      </c>
      <c r="BG223" s="233">
        <f>IF(N223="zákl. přenesená",J223,0)</f>
        <v>0</v>
      </c>
      <c r="BH223" s="233">
        <f>IF(N223="sníž. přenesená",J223,0)</f>
        <v>0</v>
      </c>
      <c r="BI223" s="233">
        <f>IF(N223="nulová",J223,0)</f>
        <v>0</v>
      </c>
      <c r="BJ223" s="18" t="s">
        <v>84</v>
      </c>
      <c r="BK223" s="233">
        <f>ROUND(I223*H223,2)</f>
        <v>0</v>
      </c>
      <c r="BL223" s="18" t="s">
        <v>209</v>
      </c>
      <c r="BM223" s="232" t="s">
        <v>403</v>
      </c>
    </row>
    <row r="224" spans="1:47" s="2" customFormat="1" ht="12">
      <c r="A224" s="40"/>
      <c r="B224" s="41"/>
      <c r="C224" s="42"/>
      <c r="D224" s="234" t="s">
        <v>210</v>
      </c>
      <c r="E224" s="42"/>
      <c r="F224" s="235" t="s">
        <v>986</v>
      </c>
      <c r="G224" s="42"/>
      <c r="H224" s="42"/>
      <c r="I224" s="138"/>
      <c r="J224" s="42"/>
      <c r="K224" s="42"/>
      <c r="L224" s="46"/>
      <c r="M224" s="236"/>
      <c r="N224" s="237"/>
      <c r="O224" s="86"/>
      <c r="P224" s="86"/>
      <c r="Q224" s="86"/>
      <c r="R224" s="86"/>
      <c r="S224" s="86"/>
      <c r="T224" s="87"/>
      <c r="U224" s="40"/>
      <c r="V224" s="40"/>
      <c r="W224" s="40"/>
      <c r="X224" s="40"/>
      <c r="Y224" s="40"/>
      <c r="Z224" s="40"/>
      <c r="AA224" s="40"/>
      <c r="AB224" s="40"/>
      <c r="AC224" s="40"/>
      <c r="AD224" s="40"/>
      <c r="AE224" s="40"/>
      <c r="AT224" s="18" t="s">
        <v>210</v>
      </c>
      <c r="AU224" s="18" t="s">
        <v>86</v>
      </c>
    </row>
    <row r="225" spans="1:51" s="13" customFormat="1" ht="12">
      <c r="A225" s="13"/>
      <c r="B225" s="238"/>
      <c r="C225" s="239"/>
      <c r="D225" s="234" t="s">
        <v>213</v>
      </c>
      <c r="E225" s="240" t="s">
        <v>32</v>
      </c>
      <c r="F225" s="241" t="s">
        <v>1475</v>
      </c>
      <c r="G225" s="239"/>
      <c r="H225" s="242">
        <v>13.745</v>
      </c>
      <c r="I225" s="243"/>
      <c r="J225" s="239"/>
      <c r="K225" s="239"/>
      <c r="L225" s="244"/>
      <c r="M225" s="245"/>
      <c r="N225" s="246"/>
      <c r="O225" s="246"/>
      <c r="P225" s="246"/>
      <c r="Q225" s="246"/>
      <c r="R225" s="246"/>
      <c r="S225" s="246"/>
      <c r="T225" s="247"/>
      <c r="U225" s="13"/>
      <c r="V225" s="13"/>
      <c r="W225" s="13"/>
      <c r="X225" s="13"/>
      <c r="Y225" s="13"/>
      <c r="Z225" s="13"/>
      <c r="AA225" s="13"/>
      <c r="AB225" s="13"/>
      <c r="AC225" s="13"/>
      <c r="AD225" s="13"/>
      <c r="AE225" s="13"/>
      <c r="AT225" s="248" t="s">
        <v>213</v>
      </c>
      <c r="AU225" s="248" t="s">
        <v>86</v>
      </c>
      <c r="AV225" s="13" t="s">
        <v>86</v>
      </c>
      <c r="AW225" s="13" t="s">
        <v>39</v>
      </c>
      <c r="AX225" s="13" t="s">
        <v>6</v>
      </c>
      <c r="AY225" s="248" t="s">
        <v>199</v>
      </c>
    </row>
    <row r="226" spans="1:51" s="14" customFormat="1" ht="12">
      <c r="A226" s="14"/>
      <c r="B226" s="249"/>
      <c r="C226" s="250"/>
      <c r="D226" s="234" t="s">
        <v>213</v>
      </c>
      <c r="E226" s="251" t="s">
        <v>32</v>
      </c>
      <c r="F226" s="252" t="s">
        <v>215</v>
      </c>
      <c r="G226" s="250"/>
      <c r="H226" s="253">
        <v>13.745</v>
      </c>
      <c r="I226" s="254"/>
      <c r="J226" s="250"/>
      <c r="K226" s="250"/>
      <c r="L226" s="255"/>
      <c r="M226" s="269"/>
      <c r="N226" s="270"/>
      <c r="O226" s="270"/>
      <c r="P226" s="270"/>
      <c r="Q226" s="270"/>
      <c r="R226" s="270"/>
      <c r="S226" s="270"/>
      <c r="T226" s="271"/>
      <c r="U226" s="14"/>
      <c r="V226" s="14"/>
      <c r="W226" s="14"/>
      <c r="X226" s="14"/>
      <c r="Y226" s="14"/>
      <c r="Z226" s="14"/>
      <c r="AA226" s="14"/>
      <c r="AB226" s="14"/>
      <c r="AC226" s="14"/>
      <c r="AD226" s="14"/>
      <c r="AE226" s="14"/>
      <c r="AT226" s="259" t="s">
        <v>213</v>
      </c>
      <c r="AU226" s="259" t="s">
        <v>86</v>
      </c>
      <c r="AV226" s="14" t="s">
        <v>209</v>
      </c>
      <c r="AW226" s="14" t="s">
        <v>39</v>
      </c>
      <c r="AX226" s="14" t="s">
        <v>84</v>
      </c>
      <c r="AY226" s="259" t="s">
        <v>199</v>
      </c>
    </row>
    <row r="227" spans="1:65" s="2" customFormat="1" ht="14.4" customHeight="1">
      <c r="A227" s="40"/>
      <c r="B227" s="41"/>
      <c r="C227" s="260" t="s">
        <v>341</v>
      </c>
      <c r="D227" s="260" t="s">
        <v>222</v>
      </c>
      <c r="E227" s="261" t="s">
        <v>987</v>
      </c>
      <c r="F227" s="262" t="s">
        <v>988</v>
      </c>
      <c r="G227" s="263" t="s">
        <v>296</v>
      </c>
      <c r="H227" s="264">
        <v>398.605</v>
      </c>
      <c r="I227" s="265"/>
      <c r="J227" s="266">
        <f>ROUND(I227*H227,2)</f>
        <v>0</v>
      </c>
      <c r="K227" s="262" t="s">
        <v>32</v>
      </c>
      <c r="L227" s="46"/>
      <c r="M227" s="267" t="s">
        <v>32</v>
      </c>
      <c r="N227" s="268" t="s">
        <v>48</v>
      </c>
      <c r="O227" s="86"/>
      <c r="P227" s="230">
        <f>O227*H227</f>
        <v>0</v>
      </c>
      <c r="Q227" s="230">
        <v>0</v>
      </c>
      <c r="R227" s="230">
        <f>Q227*H227</f>
        <v>0</v>
      </c>
      <c r="S227" s="230">
        <v>0</v>
      </c>
      <c r="T227" s="231">
        <f>S227*H227</f>
        <v>0</v>
      </c>
      <c r="U227" s="40"/>
      <c r="V227" s="40"/>
      <c r="W227" s="40"/>
      <c r="X227" s="40"/>
      <c r="Y227" s="40"/>
      <c r="Z227" s="40"/>
      <c r="AA227" s="40"/>
      <c r="AB227" s="40"/>
      <c r="AC227" s="40"/>
      <c r="AD227" s="40"/>
      <c r="AE227" s="40"/>
      <c r="AR227" s="232" t="s">
        <v>209</v>
      </c>
      <c r="AT227" s="232" t="s">
        <v>222</v>
      </c>
      <c r="AU227" s="232" t="s">
        <v>86</v>
      </c>
      <c r="AY227" s="18" t="s">
        <v>199</v>
      </c>
      <c r="BE227" s="233">
        <f>IF(N227="základní",J227,0)</f>
        <v>0</v>
      </c>
      <c r="BF227" s="233">
        <f>IF(N227="snížená",J227,0)</f>
        <v>0</v>
      </c>
      <c r="BG227" s="233">
        <f>IF(N227="zákl. přenesená",J227,0)</f>
        <v>0</v>
      </c>
      <c r="BH227" s="233">
        <f>IF(N227="sníž. přenesená",J227,0)</f>
        <v>0</v>
      </c>
      <c r="BI227" s="233">
        <f>IF(N227="nulová",J227,0)</f>
        <v>0</v>
      </c>
      <c r="BJ227" s="18" t="s">
        <v>84</v>
      </c>
      <c r="BK227" s="233">
        <f>ROUND(I227*H227,2)</f>
        <v>0</v>
      </c>
      <c r="BL227" s="18" t="s">
        <v>209</v>
      </c>
      <c r="BM227" s="232" t="s">
        <v>406</v>
      </c>
    </row>
    <row r="228" spans="1:47" s="2" customFormat="1" ht="12">
      <c r="A228" s="40"/>
      <c r="B228" s="41"/>
      <c r="C228" s="42"/>
      <c r="D228" s="234" t="s">
        <v>210</v>
      </c>
      <c r="E228" s="42"/>
      <c r="F228" s="235" t="s">
        <v>988</v>
      </c>
      <c r="G228" s="42"/>
      <c r="H228" s="42"/>
      <c r="I228" s="138"/>
      <c r="J228" s="42"/>
      <c r="K228" s="42"/>
      <c r="L228" s="46"/>
      <c r="M228" s="236"/>
      <c r="N228" s="237"/>
      <c r="O228" s="86"/>
      <c r="P228" s="86"/>
      <c r="Q228" s="86"/>
      <c r="R228" s="86"/>
      <c r="S228" s="86"/>
      <c r="T228" s="87"/>
      <c r="U228" s="40"/>
      <c r="V228" s="40"/>
      <c r="W228" s="40"/>
      <c r="X228" s="40"/>
      <c r="Y228" s="40"/>
      <c r="Z228" s="40"/>
      <c r="AA228" s="40"/>
      <c r="AB228" s="40"/>
      <c r="AC228" s="40"/>
      <c r="AD228" s="40"/>
      <c r="AE228" s="40"/>
      <c r="AT228" s="18" t="s">
        <v>210</v>
      </c>
      <c r="AU228" s="18" t="s">
        <v>86</v>
      </c>
    </row>
    <row r="229" spans="1:51" s="13" customFormat="1" ht="12">
      <c r="A229" s="13"/>
      <c r="B229" s="238"/>
      <c r="C229" s="239"/>
      <c r="D229" s="234" t="s">
        <v>213</v>
      </c>
      <c r="E229" s="240" t="s">
        <v>32</v>
      </c>
      <c r="F229" s="241" t="s">
        <v>1476</v>
      </c>
      <c r="G229" s="239"/>
      <c r="H229" s="242">
        <v>398.605</v>
      </c>
      <c r="I229" s="243"/>
      <c r="J229" s="239"/>
      <c r="K229" s="239"/>
      <c r="L229" s="244"/>
      <c r="M229" s="245"/>
      <c r="N229" s="246"/>
      <c r="O229" s="246"/>
      <c r="P229" s="246"/>
      <c r="Q229" s="246"/>
      <c r="R229" s="246"/>
      <c r="S229" s="246"/>
      <c r="T229" s="247"/>
      <c r="U229" s="13"/>
      <c r="V229" s="13"/>
      <c r="W229" s="13"/>
      <c r="X229" s="13"/>
      <c r="Y229" s="13"/>
      <c r="Z229" s="13"/>
      <c r="AA229" s="13"/>
      <c r="AB229" s="13"/>
      <c r="AC229" s="13"/>
      <c r="AD229" s="13"/>
      <c r="AE229" s="13"/>
      <c r="AT229" s="248" t="s">
        <v>213</v>
      </c>
      <c r="AU229" s="248" t="s">
        <v>86</v>
      </c>
      <c r="AV229" s="13" t="s">
        <v>86</v>
      </c>
      <c r="AW229" s="13" t="s">
        <v>39</v>
      </c>
      <c r="AX229" s="13" t="s">
        <v>6</v>
      </c>
      <c r="AY229" s="248" t="s">
        <v>199</v>
      </c>
    </row>
    <row r="230" spans="1:51" s="14" customFormat="1" ht="12">
      <c r="A230" s="14"/>
      <c r="B230" s="249"/>
      <c r="C230" s="250"/>
      <c r="D230" s="234" t="s">
        <v>213</v>
      </c>
      <c r="E230" s="251" t="s">
        <v>32</v>
      </c>
      <c r="F230" s="252" t="s">
        <v>215</v>
      </c>
      <c r="G230" s="250"/>
      <c r="H230" s="253">
        <v>398.605</v>
      </c>
      <c r="I230" s="254"/>
      <c r="J230" s="250"/>
      <c r="K230" s="250"/>
      <c r="L230" s="255"/>
      <c r="M230" s="269"/>
      <c r="N230" s="270"/>
      <c r="O230" s="270"/>
      <c r="P230" s="270"/>
      <c r="Q230" s="270"/>
      <c r="R230" s="270"/>
      <c r="S230" s="270"/>
      <c r="T230" s="271"/>
      <c r="U230" s="14"/>
      <c r="V230" s="14"/>
      <c r="W230" s="14"/>
      <c r="X230" s="14"/>
      <c r="Y230" s="14"/>
      <c r="Z230" s="14"/>
      <c r="AA230" s="14"/>
      <c r="AB230" s="14"/>
      <c r="AC230" s="14"/>
      <c r="AD230" s="14"/>
      <c r="AE230" s="14"/>
      <c r="AT230" s="259" t="s">
        <v>213</v>
      </c>
      <c r="AU230" s="259" t="s">
        <v>86</v>
      </c>
      <c r="AV230" s="14" t="s">
        <v>209</v>
      </c>
      <c r="AW230" s="14" t="s">
        <v>39</v>
      </c>
      <c r="AX230" s="14" t="s">
        <v>84</v>
      </c>
      <c r="AY230" s="259" t="s">
        <v>199</v>
      </c>
    </row>
    <row r="231" spans="1:63" s="12" customFormat="1" ht="22.8" customHeight="1">
      <c r="A231" s="12"/>
      <c r="B231" s="204"/>
      <c r="C231" s="205"/>
      <c r="D231" s="206" t="s">
        <v>76</v>
      </c>
      <c r="E231" s="218" t="s">
        <v>993</v>
      </c>
      <c r="F231" s="218" t="s">
        <v>994</v>
      </c>
      <c r="G231" s="205"/>
      <c r="H231" s="205"/>
      <c r="I231" s="208"/>
      <c r="J231" s="219">
        <f>BK231</f>
        <v>0</v>
      </c>
      <c r="K231" s="205"/>
      <c r="L231" s="210"/>
      <c r="M231" s="211"/>
      <c r="N231" s="212"/>
      <c r="O231" s="212"/>
      <c r="P231" s="213">
        <f>SUM(P232:P237)</f>
        <v>0</v>
      </c>
      <c r="Q231" s="212"/>
      <c r="R231" s="213">
        <f>SUM(R232:R237)</f>
        <v>0</v>
      </c>
      <c r="S231" s="212"/>
      <c r="T231" s="214">
        <f>SUM(T232:T237)</f>
        <v>0</v>
      </c>
      <c r="U231" s="12"/>
      <c r="V231" s="12"/>
      <c r="W231" s="12"/>
      <c r="X231" s="12"/>
      <c r="Y231" s="12"/>
      <c r="Z231" s="12"/>
      <c r="AA231" s="12"/>
      <c r="AB231" s="12"/>
      <c r="AC231" s="12"/>
      <c r="AD231" s="12"/>
      <c r="AE231" s="12"/>
      <c r="AR231" s="215" t="s">
        <v>84</v>
      </c>
      <c r="AT231" s="216" t="s">
        <v>76</v>
      </c>
      <c r="AU231" s="216" t="s">
        <v>84</v>
      </c>
      <c r="AY231" s="215" t="s">
        <v>199</v>
      </c>
      <c r="BK231" s="217">
        <f>SUM(BK232:BK237)</f>
        <v>0</v>
      </c>
    </row>
    <row r="232" spans="1:65" s="2" customFormat="1" ht="30" customHeight="1">
      <c r="A232" s="40"/>
      <c r="B232" s="41"/>
      <c r="C232" s="260" t="s">
        <v>408</v>
      </c>
      <c r="D232" s="260" t="s">
        <v>222</v>
      </c>
      <c r="E232" s="261" t="s">
        <v>995</v>
      </c>
      <c r="F232" s="262" t="s">
        <v>996</v>
      </c>
      <c r="G232" s="263" t="s">
        <v>296</v>
      </c>
      <c r="H232" s="264">
        <v>0.048</v>
      </c>
      <c r="I232" s="265"/>
      <c r="J232" s="266">
        <f>ROUND(I232*H232,2)</f>
        <v>0</v>
      </c>
      <c r="K232" s="262" t="s">
        <v>32</v>
      </c>
      <c r="L232" s="46"/>
      <c r="M232" s="267" t="s">
        <v>32</v>
      </c>
      <c r="N232" s="268" t="s">
        <v>48</v>
      </c>
      <c r="O232" s="86"/>
      <c r="P232" s="230">
        <f>O232*H232</f>
        <v>0</v>
      </c>
      <c r="Q232" s="230">
        <v>0</v>
      </c>
      <c r="R232" s="230">
        <f>Q232*H232</f>
        <v>0</v>
      </c>
      <c r="S232" s="230">
        <v>0</v>
      </c>
      <c r="T232" s="231">
        <f>S232*H232</f>
        <v>0</v>
      </c>
      <c r="U232" s="40"/>
      <c r="V232" s="40"/>
      <c r="W232" s="40"/>
      <c r="X232" s="40"/>
      <c r="Y232" s="40"/>
      <c r="Z232" s="40"/>
      <c r="AA232" s="40"/>
      <c r="AB232" s="40"/>
      <c r="AC232" s="40"/>
      <c r="AD232" s="40"/>
      <c r="AE232" s="40"/>
      <c r="AR232" s="232" t="s">
        <v>209</v>
      </c>
      <c r="AT232" s="232" t="s">
        <v>222</v>
      </c>
      <c r="AU232" s="232" t="s">
        <v>86</v>
      </c>
      <c r="AY232" s="18" t="s">
        <v>199</v>
      </c>
      <c r="BE232" s="233">
        <f>IF(N232="základní",J232,0)</f>
        <v>0</v>
      </c>
      <c r="BF232" s="233">
        <f>IF(N232="snížená",J232,0)</f>
        <v>0</v>
      </c>
      <c r="BG232" s="233">
        <f>IF(N232="zákl. přenesená",J232,0)</f>
        <v>0</v>
      </c>
      <c r="BH232" s="233">
        <f>IF(N232="sníž. přenesená",J232,0)</f>
        <v>0</v>
      </c>
      <c r="BI232" s="233">
        <f>IF(N232="nulová",J232,0)</f>
        <v>0</v>
      </c>
      <c r="BJ232" s="18" t="s">
        <v>84</v>
      </c>
      <c r="BK232" s="233">
        <f>ROUND(I232*H232,2)</f>
        <v>0</v>
      </c>
      <c r="BL232" s="18" t="s">
        <v>209</v>
      </c>
      <c r="BM232" s="232" t="s">
        <v>411</v>
      </c>
    </row>
    <row r="233" spans="1:47" s="2" customFormat="1" ht="12">
      <c r="A233" s="40"/>
      <c r="B233" s="41"/>
      <c r="C233" s="42"/>
      <c r="D233" s="234" t="s">
        <v>210</v>
      </c>
      <c r="E233" s="42"/>
      <c r="F233" s="235" t="s">
        <v>996</v>
      </c>
      <c r="G233" s="42"/>
      <c r="H233" s="42"/>
      <c r="I233" s="138"/>
      <c r="J233" s="42"/>
      <c r="K233" s="42"/>
      <c r="L233" s="46"/>
      <c r="M233" s="236"/>
      <c r="N233" s="237"/>
      <c r="O233" s="86"/>
      <c r="P233" s="86"/>
      <c r="Q233" s="86"/>
      <c r="R233" s="86"/>
      <c r="S233" s="86"/>
      <c r="T233" s="87"/>
      <c r="U233" s="40"/>
      <c r="V233" s="40"/>
      <c r="W233" s="40"/>
      <c r="X233" s="40"/>
      <c r="Y233" s="40"/>
      <c r="Z233" s="40"/>
      <c r="AA233" s="40"/>
      <c r="AB233" s="40"/>
      <c r="AC233" s="40"/>
      <c r="AD233" s="40"/>
      <c r="AE233" s="40"/>
      <c r="AT233" s="18" t="s">
        <v>210</v>
      </c>
      <c r="AU233" s="18" t="s">
        <v>86</v>
      </c>
    </row>
    <row r="234" spans="1:51" s="13" customFormat="1" ht="12">
      <c r="A234" s="13"/>
      <c r="B234" s="238"/>
      <c r="C234" s="239"/>
      <c r="D234" s="234" t="s">
        <v>213</v>
      </c>
      <c r="E234" s="240" t="s">
        <v>32</v>
      </c>
      <c r="F234" s="241" t="s">
        <v>1477</v>
      </c>
      <c r="G234" s="239"/>
      <c r="H234" s="242">
        <v>0.048</v>
      </c>
      <c r="I234" s="243"/>
      <c r="J234" s="239"/>
      <c r="K234" s="239"/>
      <c r="L234" s="244"/>
      <c r="M234" s="245"/>
      <c r="N234" s="246"/>
      <c r="O234" s="246"/>
      <c r="P234" s="246"/>
      <c r="Q234" s="246"/>
      <c r="R234" s="246"/>
      <c r="S234" s="246"/>
      <c r="T234" s="247"/>
      <c r="U234" s="13"/>
      <c r="V234" s="13"/>
      <c r="W234" s="13"/>
      <c r="X234" s="13"/>
      <c r="Y234" s="13"/>
      <c r="Z234" s="13"/>
      <c r="AA234" s="13"/>
      <c r="AB234" s="13"/>
      <c r="AC234" s="13"/>
      <c r="AD234" s="13"/>
      <c r="AE234" s="13"/>
      <c r="AT234" s="248" t="s">
        <v>213</v>
      </c>
      <c r="AU234" s="248" t="s">
        <v>86</v>
      </c>
      <c r="AV234" s="13" t="s">
        <v>86</v>
      </c>
      <c r="AW234" s="13" t="s">
        <v>39</v>
      </c>
      <c r="AX234" s="13" t="s">
        <v>6</v>
      </c>
      <c r="AY234" s="248" t="s">
        <v>199</v>
      </c>
    </row>
    <row r="235" spans="1:51" s="14" customFormat="1" ht="12">
      <c r="A235" s="14"/>
      <c r="B235" s="249"/>
      <c r="C235" s="250"/>
      <c r="D235" s="234" t="s">
        <v>213</v>
      </c>
      <c r="E235" s="251" t="s">
        <v>32</v>
      </c>
      <c r="F235" s="252" t="s">
        <v>215</v>
      </c>
      <c r="G235" s="250"/>
      <c r="H235" s="253">
        <v>0.048</v>
      </c>
      <c r="I235" s="254"/>
      <c r="J235" s="250"/>
      <c r="K235" s="250"/>
      <c r="L235" s="255"/>
      <c r="M235" s="269"/>
      <c r="N235" s="270"/>
      <c r="O235" s="270"/>
      <c r="P235" s="270"/>
      <c r="Q235" s="270"/>
      <c r="R235" s="270"/>
      <c r="S235" s="270"/>
      <c r="T235" s="271"/>
      <c r="U235" s="14"/>
      <c r="V235" s="14"/>
      <c r="W235" s="14"/>
      <c r="X235" s="14"/>
      <c r="Y235" s="14"/>
      <c r="Z235" s="14"/>
      <c r="AA235" s="14"/>
      <c r="AB235" s="14"/>
      <c r="AC235" s="14"/>
      <c r="AD235" s="14"/>
      <c r="AE235" s="14"/>
      <c r="AT235" s="259" t="s">
        <v>213</v>
      </c>
      <c r="AU235" s="259" t="s">
        <v>86</v>
      </c>
      <c r="AV235" s="14" t="s">
        <v>209</v>
      </c>
      <c r="AW235" s="14" t="s">
        <v>39</v>
      </c>
      <c r="AX235" s="14" t="s">
        <v>84</v>
      </c>
      <c r="AY235" s="259" t="s">
        <v>199</v>
      </c>
    </row>
    <row r="236" spans="1:65" s="2" customFormat="1" ht="14.4" customHeight="1">
      <c r="A236" s="40"/>
      <c r="B236" s="41"/>
      <c r="C236" s="260" t="s">
        <v>345</v>
      </c>
      <c r="D236" s="260" t="s">
        <v>222</v>
      </c>
      <c r="E236" s="261" t="s">
        <v>998</v>
      </c>
      <c r="F236" s="262" t="s">
        <v>1445</v>
      </c>
      <c r="G236" s="263" t="s">
        <v>1000</v>
      </c>
      <c r="H236" s="264">
        <v>12</v>
      </c>
      <c r="I236" s="265"/>
      <c r="J236" s="266">
        <f>ROUND(I236*H236,2)</f>
        <v>0</v>
      </c>
      <c r="K236" s="262" t="s">
        <v>32</v>
      </c>
      <c r="L236" s="46"/>
      <c r="M236" s="267" t="s">
        <v>32</v>
      </c>
      <c r="N236" s="268" t="s">
        <v>48</v>
      </c>
      <c r="O236" s="86"/>
      <c r="P236" s="230">
        <f>O236*H236</f>
        <v>0</v>
      </c>
      <c r="Q236" s="230">
        <v>0</v>
      </c>
      <c r="R236" s="230">
        <f>Q236*H236</f>
        <v>0</v>
      </c>
      <c r="S236" s="230">
        <v>0</v>
      </c>
      <c r="T236" s="231">
        <f>S236*H236</f>
        <v>0</v>
      </c>
      <c r="U236" s="40"/>
      <c r="V236" s="40"/>
      <c r="W236" s="40"/>
      <c r="X236" s="40"/>
      <c r="Y236" s="40"/>
      <c r="Z236" s="40"/>
      <c r="AA236" s="40"/>
      <c r="AB236" s="40"/>
      <c r="AC236" s="40"/>
      <c r="AD236" s="40"/>
      <c r="AE236" s="40"/>
      <c r="AR236" s="232" t="s">
        <v>209</v>
      </c>
      <c r="AT236" s="232" t="s">
        <v>222</v>
      </c>
      <c r="AU236" s="232" t="s">
        <v>86</v>
      </c>
      <c r="AY236" s="18" t="s">
        <v>199</v>
      </c>
      <c r="BE236" s="233">
        <f>IF(N236="základní",J236,0)</f>
        <v>0</v>
      </c>
      <c r="BF236" s="233">
        <f>IF(N236="snížená",J236,0)</f>
        <v>0</v>
      </c>
      <c r="BG236" s="233">
        <f>IF(N236="zákl. přenesená",J236,0)</f>
        <v>0</v>
      </c>
      <c r="BH236" s="233">
        <f>IF(N236="sníž. přenesená",J236,0)</f>
        <v>0</v>
      </c>
      <c r="BI236" s="233">
        <f>IF(N236="nulová",J236,0)</f>
        <v>0</v>
      </c>
      <c r="BJ236" s="18" t="s">
        <v>84</v>
      </c>
      <c r="BK236" s="233">
        <f>ROUND(I236*H236,2)</f>
        <v>0</v>
      </c>
      <c r="BL236" s="18" t="s">
        <v>209</v>
      </c>
      <c r="BM236" s="232" t="s">
        <v>414</v>
      </c>
    </row>
    <row r="237" spans="1:47" s="2" customFormat="1" ht="12">
      <c r="A237" s="40"/>
      <c r="B237" s="41"/>
      <c r="C237" s="42"/>
      <c r="D237" s="234" t="s">
        <v>210</v>
      </c>
      <c r="E237" s="42"/>
      <c r="F237" s="235" t="s">
        <v>1445</v>
      </c>
      <c r="G237" s="42"/>
      <c r="H237" s="42"/>
      <c r="I237" s="138"/>
      <c r="J237" s="42"/>
      <c r="K237" s="42"/>
      <c r="L237" s="46"/>
      <c r="M237" s="236"/>
      <c r="N237" s="237"/>
      <c r="O237" s="86"/>
      <c r="P237" s="86"/>
      <c r="Q237" s="86"/>
      <c r="R237" s="86"/>
      <c r="S237" s="86"/>
      <c r="T237" s="87"/>
      <c r="U237" s="40"/>
      <c r="V237" s="40"/>
      <c r="W237" s="40"/>
      <c r="X237" s="40"/>
      <c r="Y237" s="40"/>
      <c r="Z237" s="40"/>
      <c r="AA237" s="40"/>
      <c r="AB237" s="40"/>
      <c r="AC237" s="40"/>
      <c r="AD237" s="40"/>
      <c r="AE237" s="40"/>
      <c r="AT237" s="18" t="s">
        <v>210</v>
      </c>
      <c r="AU237" s="18" t="s">
        <v>86</v>
      </c>
    </row>
    <row r="238" spans="1:63" s="12" customFormat="1" ht="22.8" customHeight="1">
      <c r="A238" s="12"/>
      <c r="B238" s="204"/>
      <c r="C238" s="205"/>
      <c r="D238" s="206" t="s">
        <v>76</v>
      </c>
      <c r="E238" s="218" t="s">
        <v>1001</v>
      </c>
      <c r="F238" s="218" t="s">
        <v>1002</v>
      </c>
      <c r="G238" s="205"/>
      <c r="H238" s="205"/>
      <c r="I238" s="208"/>
      <c r="J238" s="219">
        <f>BK238</f>
        <v>0</v>
      </c>
      <c r="K238" s="205"/>
      <c r="L238" s="210"/>
      <c r="M238" s="211"/>
      <c r="N238" s="212"/>
      <c r="O238" s="212"/>
      <c r="P238" s="213">
        <f>SUM(P239:P242)</f>
        <v>0</v>
      </c>
      <c r="Q238" s="212"/>
      <c r="R238" s="213">
        <f>SUM(R239:R242)</f>
        <v>0</v>
      </c>
      <c r="S238" s="212"/>
      <c r="T238" s="214">
        <f>SUM(T239:T242)</f>
        <v>0</v>
      </c>
      <c r="U238" s="12"/>
      <c r="V238" s="12"/>
      <c r="W238" s="12"/>
      <c r="X238" s="12"/>
      <c r="Y238" s="12"/>
      <c r="Z238" s="12"/>
      <c r="AA238" s="12"/>
      <c r="AB238" s="12"/>
      <c r="AC238" s="12"/>
      <c r="AD238" s="12"/>
      <c r="AE238" s="12"/>
      <c r="AR238" s="215" t="s">
        <v>84</v>
      </c>
      <c r="AT238" s="216" t="s">
        <v>76</v>
      </c>
      <c r="AU238" s="216" t="s">
        <v>84</v>
      </c>
      <c r="AY238" s="215" t="s">
        <v>199</v>
      </c>
      <c r="BK238" s="217">
        <f>SUM(BK239:BK242)</f>
        <v>0</v>
      </c>
    </row>
    <row r="239" spans="1:65" s="2" customFormat="1" ht="19.8" customHeight="1">
      <c r="A239" s="40"/>
      <c r="B239" s="41"/>
      <c r="C239" s="260" t="s">
        <v>415</v>
      </c>
      <c r="D239" s="260" t="s">
        <v>222</v>
      </c>
      <c r="E239" s="261" t="s">
        <v>1003</v>
      </c>
      <c r="F239" s="262" t="s">
        <v>1004</v>
      </c>
      <c r="G239" s="263" t="s">
        <v>296</v>
      </c>
      <c r="H239" s="264">
        <v>122.269</v>
      </c>
      <c r="I239" s="265"/>
      <c r="J239" s="266">
        <f>ROUND(I239*H239,2)</f>
        <v>0</v>
      </c>
      <c r="K239" s="262" t="s">
        <v>32</v>
      </c>
      <c r="L239" s="46"/>
      <c r="M239" s="267" t="s">
        <v>32</v>
      </c>
      <c r="N239" s="268" t="s">
        <v>48</v>
      </c>
      <c r="O239" s="86"/>
      <c r="P239" s="230">
        <f>O239*H239</f>
        <v>0</v>
      </c>
      <c r="Q239" s="230">
        <v>0</v>
      </c>
      <c r="R239" s="230">
        <f>Q239*H239</f>
        <v>0</v>
      </c>
      <c r="S239" s="230">
        <v>0</v>
      </c>
      <c r="T239" s="231">
        <f>S239*H239</f>
        <v>0</v>
      </c>
      <c r="U239" s="40"/>
      <c r="V239" s="40"/>
      <c r="W239" s="40"/>
      <c r="X239" s="40"/>
      <c r="Y239" s="40"/>
      <c r="Z239" s="40"/>
      <c r="AA239" s="40"/>
      <c r="AB239" s="40"/>
      <c r="AC239" s="40"/>
      <c r="AD239" s="40"/>
      <c r="AE239" s="40"/>
      <c r="AR239" s="232" t="s">
        <v>209</v>
      </c>
      <c r="AT239" s="232" t="s">
        <v>222</v>
      </c>
      <c r="AU239" s="232" t="s">
        <v>86</v>
      </c>
      <c r="AY239" s="18" t="s">
        <v>199</v>
      </c>
      <c r="BE239" s="233">
        <f>IF(N239="základní",J239,0)</f>
        <v>0</v>
      </c>
      <c r="BF239" s="233">
        <f>IF(N239="snížená",J239,0)</f>
        <v>0</v>
      </c>
      <c r="BG239" s="233">
        <f>IF(N239="zákl. přenesená",J239,0)</f>
        <v>0</v>
      </c>
      <c r="BH239" s="233">
        <f>IF(N239="sníž. přenesená",J239,0)</f>
        <v>0</v>
      </c>
      <c r="BI239" s="233">
        <f>IF(N239="nulová",J239,0)</f>
        <v>0</v>
      </c>
      <c r="BJ239" s="18" t="s">
        <v>84</v>
      </c>
      <c r="BK239" s="233">
        <f>ROUND(I239*H239,2)</f>
        <v>0</v>
      </c>
      <c r="BL239" s="18" t="s">
        <v>209</v>
      </c>
      <c r="BM239" s="232" t="s">
        <v>418</v>
      </c>
    </row>
    <row r="240" spans="1:47" s="2" customFormat="1" ht="12">
      <c r="A240" s="40"/>
      <c r="B240" s="41"/>
      <c r="C240" s="42"/>
      <c r="D240" s="234" t="s">
        <v>210</v>
      </c>
      <c r="E240" s="42"/>
      <c r="F240" s="235" t="s">
        <v>1004</v>
      </c>
      <c r="G240" s="42"/>
      <c r="H240" s="42"/>
      <c r="I240" s="138"/>
      <c r="J240" s="42"/>
      <c r="K240" s="42"/>
      <c r="L240" s="46"/>
      <c r="M240" s="236"/>
      <c r="N240" s="237"/>
      <c r="O240" s="86"/>
      <c r="P240" s="86"/>
      <c r="Q240" s="86"/>
      <c r="R240" s="86"/>
      <c r="S240" s="86"/>
      <c r="T240" s="87"/>
      <c r="U240" s="40"/>
      <c r="V240" s="40"/>
      <c r="W240" s="40"/>
      <c r="X240" s="40"/>
      <c r="Y240" s="40"/>
      <c r="Z240" s="40"/>
      <c r="AA240" s="40"/>
      <c r="AB240" s="40"/>
      <c r="AC240" s="40"/>
      <c r="AD240" s="40"/>
      <c r="AE240" s="40"/>
      <c r="AT240" s="18" t="s">
        <v>210</v>
      </c>
      <c r="AU240" s="18" t="s">
        <v>86</v>
      </c>
    </row>
    <row r="241" spans="1:65" s="2" customFormat="1" ht="30" customHeight="1">
      <c r="A241" s="40"/>
      <c r="B241" s="41"/>
      <c r="C241" s="260" t="s">
        <v>348</v>
      </c>
      <c r="D241" s="260" t="s">
        <v>222</v>
      </c>
      <c r="E241" s="261" t="s">
        <v>1446</v>
      </c>
      <c r="F241" s="262" t="s">
        <v>1447</v>
      </c>
      <c r="G241" s="263" t="s">
        <v>296</v>
      </c>
      <c r="H241" s="264">
        <v>122.269</v>
      </c>
      <c r="I241" s="265"/>
      <c r="J241" s="266">
        <f>ROUND(I241*H241,2)</f>
        <v>0</v>
      </c>
      <c r="K241" s="262" t="s">
        <v>32</v>
      </c>
      <c r="L241" s="46"/>
      <c r="M241" s="267" t="s">
        <v>32</v>
      </c>
      <c r="N241" s="268" t="s">
        <v>48</v>
      </c>
      <c r="O241" s="86"/>
      <c r="P241" s="230">
        <f>O241*H241</f>
        <v>0</v>
      </c>
      <c r="Q241" s="230">
        <v>0</v>
      </c>
      <c r="R241" s="230">
        <f>Q241*H241</f>
        <v>0</v>
      </c>
      <c r="S241" s="230">
        <v>0</v>
      </c>
      <c r="T241" s="231">
        <f>S241*H241</f>
        <v>0</v>
      </c>
      <c r="U241" s="40"/>
      <c r="V241" s="40"/>
      <c r="W241" s="40"/>
      <c r="X241" s="40"/>
      <c r="Y241" s="40"/>
      <c r="Z241" s="40"/>
      <c r="AA241" s="40"/>
      <c r="AB241" s="40"/>
      <c r="AC241" s="40"/>
      <c r="AD241" s="40"/>
      <c r="AE241" s="40"/>
      <c r="AR241" s="232" t="s">
        <v>209</v>
      </c>
      <c r="AT241" s="232" t="s">
        <v>222</v>
      </c>
      <c r="AU241" s="232" t="s">
        <v>86</v>
      </c>
      <c r="AY241" s="18" t="s">
        <v>199</v>
      </c>
      <c r="BE241" s="233">
        <f>IF(N241="základní",J241,0)</f>
        <v>0</v>
      </c>
      <c r="BF241" s="233">
        <f>IF(N241="snížená",J241,0)</f>
        <v>0</v>
      </c>
      <c r="BG241" s="233">
        <f>IF(N241="zákl. přenesená",J241,0)</f>
        <v>0</v>
      </c>
      <c r="BH241" s="233">
        <f>IF(N241="sníž. přenesená",J241,0)</f>
        <v>0</v>
      </c>
      <c r="BI241" s="233">
        <f>IF(N241="nulová",J241,0)</f>
        <v>0</v>
      </c>
      <c r="BJ241" s="18" t="s">
        <v>84</v>
      </c>
      <c r="BK241" s="233">
        <f>ROUND(I241*H241,2)</f>
        <v>0</v>
      </c>
      <c r="BL241" s="18" t="s">
        <v>209</v>
      </c>
      <c r="BM241" s="232" t="s">
        <v>423</v>
      </c>
    </row>
    <row r="242" spans="1:47" s="2" customFormat="1" ht="12">
      <c r="A242" s="40"/>
      <c r="B242" s="41"/>
      <c r="C242" s="42"/>
      <c r="D242" s="234" t="s">
        <v>210</v>
      </c>
      <c r="E242" s="42"/>
      <c r="F242" s="235" t="s">
        <v>1447</v>
      </c>
      <c r="G242" s="42"/>
      <c r="H242" s="42"/>
      <c r="I242" s="138"/>
      <c r="J242" s="42"/>
      <c r="K242" s="42"/>
      <c r="L242" s="46"/>
      <c r="M242" s="236"/>
      <c r="N242" s="237"/>
      <c r="O242" s="86"/>
      <c r="P242" s="86"/>
      <c r="Q242" s="86"/>
      <c r="R242" s="86"/>
      <c r="S242" s="86"/>
      <c r="T242" s="87"/>
      <c r="U242" s="40"/>
      <c r="V242" s="40"/>
      <c r="W242" s="40"/>
      <c r="X242" s="40"/>
      <c r="Y242" s="40"/>
      <c r="Z242" s="40"/>
      <c r="AA242" s="40"/>
      <c r="AB242" s="40"/>
      <c r="AC242" s="40"/>
      <c r="AD242" s="40"/>
      <c r="AE242" s="40"/>
      <c r="AT242" s="18" t="s">
        <v>210</v>
      </c>
      <c r="AU242" s="18" t="s">
        <v>86</v>
      </c>
    </row>
    <row r="243" spans="1:63" s="12" customFormat="1" ht="25.9" customHeight="1">
      <c r="A243" s="12"/>
      <c r="B243" s="204"/>
      <c r="C243" s="205"/>
      <c r="D243" s="206" t="s">
        <v>76</v>
      </c>
      <c r="E243" s="207" t="s">
        <v>203</v>
      </c>
      <c r="F243" s="207" t="s">
        <v>220</v>
      </c>
      <c r="G243" s="205"/>
      <c r="H243" s="205"/>
      <c r="I243" s="208"/>
      <c r="J243" s="209">
        <f>BK243</f>
        <v>0</v>
      </c>
      <c r="K243" s="205"/>
      <c r="L243" s="210"/>
      <c r="M243" s="211"/>
      <c r="N243" s="212"/>
      <c r="O243" s="212"/>
      <c r="P243" s="213">
        <f>P244</f>
        <v>0</v>
      </c>
      <c r="Q243" s="212"/>
      <c r="R243" s="213">
        <f>R244</f>
        <v>0</v>
      </c>
      <c r="S243" s="212"/>
      <c r="T243" s="214">
        <f>T244</f>
        <v>0</v>
      </c>
      <c r="U243" s="12"/>
      <c r="V243" s="12"/>
      <c r="W243" s="12"/>
      <c r="X243" s="12"/>
      <c r="Y243" s="12"/>
      <c r="Z243" s="12"/>
      <c r="AA243" s="12"/>
      <c r="AB243" s="12"/>
      <c r="AC243" s="12"/>
      <c r="AD243" s="12"/>
      <c r="AE243" s="12"/>
      <c r="AR243" s="215" t="s">
        <v>221</v>
      </c>
      <c r="AT243" s="216" t="s">
        <v>76</v>
      </c>
      <c r="AU243" s="216" t="s">
        <v>6</v>
      </c>
      <c r="AY243" s="215" t="s">
        <v>199</v>
      </c>
      <c r="BK243" s="217">
        <f>BK244</f>
        <v>0</v>
      </c>
    </row>
    <row r="244" spans="1:63" s="12" customFormat="1" ht="22.8" customHeight="1">
      <c r="A244" s="12"/>
      <c r="B244" s="204"/>
      <c r="C244" s="205"/>
      <c r="D244" s="206" t="s">
        <v>76</v>
      </c>
      <c r="E244" s="218" t="s">
        <v>1057</v>
      </c>
      <c r="F244" s="218" t="s">
        <v>1058</v>
      </c>
      <c r="G244" s="205"/>
      <c r="H244" s="205"/>
      <c r="I244" s="208"/>
      <c r="J244" s="219">
        <f>BK244</f>
        <v>0</v>
      </c>
      <c r="K244" s="205"/>
      <c r="L244" s="210"/>
      <c r="M244" s="211"/>
      <c r="N244" s="212"/>
      <c r="O244" s="212"/>
      <c r="P244" s="213">
        <f>SUM(P245:P246)</f>
        <v>0</v>
      </c>
      <c r="Q244" s="212"/>
      <c r="R244" s="213">
        <f>SUM(R245:R246)</f>
        <v>0</v>
      </c>
      <c r="S244" s="212"/>
      <c r="T244" s="214">
        <f>SUM(T245:T246)</f>
        <v>0</v>
      </c>
      <c r="U244" s="12"/>
      <c r="V244" s="12"/>
      <c r="W244" s="12"/>
      <c r="X244" s="12"/>
      <c r="Y244" s="12"/>
      <c r="Z244" s="12"/>
      <c r="AA244" s="12"/>
      <c r="AB244" s="12"/>
      <c r="AC244" s="12"/>
      <c r="AD244" s="12"/>
      <c r="AE244" s="12"/>
      <c r="AR244" s="215" t="s">
        <v>221</v>
      </c>
      <c r="AT244" s="216" t="s">
        <v>76</v>
      </c>
      <c r="AU244" s="216" t="s">
        <v>84</v>
      </c>
      <c r="AY244" s="215" t="s">
        <v>199</v>
      </c>
      <c r="BK244" s="217">
        <f>SUM(BK245:BK246)</f>
        <v>0</v>
      </c>
    </row>
    <row r="245" spans="1:65" s="2" customFormat="1" ht="19.8" customHeight="1">
      <c r="A245" s="40"/>
      <c r="B245" s="41"/>
      <c r="C245" s="260" t="s">
        <v>425</v>
      </c>
      <c r="D245" s="260" t="s">
        <v>222</v>
      </c>
      <c r="E245" s="261" t="s">
        <v>1060</v>
      </c>
      <c r="F245" s="262" t="s">
        <v>1061</v>
      </c>
      <c r="G245" s="263" t="s">
        <v>1062</v>
      </c>
      <c r="H245" s="264">
        <v>1</v>
      </c>
      <c r="I245" s="265"/>
      <c r="J245" s="266">
        <f>ROUND(I245*H245,2)</f>
        <v>0</v>
      </c>
      <c r="K245" s="262" t="s">
        <v>32</v>
      </c>
      <c r="L245" s="46"/>
      <c r="M245" s="267" t="s">
        <v>32</v>
      </c>
      <c r="N245" s="268" t="s">
        <v>48</v>
      </c>
      <c r="O245" s="86"/>
      <c r="P245" s="230">
        <f>O245*H245</f>
        <v>0</v>
      </c>
      <c r="Q245" s="230">
        <v>0</v>
      </c>
      <c r="R245" s="230">
        <f>Q245*H245</f>
        <v>0</v>
      </c>
      <c r="S245" s="230">
        <v>0</v>
      </c>
      <c r="T245" s="231">
        <f>S245*H245</f>
        <v>0</v>
      </c>
      <c r="U245" s="40"/>
      <c r="V245" s="40"/>
      <c r="W245" s="40"/>
      <c r="X245" s="40"/>
      <c r="Y245" s="40"/>
      <c r="Z245" s="40"/>
      <c r="AA245" s="40"/>
      <c r="AB245" s="40"/>
      <c r="AC245" s="40"/>
      <c r="AD245" s="40"/>
      <c r="AE245" s="40"/>
      <c r="AR245" s="232" t="s">
        <v>225</v>
      </c>
      <c r="AT245" s="232" t="s">
        <v>222</v>
      </c>
      <c r="AU245" s="232" t="s">
        <v>86</v>
      </c>
      <c r="AY245" s="18" t="s">
        <v>199</v>
      </c>
      <c r="BE245" s="233">
        <f>IF(N245="základní",J245,0)</f>
        <v>0</v>
      </c>
      <c r="BF245" s="233">
        <f>IF(N245="snížená",J245,0)</f>
        <v>0</v>
      </c>
      <c r="BG245" s="233">
        <f>IF(N245="zákl. přenesená",J245,0)</f>
        <v>0</v>
      </c>
      <c r="BH245" s="233">
        <f>IF(N245="sníž. přenesená",J245,0)</f>
        <v>0</v>
      </c>
      <c r="BI245" s="233">
        <f>IF(N245="nulová",J245,0)</f>
        <v>0</v>
      </c>
      <c r="BJ245" s="18" t="s">
        <v>84</v>
      </c>
      <c r="BK245" s="233">
        <f>ROUND(I245*H245,2)</f>
        <v>0</v>
      </c>
      <c r="BL245" s="18" t="s">
        <v>225</v>
      </c>
      <c r="BM245" s="232" t="s">
        <v>428</v>
      </c>
    </row>
    <row r="246" spans="1:47" s="2" customFormat="1" ht="12">
      <c r="A246" s="40"/>
      <c r="B246" s="41"/>
      <c r="C246" s="42"/>
      <c r="D246" s="234" t="s">
        <v>210</v>
      </c>
      <c r="E246" s="42"/>
      <c r="F246" s="235" t="s">
        <v>1061</v>
      </c>
      <c r="G246" s="42"/>
      <c r="H246" s="42"/>
      <c r="I246" s="138"/>
      <c r="J246" s="42"/>
      <c r="K246" s="42"/>
      <c r="L246" s="46"/>
      <c r="M246" s="236"/>
      <c r="N246" s="237"/>
      <c r="O246" s="86"/>
      <c r="P246" s="86"/>
      <c r="Q246" s="86"/>
      <c r="R246" s="86"/>
      <c r="S246" s="86"/>
      <c r="T246" s="87"/>
      <c r="U246" s="40"/>
      <c r="V246" s="40"/>
      <c r="W246" s="40"/>
      <c r="X246" s="40"/>
      <c r="Y246" s="40"/>
      <c r="Z246" s="40"/>
      <c r="AA246" s="40"/>
      <c r="AB246" s="40"/>
      <c r="AC246" s="40"/>
      <c r="AD246" s="40"/>
      <c r="AE246" s="40"/>
      <c r="AT246" s="18" t="s">
        <v>210</v>
      </c>
      <c r="AU246" s="18" t="s">
        <v>86</v>
      </c>
    </row>
    <row r="247" spans="1:63" s="12" customFormat="1" ht="25.9" customHeight="1">
      <c r="A247" s="12"/>
      <c r="B247" s="204"/>
      <c r="C247" s="205"/>
      <c r="D247" s="206" t="s">
        <v>76</v>
      </c>
      <c r="E247" s="207" t="s">
        <v>1064</v>
      </c>
      <c r="F247" s="207" t="s">
        <v>1065</v>
      </c>
      <c r="G247" s="205"/>
      <c r="H247" s="205"/>
      <c r="I247" s="208"/>
      <c r="J247" s="209">
        <f>BK247</f>
        <v>0</v>
      </c>
      <c r="K247" s="205"/>
      <c r="L247" s="210"/>
      <c r="M247" s="211"/>
      <c r="N247" s="212"/>
      <c r="O247" s="212"/>
      <c r="P247" s="213">
        <f>SUM(P248:P253)</f>
        <v>0</v>
      </c>
      <c r="Q247" s="212"/>
      <c r="R247" s="213">
        <f>SUM(R248:R253)</f>
        <v>0</v>
      </c>
      <c r="S247" s="212"/>
      <c r="T247" s="214">
        <f>SUM(T248:T253)</f>
        <v>0</v>
      </c>
      <c r="U247" s="12"/>
      <c r="V247" s="12"/>
      <c r="W247" s="12"/>
      <c r="X247" s="12"/>
      <c r="Y247" s="12"/>
      <c r="Z247" s="12"/>
      <c r="AA247" s="12"/>
      <c r="AB247" s="12"/>
      <c r="AC247" s="12"/>
      <c r="AD247" s="12"/>
      <c r="AE247" s="12"/>
      <c r="AR247" s="215" t="s">
        <v>200</v>
      </c>
      <c r="AT247" s="216" t="s">
        <v>76</v>
      </c>
      <c r="AU247" s="216" t="s">
        <v>6</v>
      </c>
      <c r="AY247" s="215" t="s">
        <v>199</v>
      </c>
      <c r="BK247" s="217">
        <f>SUM(BK248:BK253)</f>
        <v>0</v>
      </c>
    </row>
    <row r="248" spans="1:65" s="2" customFormat="1" ht="19.8" customHeight="1">
      <c r="A248" s="40"/>
      <c r="B248" s="41"/>
      <c r="C248" s="260" t="s">
        <v>351</v>
      </c>
      <c r="D248" s="260" t="s">
        <v>222</v>
      </c>
      <c r="E248" s="261" t="s">
        <v>1066</v>
      </c>
      <c r="F248" s="262" t="s">
        <v>467</v>
      </c>
      <c r="G248" s="263" t="s">
        <v>296</v>
      </c>
      <c r="H248" s="264">
        <v>93.28</v>
      </c>
      <c r="I248" s="265"/>
      <c r="J248" s="266">
        <f>ROUND(I248*H248,2)</f>
        <v>0</v>
      </c>
      <c r="K248" s="262" t="s">
        <v>32</v>
      </c>
      <c r="L248" s="46"/>
      <c r="M248" s="267" t="s">
        <v>32</v>
      </c>
      <c r="N248" s="268" t="s">
        <v>48</v>
      </c>
      <c r="O248" s="86"/>
      <c r="P248" s="230">
        <f>O248*H248</f>
        <v>0</v>
      </c>
      <c r="Q248" s="230">
        <v>0</v>
      </c>
      <c r="R248" s="230">
        <f>Q248*H248</f>
        <v>0</v>
      </c>
      <c r="S248" s="230">
        <v>0</v>
      </c>
      <c r="T248" s="231">
        <f>S248*H248</f>
        <v>0</v>
      </c>
      <c r="U248" s="40"/>
      <c r="V248" s="40"/>
      <c r="W248" s="40"/>
      <c r="X248" s="40"/>
      <c r="Y248" s="40"/>
      <c r="Z248" s="40"/>
      <c r="AA248" s="40"/>
      <c r="AB248" s="40"/>
      <c r="AC248" s="40"/>
      <c r="AD248" s="40"/>
      <c r="AE248" s="40"/>
      <c r="AR248" s="232" t="s">
        <v>209</v>
      </c>
      <c r="AT248" s="232" t="s">
        <v>222</v>
      </c>
      <c r="AU248" s="232" t="s">
        <v>84</v>
      </c>
      <c r="AY248" s="18" t="s">
        <v>199</v>
      </c>
      <c r="BE248" s="233">
        <f>IF(N248="základní",J248,0)</f>
        <v>0</v>
      </c>
      <c r="BF248" s="233">
        <f>IF(N248="snížená",J248,0)</f>
        <v>0</v>
      </c>
      <c r="BG248" s="233">
        <f>IF(N248="zákl. přenesená",J248,0)</f>
        <v>0</v>
      </c>
      <c r="BH248" s="233">
        <f>IF(N248="sníž. přenesená",J248,0)</f>
        <v>0</v>
      </c>
      <c r="BI248" s="233">
        <f>IF(N248="nulová",J248,0)</f>
        <v>0</v>
      </c>
      <c r="BJ248" s="18" t="s">
        <v>84</v>
      </c>
      <c r="BK248" s="233">
        <f>ROUND(I248*H248,2)</f>
        <v>0</v>
      </c>
      <c r="BL248" s="18" t="s">
        <v>209</v>
      </c>
      <c r="BM248" s="232" t="s">
        <v>431</v>
      </c>
    </row>
    <row r="249" spans="1:47" s="2" customFormat="1" ht="12">
      <c r="A249" s="40"/>
      <c r="B249" s="41"/>
      <c r="C249" s="42"/>
      <c r="D249" s="234" t="s">
        <v>210</v>
      </c>
      <c r="E249" s="42"/>
      <c r="F249" s="235" t="s">
        <v>467</v>
      </c>
      <c r="G249" s="42"/>
      <c r="H249" s="42"/>
      <c r="I249" s="138"/>
      <c r="J249" s="42"/>
      <c r="K249" s="42"/>
      <c r="L249" s="46"/>
      <c r="M249" s="236"/>
      <c r="N249" s="237"/>
      <c r="O249" s="86"/>
      <c r="P249" s="86"/>
      <c r="Q249" s="86"/>
      <c r="R249" s="86"/>
      <c r="S249" s="86"/>
      <c r="T249" s="87"/>
      <c r="U249" s="40"/>
      <c r="V249" s="40"/>
      <c r="W249" s="40"/>
      <c r="X249" s="40"/>
      <c r="Y249" s="40"/>
      <c r="Z249" s="40"/>
      <c r="AA249" s="40"/>
      <c r="AB249" s="40"/>
      <c r="AC249" s="40"/>
      <c r="AD249" s="40"/>
      <c r="AE249" s="40"/>
      <c r="AT249" s="18" t="s">
        <v>210</v>
      </c>
      <c r="AU249" s="18" t="s">
        <v>84</v>
      </c>
    </row>
    <row r="250" spans="1:65" s="2" customFormat="1" ht="14.4" customHeight="1">
      <c r="A250" s="40"/>
      <c r="B250" s="41"/>
      <c r="C250" s="260" t="s">
        <v>432</v>
      </c>
      <c r="D250" s="260" t="s">
        <v>222</v>
      </c>
      <c r="E250" s="261" t="s">
        <v>1072</v>
      </c>
      <c r="F250" s="262" t="s">
        <v>1073</v>
      </c>
      <c r="G250" s="263" t="s">
        <v>296</v>
      </c>
      <c r="H250" s="264">
        <v>13.745</v>
      </c>
      <c r="I250" s="265"/>
      <c r="J250" s="266">
        <f>ROUND(I250*H250,2)</f>
        <v>0</v>
      </c>
      <c r="K250" s="262" t="s">
        <v>32</v>
      </c>
      <c r="L250" s="46"/>
      <c r="M250" s="267" t="s">
        <v>32</v>
      </c>
      <c r="N250" s="268" t="s">
        <v>48</v>
      </c>
      <c r="O250" s="86"/>
      <c r="P250" s="230">
        <f>O250*H250</f>
        <v>0</v>
      </c>
      <c r="Q250" s="230">
        <v>0</v>
      </c>
      <c r="R250" s="230">
        <f>Q250*H250</f>
        <v>0</v>
      </c>
      <c r="S250" s="230">
        <v>0</v>
      </c>
      <c r="T250" s="231">
        <f>S250*H250</f>
        <v>0</v>
      </c>
      <c r="U250" s="40"/>
      <c r="V250" s="40"/>
      <c r="W250" s="40"/>
      <c r="X250" s="40"/>
      <c r="Y250" s="40"/>
      <c r="Z250" s="40"/>
      <c r="AA250" s="40"/>
      <c r="AB250" s="40"/>
      <c r="AC250" s="40"/>
      <c r="AD250" s="40"/>
      <c r="AE250" s="40"/>
      <c r="AR250" s="232" t="s">
        <v>209</v>
      </c>
      <c r="AT250" s="232" t="s">
        <v>222</v>
      </c>
      <c r="AU250" s="232" t="s">
        <v>84</v>
      </c>
      <c r="AY250" s="18" t="s">
        <v>199</v>
      </c>
      <c r="BE250" s="233">
        <f>IF(N250="základní",J250,0)</f>
        <v>0</v>
      </c>
      <c r="BF250" s="233">
        <f>IF(N250="snížená",J250,0)</f>
        <v>0</v>
      </c>
      <c r="BG250" s="233">
        <f>IF(N250="zákl. přenesená",J250,0)</f>
        <v>0</v>
      </c>
      <c r="BH250" s="233">
        <f>IF(N250="sníž. přenesená",J250,0)</f>
        <v>0</v>
      </c>
      <c r="BI250" s="233">
        <f>IF(N250="nulová",J250,0)</f>
        <v>0</v>
      </c>
      <c r="BJ250" s="18" t="s">
        <v>84</v>
      </c>
      <c r="BK250" s="233">
        <f>ROUND(I250*H250,2)</f>
        <v>0</v>
      </c>
      <c r="BL250" s="18" t="s">
        <v>209</v>
      </c>
      <c r="BM250" s="232" t="s">
        <v>435</v>
      </c>
    </row>
    <row r="251" spans="1:47" s="2" customFormat="1" ht="12">
      <c r="A251" s="40"/>
      <c r="B251" s="41"/>
      <c r="C251" s="42"/>
      <c r="D251" s="234" t="s">
        <v>210</v>
      </c>
      <c r="E251" s="42"/>
      <c r="F251" s="235" t="s">
        <v>1073</v>
      </c>
      <c r="G251" s="42"/>
      <c r="H251" s="42"/>
      <c r="I251" s="138"/>
      <c r="J251" s="42"/>
      <c r="K251" s="42"/>
      <c r="L251" s="46"/>
      <c r="M251" s="236"/>
      <c r="N251" s="237"/>
      <c r="O251" s="86"/>
      <c r="P251" s="86"/>
      <c r="Q251" s="86"/>
      <c r="R251" s="86"/>
      <c r="S251" s="86"/>
      <c r="T251" s="87"/>
      <c r="U251" s="40"/>
      <c r="V251" s="40"/>
      <c r="W251" s="40"/>
      <c r="X251" s="40"/>
      <c r="Y251" s="40"/>
      <c r="Z251" s="40"/>
      <c r="AA251" s="40"/>
      <c r="AB251" s="40"/>
      <c r="AC251" s="40"/>
      <c r="AD251" s="40"/>
      <c r="AE251" s="40"/>
      <c r="AT251" s="18" t="s">
        <v>210</v>
      </c>
      <c r="AU251" s="18" t="s">
        <v>84</v>
      </c>
    </row>
    <row r="252" spans="1:51" s="13" customFormat="1" ht="12">
      <c r="A252" s="13"/>
      <c r="B252" s="238"/>
      <c r="C252" s="239"/>
      <c r="D252" s="234" t="s">
        <v>213</v>
      </c>
      <c r="E252" s="240" t="s">
        <v>32</v>
      </c>
      <c r="F252" s="241" t="s">
        <v>1475</v>
      </c>
      <c r="G252" s="239"/>
      <c r="H252" s="242">
        <v>13.745</v>
      </c>
      <c r="I252" s="243"/>
      <c r="J252" s="239"/>
      <c r="K252" s="239"/>
      <c r="L252" s="244"/>
      <c r="M252" s="245"/>
      <c r="N252" s="246"/>
      <c r="O252" s="246"/>
      <c r="P252" s="246"/>
      <c r="Q252" s="246"/>
      <c r="R252" s="246"/>
      <c r="S252" s="246"/>
      <c r="T252" s="247"/>
      <c r="U252" s="13"/>
      <c r="V252" s="13"/>
      <c r="W252" s="13"/>
      <c r="X252" s="13"/>
      <c r="Y252" s="13"/>
      <c r="Z252" s="13"/>
      <c r="AA252" s="13"/>
      <c r="AB252" s="13"/>
      <c r="AC252" s="13"/>
      <c r="AD252" s="13"/>
      <c r="AE252" s="13"/>
      <c r="AT252" s="248" t="s">
        <v>213</v>
      </c>
      <c r="AU252" s="248" t="s">
        <v>84</v>
      </c>
      <c r="AV252" s="13" t="s">
        <v>86</v>
      </c>
      <c r="AW252" s="13" t="s">
        <v>39</v>
      </c>
      <c r="AX252" s="13" t="s">
        <v>6</v>
      </c>
      <c r="AY252" s="248" t="s">
        <v>199</v>
      </c>
    </row>
    <row r="253" spans="1:51" s="14" customFormat="1" ht="12">
      <c r="A253" s="14"/>
      <c r="B253" s="249"/>
      <c r="C253" s="250"/>
      <c r="D253" s="234" t="s">
        <v>213</v>
      </c>
      <c r="E253" s="251" t="s">
        <v>32</v>
      </c>
      <c r="F253" s="252" t="s">
        <v>215</v>
      </c>
      <c r="G253" s="250"/>
      <c r="H253" s="253">
        <v>13.745</v>
      </c>
      <c r="I253" s="254"/>
      <c r="J253" s="250"/>
      <c r="K253" s="250"/>
      <c r="L253" s="255"/>
      <c r="M253" s="256"/>
      <c r="N253" s="257"/>
      <c r="O253" s="257"/>
      <c r="P253" s="257"/>
      <c r="Q253" s="257"/>
      <c r="R253" s="257"/>
      <c r="S253" s="257"/>
      <c r="T253" s="258"/>
      <c r="U253" s="14"/>
      <c r="V253" s="14"/>
      <c r="W253" s="14"/>
      <c r="X253" s="14"/>
      <c r="Y253" s="14"/>
      <c r="Z253" s="14"/>
      <c r="AA253" s="14"/>
      <c r="AB253" s="14"/>
      <c r="AC253" s="14"/>
      <c r="AD253" s="14"/>
      <c r="AE253" s="14"/>
      <c r="AT253" s="259" t="s">
        <v>213</v>
      </c>
      <c r="AU253" s="259" t="s">
        <v>84</v>
      </c>
      <c r="AV253" s="14" t="s">
        <v>209</v>
      </c>
      <c r="AW253" s="14" t="s">
        <v>39</v>
      </c>
      <c r="AX253" s="14" t="s">
        <v>84</v>
      </c>
      <c r="AY253" s="259" t="s">
        <v>199</v>
      </c>
    </row>
    <row r="254" spans="1:31" s="2" customFormat="1" ht="6.95" customHeight="1">
      <c r="A254" s="40"/>
      <c r="B254" s="61"/>
      <c r="C254" s="62"/>
      <c r="D254" s="62"/>
      <c r="E254" s="62"/>
      <c r="F254" s="62"/>
      <c r="G254" s="62"/>
      <c r="H254" s="62"/>
      <c r="I254" s="168"/>
      <c r="J254" s="62"/>
      <c r="K254" s="62"/>
      <c r="L254" s="46"/>
      <c r="M254" s="40"/>
      <c r="O254" s="40"/>
      <c r="P254" s="40"/>
      <c r="Q254" s="40"/>
      <c r="R254" s="40"/>
      <c r="S254" s="40"/>
      <c r="T254" s="40"/>
      <c r="U254" s="40"/>
      <c r="V254" s="40"/>
      <c r="W254" s="40"/>
      <c r="X254" s="40"/>
      <c r="Y254" s="40"/>
      <c r="Z254" s="40"/>
      <c r="AA254" s="40"/>
      <c r="AB254" s="40"/>
      <c r="AC254" s="40"/>
      <c r="AD254" s="40"/>
      <c r="AE254" s="40"/>
    </row>
  </sheetData>
  <sheetProtection password="CC35" sheet="1" objects="1" scenarios="1" formatColumns="0" formatRows="0" autoFilter="0"/>
  <autoFilter ref="C91:K253"/>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2:BM312"/>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149</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1478</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ROUND(J94,15)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ROUND((SUM(BE94:BE311)),15)</f>
        <v>0</v>
      </c>
      <c r="G33" s="40"/>
      <c r="H33" s="40"/>
      <c r="I33" s="157">
        <v>0.21</v>
      </c>
      <c r="J33" s="156">
        <f>ROUND(((SUM(BE94:BE311))*I33),15)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ROUND((SUM(BF94:BF311)),15)</f>
        <v>0</v>
      </c>
      <c r="G34" s="40"/>
      <c r="H34" s="40"/>
      <c r="I34" s="157">
        <v>0.15</v>
      </c>
      <c r="J34" s="156">
        <f>ROUND(((SUM(BF94:BF311))*I34),15)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ROUND((SUM(BG94:BG311)),15)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ROUND((SUM(BH94:BH311)),15)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ROUND((SUM(BI94:BI311)),15)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01-21-04-01 - Propustek v km 69,411</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J94</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J95</f>
        <v>0</v>
      </c>
      <c r="K60" s="179"/>
      <c r="L60" s="184"/>
      <c r="S60" s="9"/>
      <c r="T60" s="9"/>
      <c r="U60" s="9"/>
      <c r="V60" s="9"/>
      <c r="W60" s="9"/>
      <c r="X60" s="9"/>
      <c r="Y60" s="9"/>
      <c r="Z60" s="9"/>
      <c r="AA60" s="9"/>
      <c r="AB60" s="9"/>
      <c r="AC60" s="9"/>
      <c r="AD60" s="9"/>
      <c r="AE60" s="9"/>
    </row>
    <row r="61" spans="1:31" s="10" customFormat="1" ht="19.9" customHeight="1">
      <c r="A61" s="10"/>
      <c r="B61" s="185"/>
      <c r="C61" s="186"/>
      <c r="D61" s="187" t="s">
        <v>842</v>
      </c>
      <c r="E61" s="188"/>
      <c r="F61" s="188"/>
      <c r="G61" s="188"/>
      <c r="H61" s="188"/>
      <c r="I61" s="189"/>
      <c r="J61" s="190">
        <f>J96</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843</v>
      </c>
      <c r="E62" s="188"/>
      <c r="F62" s="188"/>
      <c r="G62" s="188"/>
      <c r="H62" s="188"/>
      <c r="I62" s="189"/>
      <c r="J62" s="190">
        <f>J152</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844</v>
      </c>
      <c r="E63" s="188"/>
      <c r="F63" s="188"/>
      <c r="G63" s="188"/>
      <c r="H63" s="188"/>
      <c r="I63" s="189"/>
      <c r="J63" s="190">
        <f>J183</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845</v>
      </c>
      <c r="E64" s="188"/>
      <c r="F64" s="188"/>
      <c r="G64" s="188"/>
      <c r="H64" s="188"/>
      <c r="I64" s="189"/>
      <c r="J64" s="190">
        <f>J209</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846</v>
      </c>
      <c r="E65" s="188"/>
      <c r="F65" s="188"/>
      <c r="G65" s="188"/>
      <c r="H65" s="188"/>
      <c r="I65" s="189"/>
      <c r="J65" s="190">
        <f>J224</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847</v>
      </c>
      <c r="E66" s="188"/>
      <c r="F66" s="188"/>
      <c r="G66" s="188"/>
      <c r="H66" s="188"/>
      <c r="I66" s="189"/>
      <c r="J66" s="190">
        <f>J229</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848</v>
      </c>
      <c r="E67" s="188"/>
      <c r="F67" s="188"/>
      <c r="G67" s="188"/>
      <c r="H67" s="188"/>
      <c r="I67" s="189"/>
      <c r="J67" s="190">
        <f>J257</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849</v>
      </c>
      <c r="E68" s="188"/>
      <c r="F68" s="188"/>
      <c r="G68" s="188"/>
      <c r="H68" s="188"/>
      <c r="I68" s="189"/>
      <c r="J68" s="190">
        <f>J272</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850</v>
      </c>
      <c r="E69" s="188"/>
      <c r="F69" s="188"/>
      <c r="G69" s="188"/>
      <c r="H69" s="188"/>
      <c r="I69" s="189"/>
      <c r="J69" s="190">
        <f>J275</f>
        <v>0</v>
      </c>
      <c r="K69" s="186"/>
      <c r="L69" s="191"/>
      <c r="S69" s="10"/>
      <c r="T69" s="10"/>
      <c r="U69" s="10"/>
      <c r="V69" s="10"/>
      <c r="W69" s="10"/>
      <c r="X69" s="10"/>
      <c r="Y69" s="10"/>
      <c r="Z69" s="10"/>
      <c r="AA69" s="10"/>
      <c r="AB69" s="10"/>
      <c r="AC69" s="10"/>
      <c r="AD69" s="10"/>
      <c r="AE69" s="10"/>
    </row>
    <row r="70" spans="1:31" s="9" customFormat="1" ht="24.95" customHeight="1">
      <c r="A70" s="9"/>
      <c r="B70" s="178"/>
      <c r="C70" s="179"/>
      <c r="D70" s="180" t="s">
        <v>1137</v>
      </c>
      <c r="E70" s="181"/>
      <c r="F70" s="181"/>
      <c r="G70" s="181"/>
      <c r="H70" s="181"/>
      <c r="I70" s="182"/>
      <c r="J70" s="183">
        <f>J280</f>
        <v>0</v>
      </c>
      <c r="K70" s="179"/>
      <c r="L70" s="184"/>
      <c r="S70" s="9"/>
      <c r="T70" s="9"/>
      <c r="U70" s="9"/>
      <c r="V70" s="9"/>
      <c r="W70" s="9"/>
      <c r="X70" s="9"/>
      <c r="Y70" s="9"/>
      <c r="Z70" s="9"/>
      <c r="AA70" s="9"/>
      <c r="AB70" s="9"/>
      <c r="AC70" s="9"/>
      <c r="AD70" s="9"/>
      <c r="AE70" s="9"/>
    </row>
    <row r="71" spans="1:31" s="10" customFormat="1" ht="19.9" customHeight="1">
      <c r="A71" s="10"/>
      <c r="B71" s="185"/>
      <c r="C71" s="186"/>
      <c r="D71" s="187" t="s">
        <v>1309</v>
      </c>
      <c r="E71" s="188"/>
      <c r="F71" s="188"/>
      <c r="G71" s="188"/>
      <c r="H71" s="188"/>
      <c r="I71" s="189"/>
      <c r="J71" s="190">
        <f>J281</f>
        <v>0</v>
      </c>
      <c r="K71" s="186"/>
      <c r="L71" s="191"/>
      <c r="S71" s="10"/>
      <c r="T71" s="10"/>
      <c r="U71" s="10"/>
      <c r="V71" s="10"/>
      <c r="W71" s="10"/>
      <c r="X71" s="10"/>
      <c r="Y71" s="10"/>
      <c r="Z71" s="10"/>
      <c r="AA71" s="10"/>
      <c r="AB71" s="10"/>
      <c r="AC71" s="10"/>
      <c r="AD71" s="10"/>
      <c r="AE71" s="10"/>
    </row>
    <row r="72" spans="1:31" s="9" customFormat="1" ht="24.95" customHeight="1">
      <c r="A72" s="9"/>
      <c r="B72" s="178"/>
      <c r="C72" s="179"/>
      <c r="D72" s="180" t="s">
        <v>217</v>
      </c>
      <c r="E72" s="181"/>
      <c r="F72" s="181"/>
      <c r="G72" s="181"/>
      <c r="H72" s="181"/>
      <c r="I72" s="182"/>
      <c r="J72" s="183">
        <f>J297</f>
        <v>0</v>
      </c>
      <c r="K72" s="179"/>
      <c r="L72" s="184"/>
      <c r="S72" s="9"/>
      <c r="T72" s="9"/>
      <c r="U72" s="9"/>
      <c r="V72" s="9"/>
      <c r="W72" s="9"/>
      <c r="X72" s="9"/>
      <c r="Y72" s="9"/>
      <c r="Z72" s="9"/>
      <c r="AA72" s="9"/>
      <c r="AB72" s="9"/>
      <c r="AC72" s="9"/>
      <c r="AD72" s="9"/>
      <c r="AE72" s="9"/>
    </row>
    <row r="73" spans="1:31" s="10" customFormat="1" ht="19.9" customHeight="1">
      <c r="A73" s="10"/>
      <c r="B73" s="185"/>
      <c r="C73" s="186"/>
      <c r="D73" s="187" t="s">
        <v>852</v>
      </c>
      <c r="E73" s="188"/>
      <c r="F73" s="188"/>
      <c r="G73" s="188"/>
      <c r="H73" s="188"/>
      <c r="I73" s="189"/>
      <c r="J73" s="190">
        <f>J298</f>
        <v>0</v>
      </c>
      <c r="K73" s="186"/>
      <c r="L73" s="191"/>
      <c r="S73" s="10"/>
      <c r="T73" s="10"/>
      <c r="U73" s="10"/>
      <c r="V73" s="10"/>
      <c r="W73" s="10"/>
      <c r="X73" s="10"/>
      <c r="Y73" s="10"/>
      <c r="Z73" s="10"/>
      <c r="AA73" s="10"/>
      <c r="AB73" s="10"/>
      <c r="AC73" s="10"/>
      <c r="AD73" s="10"/>
      <c r="AE73" s="10"/>
    </row>
    <row r="74" spans="1:31" s="9" customFormat="1" ht="24.95" customHeight="1">
      <c r="A74" s="9"/>
      <c r="B74" s="178"/>
      <c r="C74" s="179"/>
      <c r="D74" s="180" t="s">
        <v>853</v>
      </c>
      <c r="E74" s="181"/>
      <c r="F74" s="181"/>
      <c r="G74" s="181"/>
      <c r="H74" s="181"/>
      <c r="I74" s="182"/>
      <c r="J74" s="183">
        <f>J301</f>
        <v>0</v>
      </c>
      <c r="K74" s="179"/>
      <c r="L74" s="184"/>
      <c r="S74" s="9"/>
      <c r="T74" s="9"/>
      <c r="U74" s="9"/>
      <c r="V74" s="9"/>
      <c r="W74" s="9"/>
      <c r="X74" s="9"/>
      <c r="Y74" s="9"/>
      <c r="Z74" s="9"/>
      <c r="AA74" s="9"/>
      <c r="AB74" s="9"/>
      <c r="AC74" s="9"/>
      <c r="AD74" s="9"/>
      <c r="AE74" s="9"/>
    </row>
    <row r="75" spans="1:31" s="2" customFormat="1" ht="21.8"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61"/>
      <c r="C76" s="62"/>
      <c r="D76" s="62"/>
      <c r="E76" s="62"/>
      <c r="F76" s="62"/>
      <c r="G76" s="62"/>
      <c r="H76" s="62"/>
      <c r="I76" s="168"/>
      <c r="J76" s="62"/>
      <c r="K76" s="62"/>
      <c r="L76" s="139"/>
      <c r="S76" s="40"/>
      <c r="T76" s="40"/>
      <c r="U76" s="40"/>
      <c r="V76" s="40"/>
      <c r="W76" s="40"/>
      <c r="X76" s="40"/>
      <c r="Y76" s="40"/>
      <c r="Z76" s="40"/>
      <c r="AA76" s="40"/>
      <c r="AB76" s="40"/>
      <c r="AC76" s="40"/>
      <c r="AD76" s="40"/>
      <c r="AE76" s="40"/>
    </row>
    <row r="80" spans="1:31" s="2" customFormat="1" ht="6.95" customHeight="1">
      <c r="A80" s="40"/>
      <c r="B80" s="63"/>
      <c r="C80" s="64"/>
      <c r="D80" s="64"/>
      <c r="E80" s="64"/>
      <c r="F80" s="64"/>
      <c r="G80" s="64"/>
      <c r="H80" s="64"/>
      <c r="I80" s="171"/>
      <c r="J80" s="64"/>
      <c r="K80" s="64"/>
      <c r="L80" s="139"/>
      <c r="S80" s="40"/>
      <c r="T80" s="40"/>
      <c r="U80" s="40"/>
      <c r="V80" s="40"/>
      <c r="W80" s="40"/>
      <c r="X80" s="40"/>
      <c r="Y80" s="40"/>
      <c r="Z80" s="40"/>
      <c r="AA80" s="40"/>
      <c r="AB80" s="40"/>
      <c r="AC80" s="40"/>
      <c r="AD80" s="40"/>
      <c r="AE80" s="40"/>
    </row>
    <row r="81" spans="1:31" s="2" customFormat="1" ht="24.95" customHeight="1">
      <c r="A81" s="40"/>
      <c r="B81" s="41"/>
      <c r="C81" s="24" t="s">
        <v>184</v>
      </c>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2" customHeight="1">
      <c r="A83" s="40"/>
      <c r="B83" s="41"/>
      <c r="C83" s="33" t="s">
        <v>16</v>
      </c>
      <c r="D83" s="42"/>
      <c r="E83" s="42"/>
      <c r="F83" s="42"/>
      <c r="G83" s="42"/>
      <c r="H83" s="42"/>
      <c r="I83" s="138"/>
      <c r="J83" s="42"/>
      <c r="K83" s="42"/>
      <c r="L83" s="139"/>
      <c r="S83" s="40"/>
      <c r="T83" s="40"/>
      <c r="U83" s="40"/>
      <c r="V83" s="40"/>
      <c r="W83" s="40"/>
      <c r="X83" s="40"/>
      <c r="Y83" s="40"/>
      <c r="Z83" s="40"/>
      <c r="AA83" s="40"/>
      <c r="AB83" s="40"/>
      <c r="AC83" s="40"/>
      <c r="AD83" s="40"/>
      <c r="AE83" s="40"/>
    </row>
    <row r="84" spans="1:31" s="2" customFormat="1" ht="14.4" customHeight="1">
      <c r="A84" s="40"/>
      <c r="B84" s="41"/>
      <c r="C84" s="42"/>
      <c r="D84" s="42"/>
      <c r="E84" s="172" t="str">
        <f>E7</f>
        <v>Oprava trati v úseku Mostek – Horka u Staré Paky</v>
      </c>
      <c r="F84" s="33"/>
      <c r="G84" s="33"/>
      <c r="H84" s="33"/>
      <c r="I84" s="138"/>
      <c r="J84" s="42"/>
      <c r="K84" s="42"/>
      <c r="L84" s="139"/>
      <c r="S84" s="40"/>
      <c r="T84" s="40"/>
      <c r="U84" s="40"/>
      <c r="V84" s="40"/>
      <c r="W84" s="40"/>
      <c r="X84" s="40"/>
      <c r="Y84" s="40"/>
      <c r="Z84" s="40"/>
      <c r="AA84" s="40"/>
      <c r="AB84" s="40"/>
      <c r="AC84" s="40"/>
      <c r="AD84" s="40"/>
      <c r="AE84" s="40"/>
    </row>
    <row r="85" spans="1:31" s="2" customFormat="1" ht="12" customHeight="1">
      <c r="A85" s="40"/>
      <c r="B85" s="41"/>
      <c r="C85" s="33" t="s">
        <v>175</v>
      </c>
      <c r="D85" s="42"/>
      <c r="E85" s="42"/>
      <c r="F85" s="42"/>
      <c r="G85" s="42"/>
      <c r="H85" s="42"/>
      <c r="I85" s="138"/>
      <c r="J85" s="42"/>
      <c r="K85" s="42"/>
      <c r="L85" s="139"/>
      <c r="S85" s="40"/>
      <c r="T85" s="40"/>
      <c r="U85" s="40"/>
      <c r="V85" s="40"/>
      <c r="W85" s="40"/>
      <c r="X85" s="40"/>
      <c r="Y85" s="40"/>
      <c r="Z85" s="40"/>
      <c r="AA85" s="40"/>
      <c r="AB85" s="40"/>
      <c r="AC85" s="40"/>
      <c r="AD85" s="40"/>
      <c r="AE85" s="40"/>
    </row>
    <row r="86" spans="1:31" s="2" customFormat="1" ht="14.4" customHeight="1">
      <c r="A86" s="40"/>
      <c r="B86" s="41"/>
      <c r="C86" s="42"/>
      <c r="D86" s="42"/>
      <c r="E86" s="71" t="str">
        <f>E9</f>
        <v>SO 01-21-04-01 - Propustek v km 69,411</v>
      </c>
      <c r="F86" s="42"/>
      <c r="G86" s="42"/>
      <c r="H86" s="42"/>
      <c r="I86" s="138"/>
      <c r="J86" s="42"/>
      <c r="K86" s="42"/>
      <c r="L86" s="139"/>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138"/>
      <c r="J87" s="42"/>
      <c r="K87" s="42"/>
      <c r="L87" s="139"/>
      <c r="S87" s="40"/>
      <c r="T87" s="40"/>
      <c r="U87" s="40"/>
      <c r="V87" s="40"/>
      <c r="W87" s="40"/>
      <c r="X87" s="40"/>
      <c r="Y87" s="40"/>
      <c r="Z87" s="40"/>
      <c r="AA87" s="40"/>
      <c r="AB87" s="40"/>
      <c r="AC87" s="40"/>
      <c r="AD87" s="40"/>
      <c r="AE87" s="40"/>
    </row>
    <row r="88" spans="1:31" s="2" customFormat="1" ht="12" customHeight="1">
      <c r="A88" s="40"/>
      <c r="B88" s="41"/>
      <c r="C88" s="33" t="s">
        <v>22</v>
      </c>
      <c r="D88" s="42"/>
      <c r="E88" s="42"/>
      <c r="F88" s="28" t="str">
        <f>F12</f>
        <v>Mostek - Horka u St. Paky</v>
      </c>
      <c r="G88" s="42"/>
      <c r="H88" s="42"/>
      <c r="I88" s="142" t="s">
        <v>24</v>
      </c>
      <c r="J88" s="74" t="str">
        <f>IF(J12="","",J12)</f>
        <v>12. 3. 2020</v>
      </c>
      <c r="K88" s="42"/>
      <c r="L88" s="139"/>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138"/>
      <c r="J89" s="42"/>
      <c r="K89" s="42"/>
      <c r="L89" s="139"/>
      <c r="S89" s="40"/>
      <c r="T89" s="40"/>
      <c r="U89" s="40"/>
      <c r="V89" s="40"/>
      <c r="W89" s="40"/>
      <c r="X89" s="40"/>
      <c r="Y89" s="40"/>
      <c r="Z89" s="40"/>
      <c r="AA89" s="40"/>
      <c r="AB89" s="40"/>
      <c r="AC89" s="40"/>
      <c r="AD89" s="40"/>
      <c r="AE89" s="40"/>
    </row>
    <row r="90" spans="1:31" s="2" customFormat="1" ht="15.6" customHeight="1">
      <c r="A90" s="40"/>
      <c r="B90" s="41"/>
      <c r="C90" s="33" t="s">
        <v>30</v>
      </c>
      <c r="D90" s="42"/>
      <c r="E90" s="42"/>
      <c r="F90" s="28" t="str">
        <f>E15</f>
        <v>Správa železnic, státní organizace</v>
      </c>
      <c r="G90" s="42"/>
      <c r="H90" s="42"/>
      <c r="I90" s="142" t="s">
        <v>37</v>
      </c>
      <c r="J90" s="38" t="str">
        <f>E21</f>
        <v>Prodin, a.s.</v>
      </c>
      <c r="K90" s="42"/>
      <c r="L90" s="139"/>
      <c r="S90" s="40"/>
      <c r="T90" s="40"/>
      <c r="U90" s="40"/>
      <c r="V90" s="40"/>
      <c r="W90" s="40"/>
      <c r="X90" s="40"/>
      <c r="Y90" s="40"/>
      <c r="Z90" s="40"/>
      <c r="AA90" s="40"/>
      <c r="AB90" s="40"/>
      <c r="AC90" s="40"/>
      <c r="AD90" s="40"/>
      <c r="AE90" s="40"/>
    </row>
    <row r="91" spans="1:31" s="2" customFormat="1" ht="15.6" customHeight="1">
      <c r="A91" s="40"/>
      <c r="B91" s="41"/>
      <c r="C91" s="33" t="s">
        <v>35</v>
      </c>
      <c r="D91" s="42"/>
      <c r="E91" s="42"/>
      <c r="F91" s="28" t="str">
        <f>IF(E18="","",E18)</f>
        <v>Vyplň údaj</v>
      </c>
      <c r="G91" s="42"/>
      <c r="H91" s="42"/>
      <c r="I91" s="142" t="s">
        <v>40</v>
      </c>
      <c r="J91" s="38" t="str">
        <f>E24</f>
        <v>Prodin, a.s.</v>
      </c>
      <c r="K91" s="42"/>
      <c r="L91" s="139"/>
      <c r="S91" s="40"/>
      <c r="T91" s="40"/>
      <c r="U91" s="40"/>
      <c r="V91" s="40"/>
      <c r="W91" s="40"/>
      <c r="X91" s="40"/>
      <c r="Y91" s="40"/>
      <c r="Z91" s="40"/>
      <c r="AA91" s="40"/>
      <c r="AB91" s="40"/>
      <c r="AC91" s="40"/>
      <c r="AD91" s="40"/>
      <c r="AE91" s="40"/>
    </row>
    <row r="92" spans="1:31" s="2" customFormat="1" ht="10.3" customHeight="1">
      <c r="A92" s="40"/>
      <c r="B92" s="41"/>
      <c r="C92" s="42"/>
      <c r="D92" s="42"/>
      <c r="E92" s="42"/>
      <c r="F92" s="42"/>
      <c r="G92" s="42"/>
      <c r="H92" s="42"/>
      <c r="I92" s="138"/>
      <c r="J92" s="42"/>
      <c r="K92" s="42"/>
      <c r="L92" s="139"/>
      <c r="S92" s="40"/>
      <c r="T92" s="40"/>
      <c r="U92" s="40"/>
      <c r="V92" s="40"/>
      <c r="W92" s="40"/>
      <c r="X92" s="40"/>
      <c r="Y92" s="40"/>
      <c r="Z92" s="40"/>
      <c r="AA92" s="40"/>
      <c r="AB92" s="40"/>
      <c r="AC92" s="40"/>
      <c r="AD92" s="40"/>
      <c r="AE92" s="40"/>
    </row>
    <row r="93" spans="1:31" s="11" customFormat="1" ht="29.25" customHeight="1">
      <c r="A93" s="192"/>
      <c r="B93" s="193"/>
      <c r="C93" s="194" t="s">
        <v>185</v>
      </c>
      <c r="D93" s="195" t="s">
        <v>62</v>
      </c>
      <c r="E93" s="195" t="s">
        <v>58</v>
      </c>
      <c r="F93" s="195" t="s">
        <v>59</v>
      </c>
      <c r="G93" s="195" t="s">
        <v>186</v>
      </c>
      <c r="H93" s="195" t="s">
        <v>187</v>
      </c>
      <c r="I93" s="196" t="s">
        <v>188</v>
      </c>
      <c r="J93" s="195" t="s">
        <v>179</v>
      </c>
      <c r="K93" s="197" t="s">
        <v>189</v>
      </c>
      <c r="L93" s="198"/>
      <c r="M93" s="94" t="s">
        <v>32</v>
      </c>
      <c r="N93" s="95" t="s">
        <v>47</v>
      </c>
      <c r="O93" s="95" t="s">
        <v>190</v>
      </c>
      <c r="P93" s="95" t="s">
        <v>191</v>
      </c>
      <c r="Q93" s="95" t="s">
        <v>192</v>
      </c>
      <c r="R93" s="95" t="s">
        <v>193</v>
      </c>
      <c r="S93" s="95" t="s">
        <v>194</v>
      </c>
      <c r="T93" s="96" t="s">
        <v>195</v>
      </c>
      <c r="U93" s="192"/>
      <c r="V93" s="192"/>
      <c r="W93" s="192"/>
      <c r="X93" s="192"/>
      <c r="Y93" s="192"/>
      <c r="Z93" s="192"/>
      <c r="AA93" s="192"/>
      <c r="AB93" s="192"/>
      <c r="AC93" s="192"/>
      <c r="AD93" s="192"/>
      <c r="AE93" s="192"/>
    </row>
    <row r="94" spans="1:63" s="2" customFormat="1" ht="22.8" customHeight="1">
      <c r="A94" s="40"/>
      <c r="B94" s="41"/>
      <c r="C94" s="101" t="s">
        <v>196</v>
      </c>
      <c r="D94" s="42"/>
      <c r="E94" s="42"/>
      <c r="F94" s="42"/>
      <c r="G94" s="42"/>
      <c r="H94" s="42"/>
      <c r="I94" s="138"/>
      <c r="J94" s="199">
        <f>BK94</f>
        <v>0</v>
      </c>
      <c r="K94" s="42"/>
      <c r="L94" s="46"/>
      <c r="M94" s="97"/>
      <c r="N94" s="200"/>
      <c r="O94" s="98"/>
      <c r="P94" s="201">
        <f>P95+P280+P297+P301</f>
        <v>0</v>
      </c>
      <c r="Q94" s="98"/>
      <c r="R94" s="201">
        <f>R95+R280+R297+R301</f>
        <v>0</v>
      </c>
      <c r="S94" s="98"/>
      <c r="T94" s="202">
        <f>T95+T280+T297+T301</f>
        <v>0</v>
      </c>
      <c r="U94" s="40"/>
      <c r="V94" s="40"/>
      <c r="W94" s="40"/>
      <c r="X94" s="40"/>
      <c r="Y94" s="40"/>
      <c r="Z94" s="40"/>
      <c r="AA94" s="40"/>
      <c r="AB94" s="40"/>
      <c r="AC94" s="40"/>
      <c r="AD94" s="40"/>
      <c r="AE94" s="40"/>
      <c r="AT94" s="18" t="s">
        <v>76</v>
      </c>
      <c r="AU94" s="18" t="s">
        <v>180</v>
      </c>
      <c r="BK94" s="203">
        <f>BK95+BK280+BK297+BK301</f>
        <v>0</v>
      </c>
    </row>
    <row r="95" spans="1:63" s="12" customFormat="1" ht="25.9" customHeight="1">
      <c r="A95" s="12"/>
      <c r="B95" s="204"/>
      <c r="C95" s="205"/>
      <c r="D95" s="206" t="s">
        <v>76</v>
      </c>
      <c r="E95" s="207" t="s">
        <v>197</v>
      </c>
      <c r="F95" s="207" t="s">
        <v>198</v>
      </c>
      <c r="G95" s="205"/>
      <c r="H95" s="205"/>
      <c r="I95" s="208"/>
      <c r="J95" s="209">
        <f>BK95</f>
        <v>0</v>
      </c>
      <c r="K95" s="205"/>
      <c r="L95" s="210"/>
      <c r="M95" s="211"/>
      <c r="N95" s="212"/>
      <c r="O95" s="212"/>
      <c r="P95" s="213">
        <f>P96+P152+P183+P209+P224+P229+P257+P272+P275</f>
        <v>0</v>
      </c>
      <c r="Q95" s="212"/>
      <c r="R95" s="213">
        <f>R96+R152+R183+R209+R224+R229+R257+R272+R275</f>
        <v>0</v>
      </c>
      <c r="S95" s="212"/>
      <c r="T95" s="214">
        <f>T96+T152+T183+T209+T224+T229+T257+T272+T275</f>
        <v>0</v>
      </c>
      <c r="U95" s="12"/>
      <c r="V95" s="12"/>
      <c r="W95" s="12"/>
      <c r="X95" s="12"/>
      <c r="Y95" s="12"/>
      <c r="Z95" s="12"/>
      <c r="AA95" s="12"/>
      <c r="AB95" s="12"/>
      <c r="AC95" s="12"/>
      <c r="AD95" s="12"/>
      <c r="AE95" s="12"/>
      <c r="AR95" s="215" t="s">
        <v>84</v>
      </c>
      <c r="AT95" s="216" t="s">
        <v>76</v>
      </c>
      <c r="AU95" s="216" t="s">
        <v>6</v>
      </c>
      <c r="AY95" s="215" t="s">
        <v>199</v>
      </c>
      <c r="BK95" s="217">
        <f>BK96+BK152+BK183+BK209+BK224+BK229+BK257+BK272+BK275</f>
        <v>0</v>
      </c>
    </row>
    <row r="96" spans="1:63" s="12" customFormat="1" ht="22.8" customHeight="1">
      <c r="A96" s="12"/>
      <c r="B96" s="204"/>
      <c r="C96" s="205"/>
      <c r="D96" s="206" t="s">
        <v>76</v>
      </c>
      <c r="E96" s="218" t="s">
        <v>84</v>
      </c>
      <c r="F96" s="218" t="s">
        <v>854</v>
      </c>
      <c r="G96" s="205"/>
      <c r="H96" s="205"/>
      <c r="I96" s="208"/>
      <c r="J96" s="219">
        <f>BK96</f>
        <v>0</v>
      </c>
      <c r="K96" s="205"/>
      <c r="L96" s="210"/>
      <c r="M96" s="211"/>
      <c r="N96" s="212"/>
      <c r="O96" s="212"/>
      <c r="P96" s="213">
        <f>SUM(P97:P151)</f>
        <v>0</v>
      </c>
      <c r="Q96" s="212"/>
      <c r="R96" s="213">
        <f>SUM(R97:R151)</f>
        <v>0</v>
      </c>
      <c r="S96" s="212"/>
      <c r="T96" s="214">
        <f>SUM(T97:T151)</f>
        <v>0</v>
      </c>
      <c r="U96" s="12"/>
      <c r="V96" s="12"/>
      <c r="W96" s="12"/>
      <c r="X96" s="12"/>
      <c r="Y96" s="12"/>
      <c r="Z96" s="12"/>
      <c r="AA96" s="12"/>
      <c r="AB96" s="12"/>
      <c r="AC96" s="12"/>
      <c r="AD96" s="12"/>
      <c r="AE96" s="12"/>
      <c r="AR96" s="215" t="s">
        <v>84</v>
      </c>
      <c r="AT96" s="216" t="s">
        <v>76</v>
      </c>
      <c r="AU96" s="216" t="s">
        <v>84</v>
      </c>
      <c r="AY96" s="215" t="s">
        <v>199</v>
      </c>
      <c r="BK96" s="217">
        <f>SUM(BK97:BK151)</f>
        <v>0</v>
      </c>
    </row>
    <row r="97" spans="1:65" s="2" customFormat="1" ht="19.8" customHeight="1">
      <c r="A97" s="40"/>
      <c r="B97" s="41"/>
      <c r="C97" s="260" t="s">
        <v>84</v>
      </c>
      <c r="D97" s="260" t="s">
        <v>222</v>
      </c>
      <c r="E97" s="261" t="s">
        <v>857</v>
      </c>
      <c r="F97" s="262" t="s">
        <v>858</v>
      </c>
      <c r="G97" s="263" t="s">
        <v>288</v>
      </c>
      <c r="H97" s="264">
        <v>30</v>
      </c>
      <c r="I97" s="265"/>
      <c r="J97" s="266">
        <f>ROUND(I97*H97,2)</f>
        <v>0</v>
      </c>
      <c r="K97" s="262" t="s">
        <v>32</v>
      </c>
      <c r="L97" s="46"/>
      <c r="M97" s="267" t="s">
        <v>32</v>
      </c>
      <c r="N97" s="268" t="s">
        <v>48</v>
      </c>
      <c r="O97" s="86"/>
      <c r="P97" s="230">
        <f>O97*H97</f>
        <v>0</v>
      </c>
      <c r="Q97" s="230">
        <v>0</v>
      </c>
      <c r="R97" s="230">
        <f>Q97*H97</f>
        <v>0</v>
      </c>
      <c r="S97" s="230">
        <v>0</v>
      </c>
      <c r="T97" s="231">
        <f>S97*H97</f>
        <v>0</v>
      </c>
      <c r="U97" s="40"/>
      <c r="V97" s="40"/>
      <c r="W97" s="40"/>
      <c r="X97" s="40"/>
      <c r="Y97" s="40"/>
      <c r="Z97" s="40"/>
      <c r="AA97" s="40"/>
      <c r="AB97" s="40"/>
      <c r="AC97" s="40"/>
      <c r="AD97" s="40"/>
      <c r="AE97" s="40"/>
      <c r="AR97" s="232" t="s">
        <v>209</v>
      </c>
      <c r="AT97" s="232" t="s">
        <v>222</v>
      </c>
      <c r="AU97" s="232" t="s">
        <v>86</v>
      </c>
      <c r="AY97" s="18" t="s">
        <v>199</v>
      </c>
      <c r="BE97" s="233">
        <f>IF(N97="základní",J97,0)</f>
        <v>0</v>
      </c>
      <c r="BF97" s="233">
        <f>IF(N97="snížená",J97,0)</f>
        <v>0</v>
      </c>
      <c r="BG97" s="233">
        <f>IF(N97="zákl. přenesená",J97,0)</f>
        <v>0</v>
      </c>
      <c r="BH97" s="233">
        <f>IF(N97="sníž. přenesená",J97,0)</f>
        <v>0</v>
      </c>
      <c r="BI97" s="233">
        <f>IF(N97="nulová",J97,0)</f>
        <v>0</v>
      </c>
      <c r="BJ97" s="18" t="s">
        <v>84</v>
      </c>
      <c r="BK97" s="233">
        <f>ROUND(I97*H97,2)</f>
        <v>0</v>
      </c>
      <c r="BL97" s="18" t="s">
        <v>209</v>
      </c>
      <c r="BM97" s="232" t="s">
        <v>86</v>
      </c>
    </row>
    <row r="98" spans="1:47" s="2" customFormat="1" ht="12">
      <c r="A98" s="40"/>
      <c r="B98" s="41"/>
      <c r="C98" s="42"/>
      <c r="D98" s="234" t="s">
        <v>210</v>
      </c>
      <c r="E98" s="42"/>
      <c r="F98" s="235" t="s">
        <v>858</v>
      </c>
      <c r="G98" s="42"/>
      <c r="H98" s="42"/>
      <c r="I98" s="138"/>
      <c r="J98" s="42"/>
      <c r="K98" s="42"/>
      <c r="L98" s="46"/>
      <c r="M98" s="236"/>
      <c r="N98" s="237"/>
      <c r="O98" s="86"/>
      <c r="P98" s="86"/>
      <c r="Q98" s="86"/>
      <c r="R98" s="86"/>
      <c r="S98" s="86"/>
      <c r="T98" s="87"/>
      <c r="U98" s="40"/>
      <c r="V98" s="40"/>
      <c r="W98" s="40"/>
      <c r="X98" s="40"/>
      <c r="Y98" s="40"/>
      <c r="Z98" s="40"/>
      <c r="AA98" s="40"/>
      <c r="AB98" s="40"/>
      <c r="AC98" s="40"/>
      <c r="AD98" s="40"/>
      <c r="AE98" s="40"/>
      <c r="AT98" s="18" t="s">
        <v>210</v>
      </c>
      <c r="AU98" s="18" t="s">
        <v>86</v>
      </c>
    </row>
    <row r="99" spans="1:65" s="2" customFormat="1" ht="14.4" customHeight="1">
      <c r="A99" s="40"/>
      <c r="B99" s="41"/>
      <c r="C99" s="260" t="s">
        <v>86</v>
      </c>
      <c r="D99" s="260" t="s">
        <v>222</v>
      </c>
      <c r="E99" s="261" t="s">
        <v>860</v>
      </c>
      <c r="F99" s="262" t="s">
        <v>861</v>
      </c>
      <c r="G99" s="263" t="s">
        <v>288</v>
      </c>
      <c r="H99" s="264">
        <v>15</v>
      </c>
      <c r="I99" s="265"/>
      <c r="J99" s="266">
        <f>ROUND(I99*H99,2)</f>
        <v>0</v>
      </c>
      <c r="K99" s="262" t="s">
        <v>32</v>
      </c>
      <c r="L99" s="46"/>
      <c r="M99" s="267" t="s">
        <v>32</v>
      </c>
      <c r="N99" s="268" t="s">
        <v>48</v>
      </c>
      <c r="O99" s="86"/>
      <c r="P99" s="230">
        <f>O99*H99</f>
        <v>0</v>
      </c>
      <c r="Q99" s="230">
        <v>0</v>
      </c>
      <c r="R99" s="230">
        <f>Q99*H99</f>
        <v>0</v>
      </c>
      <c r="S99" s="230">
        <v>0</v>
      </c>
      <c r="T99" s="231">
        <f>S99*H99</f>
        <v>0</v>
      </c>
      <c r="U99" s="40"/>
      <c r="V99" s="40"/>
      <c r="W99" s="40"/>
      <c r="X99" s="40"/>
      <c r="Y99" s="40"/>
      <c r="Z99" s="40"/>
      <c r="AA99" s="40"/>
      <c r="AB99" s="40"/>
      <c r="AC99" s="40"/>
      <c r="AD99" s="40"/>
      <c r="AE99" s="40"/>
      <c r="AR99" s="232" t="s">
        <v>209</v>
      </c>
      <c r="AT99" s="232" t="s">
        <v>222</v>
      </c>
      <c r="AU99" s="232" t="s">
        <v>86</v>
      </c>
      <c r="AY99" s="18" t="s">
        <v>199</v>
      </c>
      <c r="BE99" s="233">
        <f>IF(N99="základní",J99,0)</f>
        <v>0</v>
      </c>
      <c r="BF99" s="233">
        <f>IF(N99="snížená",J99,0)</f>
        <v>0</v>
      </c>
      <c r="BG99" s="233">
        <f>IF(N99="zákl. přenesená",J99,0)</f>
        <v>0</v>
      </c>
      <c r="BH99" s="233">
        <f>IF(N99="sníž. přenesená",J99,0)</f>
        <v>0</v>
      </c>
      <c r="BI99" s="233">
        <f>IF(N99="nulová",J99,0)</f>
        <v>0</v>
      </c>
      <c r="BJ99" s="18" t="s">
        <v>84</v>
      </c>
      <c r="BK99" s="233">
        <f>ROUND(I99*H99,2)</f>
        <v>0</v>
      </c>
      <c r="BL99" s="18" t="s">
        <v>209</v>
      </c>
      <c r="BM99" s="232" t="s">
        <v>209</v>
      </c>
    </row>
    <row r="100" spans="1:47" s="2" customFormat="1" ht="12">
      <c r="A100" s="40"/>
      <c r="B100" s="41"/>
      <c r="C100" s="42"/>
      <c r="D100" s="234" t="s">
        <v>210</v>
      </c>
      <c r="E100" s="42"/>
      <c r="F100" s="235" t="s">
        <v>861</v>
      </c>
      <c r="G100" s="42"/>
      <c r="H100" s="42"/>
      <c r="I100" s="138"/>
      <c r="J100" s="42"/>
      <c r="K100" s="42"/>
      <c r="L100" s="46"/>
      <c r="M100" s="236"/>
      <c r="N100" s="237"/>
      <c r="O100" s="86"/>
      <c r="P100" s="86"/>
      <c r="Q100" s="86"/>
      <c r="R100" s="86"/>
      <c r="S100" s="86"/>
      <c r="T100" s="87"/>
      <c r="U100" s="40"/>
      <c r="V100" s="40"/>
      <c r="W100" s="40"/>
      <c r="X100" s="40"/>
      <c r="Y100" s="40"/>
      <c r="Z100" s="40"/>
      <c r="AA100" s="40"/>
      <c r="AB100" s="40"/>
      <c r="AC100" s="40"/>
      <c r="AD100" s="40"/>
      <c r="AE100" s="40"/>
      <c r="AT100" s="18" t="s">
        <v>210</v>
      </c>
      <c r="AU100" s="18" t="s">
        <v>86</v>
      </c>
    </row>
    <row r="101" spans="1:51" s="13" customFormat="1" ht="12">
      <c r="A101" s="13"/>
      <c r="B101" s="238"/>
      <c r="C101" s="239"/>
      <c r="D101" s="234" t="s">
        <v>213</v>
      </c>
      <c r="E101" s="240" t="s">
        <v>32</v>
      </c>
      <c r="F101" s="241" t="s">
        <v>1479</v>
      </c>
      <c r="G101" s="239"/>
      <c r="H101" s="242">
        <v>15</v>
      </c>
      <c r="I101" s="243"/>
      <c r="J101" s="239"/>
      <c r="K101" s="239"/>
      <c r="L101" s="244"/>
      <c r="M101" s="245"/>
      <c r="N101" s="246"/>
      <c r="O101" s="246"/>
      <c r="P101" s="246"/>
      <c r="Q101" s="246"/>
      <c r="R101" s="246"/>
      <c r="S101" s="246"/>
      <c r="T101" s="247"/>
      <c r="U101" s="13"/>
      <c r="V101" s="13"/>
      <c r="W101" s="13"/>
      <c r="X101" s="13"/>
      <c r="Y101" s="13"/>
      <c r="Z101" s="13"/>
      <c r="AA101" s="13"/>
      <c r="AB101" s="13"/>
      <c r="AC101" s="13"/>
      <c r="AD101" s="13"/>
      <c r="AE101" s="13"/>
      <c r="AT101" s="248" t="s">
        <v>213</v>
      </c>
      <c r="AU101" s="248" t="s">
        <v>86</v>
      </c>
      <c r="AV101" s="13" t="s">
        <v>86</v>
      </c>
      <c r="AW101" s="13" t="s">
        <v>39</v>
      </c>
      <c r="AX101" s="13" t="s">
        <v>6</v>
      </c>
      <c r="AY101" s="248" t="s">
        <v>199</v>
      </c>
    </row>
    <row r="102" spans="1:51" s="14" customFormat="1" ht="12">
      <c r="A102" s="14"/>
      <c r="B102" s="249"/>
      <c r="C102" s="250"/>
      <c r="D102" s="234" t="s">
        <v>213</v>
      </c>
      <c r="E102" s="251" t="s">
        <v>32</v>
      </c>
      <c r="F102" s="252" t="s">
        <v>215</v>
      </c>
      <c r="G102" s="250"/>
      <c r="H102" s="253">
        <v>15</v>
      </c>
      <c r="I102" s="254"/>
      <c r="J102" s="250"/>
      <c r="K102" s="250"/>
      <c r="L102" s="255"/>
      <c r="M102" s="269"/>
      <c r="N102" s="270"/>
      <c r="O102" s="270"/>
      <c r="P102" s="270"/>
      <c r="Q102" s="270"/>
      <c r="R102" s="270"/>
      <c r="S102" s="270"/>
      <c r="T102" s="271"/>
      <c r="U102" s="14"/>
      <c r="V102" s="14"/>
      <c r="W102" s="14"/>
      <c r="X102" s="14"/>
      <c r="Y102" s="14"/>
      <c r="Z102" s="14"/>
      <c r="AA102" s="14"/>
      <c r="AB102" s="14"/>
      <c r="AC102" s="14"/>
      <c r="AD102" s="14"/>
      <c r="AE102" s="14"/>
      <c r="AT102" s="259" t="s">
        <v>213</v>
      </c>
      <c r="AU102" s="259" t="s">
        <v>86</v>
      </c>
      <c r="AV102" s="14" t="s">
        <v>209</v>
      </c>
      <c r="AW102" s="14" t="s">
        <v>39</v>
      </c>
      <c r="AX102" s="14" t="s">
        <v>84</v>
      </c>
      <c r="AY102" s="259" t="s">
        <v>199</v>
      </c>
    </row>
    <row r="103" spans="1:65" s="2" customFormat="1" ht="40.2" customHeight="1">
      <c r="A103" s="40"/>
      <c r="B103" s="41"/>
      <c r="C103" s="260" t="s">
        <v>221</v>
      </c>
      <c r="D103" s="260" t="s">
        <v>222</v>
      </c>
      <c r="E103" s="261" t="s">
        <v>1311</v>
      </c>
      <c r="F103" s="262" t="s">
        <v>1312</v>
      </c>
      <c r="G103" s="263" t="s">
        <v>303</v>
      </c>
      <c r="H103" s="264">
        <v>95.64</v>
      </c>
      <c r="I103" s="265"/>
      <c r="J103" s="266">
        <f>ROUND(I103*H103,2)</f>
        <v>0</v>
      </c>
      <c r="K103" s="262" t="s">
        <v>32</v>
      </c>
      <c r="L103" s="46"/>
      <c r="M103" s="267" t="s">
        <v>32</v>
      </c>
      <c r="N103" s="268" t="s">
        <v>48</v>
      </c>
      <c r="O103" s="86"/>
      <c r="P103" s="230">
        <f>O103*H103</f>
        <v>0</v>
      </c>
      <c r="Q103" s="230">
        <v>0</v>
      </c>
      <c r="R103" s="230">
        <f>Q103*H103</f>
        <v>0</v>
      </c>
      <c r="S103" s="230">
        <v>0</v>
      </c>
      <c r="T103" s="231">
        <f>S103*H103</f>
        <v>0</v>
      </c>
      <c r="U103" s="40"/>
      <c r="V103" s="40"/>
      <c r="W103" s="40"/>
      <c r="X103" s="40"/>
      <c r="Y103" s="40"/>
      <c r="Z103" s="40"/>
      <c r="AA103" s="40"/>
      <c r="AB103" s="40"/>
      <c r="AC103" s="40"/>
      <c r="AD103" s="40"/>
      <c r="AE103" s="40"/>
      <c r="AR103" s="232" t="s">
        <v>209</v>
      </c>
      <c r="AT103" s="232" t="s">
        <v>222</v>
      </c>
      <c r="AU103" s="232" t="s">
        <v>86</v>
      </c>
      <c r="AY103" s="18" t="s">
        <v>199</v>
      </c>
      <c r="BE103" s="233">
        <f>IF(N103="základní",J103,0)</f>
        <v>0</v>
      </c>
      <c r="BF103" s="233">
        <f>IF(N103="snížená",J103,0)</f>
        <v>0</v>
      </c>
      <c r="BG103" s="233">
        <f>IF(N103="zákl. přenesená",J103,0)</f>
        <v>0</v>
      </c>
      <c r="BH103" s="233">
        <f>IF(N103="sníž. přenesená",J103,0)</f>
        <v>0</v>
      </c>
      <c r="BI103" s="233">
        <f>IF(N103="nulová",J103,0)</f>
        <v>0</v>
      </c>
      <c r="BJ103" s="18" t="s">
        <v>84</v>
      </c>
      <c r="BK103" s="233">
        <f>ROUND(I103*H103,2)</f>
        <v>0</v>
      </c>
      <c r="BL103" s="18" t="s">
        <v>209</v>
      </c>
      <c r="BM103" s="232" t="s">
        <v>230</v>
      </c>
    </row>
    <row r="104" spans="1:47" s="2" customFormat="1" ht="12">
      <c r="A104" s="40"/>
      <c r="B104" s="41"/>
      <c r="C104" s="42"/>
      <c r="D104" s="234" t="s">
        <v>210</v>
      </c>
      <c r="E104" s="42"/>
      <c r="F104" s="235" t="s">
        <v>1312</v>
      </c>
      <c r="G104" s="42"/>
      <c r="H104" s="42"/>
      <c r="I104" s="138"/>
      <c r="J104" s="42"/>
      <c r="K104" s="42"/>
      <c r="L104" s="46"/>
      <c r="M104" s="236"/>
      <c r="N104" s="237"/>
      <c r="O104" s="86"/>
      <c r="P104" s="86"/>
      <c r="Q104" s="86"/>
      <c r="R104" s="86"/>
      <c r="S104" s="86"/>
      <c r="T104" s="87"/>
      <c r="U104" s="40"/>
      <c r="V104" s="40"/>
      <c r="W104" s="40"/>
      <c r="X104" s="40"/>
      <c r="Y104" s="40"/>
      <c r="Z104" s="40"/>
      <c r="AA104" s="40"/>
      <c r="AB104" s="40"/>
      <c r="AC104" s="40"/>
      <c r="AD104" s="40"/>
      <c r="AE104" s="40"/>
      <c r="AT104" s="18" t="s">
        <v>210</v>
      </c>
      <c r="AU104" s="18" t="s">
        <v>86</v>
      </c>
    </row>
    <row r="105" spans="1:51" s="13" customFormat="1" ht="12">
      <c r="A105" s="13"/>
      <c r="B105" s="238"/>
      <c r="C105" s="239"/>
      <c r="D105" s="234" t="s">
        <v>213</v>
      </c>
      <c r="E105" s="240" t="s">
        <v>32</v>
      </c>
      <c r="F105" s="241" t="s">
        <v>1480</v>
      </c>
      <c r="G105" s="239"/>
      <c r="H105" s="242">
        <v>95.64</v>
      </c>
      <c r="I105" s="243"/>
      <c r="J105" s="239"/>
      <c r="K105" s="239"/>
      <c r="L105" s="244"/>
      <c r="M105" s="245"/>
      <c r="N105" s="246"/>
      <c r="O105" s="246"/>
      <c r="P105" s="246"/>
      <c r="Q105" s="246"/>
      <c r="R105" s="246"/>
      <c r="S105" s="246"/>
      <c r="T105" s="247"/>
      <c r="U105" s="13"/>
      <c r="V105" s="13"/>
      <c r="W105" s="13"/>
      <c r="X105" s="13"/>
      <c r="Y105" s="13"/>
      <c r="Z105" s="13"/>
      <c r="AA105" s="13"/>
      <c r="AB105" s="13"/>
      <c r="AC105" s="13"/>
      <c r="AD105" s="13"/>
      <c r="AE105" s="13"/>
      <c r="AT105" s="248" t="s">
        <v>213</v>
      </c>
      <c r="AU105" s="248" t="s">
        <v>86</v>
      </c>
      <c r="AV105" s="13" t="s">
        <v>86</v>
      </c>
      <c r="AW105" s="13" t="s">
        <v>39</v>
      </c>
      <c r="AX105" s="13" t="s">
        <v>6</v>
      </c>
      <c r="AY105" s="248" t="s">
        <v>199</v>
      </c>
    </row>
    <row r="106" spans="1:51" s="14" customFormat="1" ht="12">
      <c r="A106" s="14"/>
      <c r="B106" s="249"/>
      <c r="C106" s="250"/>
      <c r="D106" s="234" t="s">
        <v>213</v>
      </c>
      <c r="E106" s="251" t="s">
        <v>32</v>
      </c>
      <c r="F106" s="252" t="s">
        <v>215</v>
      </c>
      <c r="G106" s="250"/>
      <c r="H106" s="253">
        <v>95.64</v>
      </c>
      <c r="I106" s="254"/>
      <c r="J106" s="250"/>
      <c r="K106" s="250"/>
      <c r="L106" s="255"/>
      <c r="M106" s="269"/>
      <c r="N106" s="270"/>
      <c r="O106" s="270"/>
      <c r="P106" s="270"/>
      <c r="Q106" s="270"/>
      <c r="R106" s="270"/>
      <c r="S106" s="270"/>
      <c r="T106" s="271"/>
      <c r="U106" s="14"/>
      <c r="V106" s="14"/>
      <c r="W106" s="14"/>
      <c r="X106" s="14"/>
      <c r="Y106" s="14"/>
      <c r="Z106" s="14"/>
      <c r="AA106" s="14"/>
      <c r="AB106" s="14"/>
      <c r="AC106" s="14"/>
      <c r="AD106" s="14"/>
      <c r="AE106" s="14"/>
      <c r="AT106" s="259" t="s">
        <v>213</v>
      </c>
      <c r="AU106" s="259" t="s">
        <v>86</v>
      </c>
      <c r="AV106" s="14" t="s">
        <v>209</v>
      </c>
      <c r="AW106" s="14" t="s">
        <v>39</v>
      </c>
      <c r="AX106" s="14" t="s">
        <v>84</v>
      </c>
      <c r="AY106" s="259" t="s">
        <v>199</v>
      </c>
    </row>
    <row r="107" spans="1:65" s="2" customFormat="1" ht="40.2" customHeight="1">
      <c r="A107" s="40"/>
      <c r="B107" s="41"/>
      <c r="C107" s="260" t="s">
        <v>209</v>
      </c>
      <c r="D107" s="260" t="s">
        <v>222</v>
      </c>
      <c r="E107" s="261" t="s">
        <v>868</v>
      </c>
      <c r="F107" s="262" t="s">
        <v>869</v>
      </c>
      <c r="G107" s="263" t="s">
        <v>303</v>
      </c>
      <c r="H107" s="264">
        <v>95.64</v>
      </c>
      <c r="I107" s="265"/>
      <c r="J107" s="266">
        <f>ROUND(I107*H107,2)</f>
        <v>0</v>
      </c>
      <c r="K107" s="262" t="s">
        <v>32</v>
      </c>
      <c r="L107" s="46"/>
      <c r="M107" s="267" t="s">
        <v>32</v>
      </c>
      <c r="N107" s="268" t="s">
        <v>48</v>
      </c>
      <c r="O107" s="86"/>
      <c r="P107" s="230">
        <f>O107*H107</f>
        <v>0</v>
      </c>
      <c r="Q107" s="230">
        <v>0</v>
      </c>
      <c r="R107" s="230">
        <f>Q107*H107</f>
        <v>0</v>
      </c>
      <c r="S107" s="230">
        <v>0</v>
      </c>
      <c r="T107" s="231">
        <f>S107*H107</f>
        <v>0</v>
      </c>
      <c r="U107" s="40"/>
      <c r="V107" s="40"/>
      <c r="W107" s="40"/>
      <c r="X107" s="40"/>
      <c r="Y107" s="40"/>
      <c r="Z107" s="40"/>
      <c r="AA107" s="40"/>
      <c r="AB107" s="40"/>
      <c r="AC107" s="40"/>
      <c r="AD107" s="40"/>
      <c r="AE107" s="40"/>
      <c r="AR107" s="232" t="s">
        <v>209</v>
      </c>
      <c r="AT107" s="232" t="s">
        <v>222</v>
      </c>
      <c r="AU107" s="232" t="s">
        <v>86</v>
      </c>
      <c r="AY107" s="18" t="s">
        <v>199</v>
      </c>
      <c r="BE107" s="233">
        <f>IF(N107="základní",J107,0)</f>
        <v>0</v>
      </c>
      <c r="BF107" s="233">
        <f>IF(N107="snížená",J107,0)</f>
        <v>0</v>
      </c>
      <c r="BG107" s="233">
        <f>IF(N107="zákl. přenesená",J107,0)</f>
        <v>0</v>
      </c>
      <c r="BH107" s="233">
        <f>IF(N107="sníž. přenesená",J107,0)</f>
        <v>0</v>
      </c>
      <c r="BI107" s="233">
        <f>IF(N107="nulová",J107,0)</f>
        <v>0</v>
      </c>
      <c r="BJ107" s="18" t="s">
        <v>84</v>
      </c>
      <c r="BK107" s="233">
        <f>ROUND(I107*H107,2)</f>
        <v>0</v>
      </c>
      <c r="BL107" s="18" t="s">
        <v>209</v>
      </c>
      <c r="BM107" s="232" t="s">
        <v>208</v>
      </c>
    </row>
    <row r="108" spans="1:47" s="2" customFormat="1" ht="12">
      <c r="A108" s="40"/>
      <c r="B108" s="41"/>
      <c r="C108" s="42"/>
      <c r="D108" s="234" t="s">
        <v>210</v>
      </c>
      <c r="E108" s="42"/>
      <c r="F108" s="235" t="s">
        <v>869</v>
      </c>
      <c r="G108" s="42"/>
      <c r="H108" s="42"/>
      <c r="I108" s="138"/>
      <c r="J108" s="42"/>
      <c r="K108" s="42"/>
      <c r="L108" s="46"/>
      <c r="M108" s="236"/>
      <c r="N108" s="237"/>
      <c r="O108" s="86"/>
      <c r="P108" s="86"/>
      <c r="Q108" s="86"/>
      <c r="R108" s="86"/>
      <c r="S108" s="86"/>
      <c r="T108" s="87"/>
      <c r="U108" s="40"/>
      <c r="V108" s="40"/>
      <c r="W108" s="40"/>
      <c r="X108" s="40"/>
      <c r="Y108" s="40"/>
      <c r="Z108" s="40"/>
      <c r="AA108" s="40"/>
      <c r="AB108" s="40"/>
      <c r="AC108" s="40"/>
      <c r="AD108" s="40"/>
      <c r="AE108" s="40"/>
      <c r="AT108" s="18" t="s">
        <v>210</v>
      </c>
      <c r="AU108" s="18" t="s">
        <v>86</v>
      </c>
    </row>
    <row r="109" spans="1:51" s="13" customFormat="1" ht="12">
      <c r="A109" s="13"/>
      <c r="B109" s="238"/>
      <c r="C109" s="239"/>
      <c r="D109" s="234" t="s">
        <v>213</v>
      </c>
      <c r="E109" s="240" t="s">
        <v>32</v>
      </c>
      <c r="F109" s="241" t="s">
        <v>1480</v>
      </c>
      <c r="G109" s="239"/>
      <c r="H109" s="242">
        <v>95.64</v>
      </c>
      <c r="I109" s="243"/>
      <c r="J109" s="239"/>
      <c r="K109" s="239"/>
      <c r="L109" s="244"/>
      <c r="M109" s="245"/>
      <c r="N109" s="246"/>
      <c r="O109" s="246"/>
      <c r="P109" s="246"/>
      <c r="Q109" s="246"/>
      <c r="R109" s="246"/>
      <c r="S109" s="246"/>
      <c r="T109" s="247"/>
      <c r="U109" s="13"/>
      <c r="V109" s="13"/>
      <c r="W109" s="13"/>
      <c r="X109" s="13"/>
      <c r="Y109" s="13"/>
      <c r="Z109" s="13"/>
      <c r="AA109" s="13"/>
      <c r="AB109" s="13"/>
      <c r="AC109" s="13"/>
      <c r="AD109" s="13"/>
      <c r="AE109" s="13"/>
      <c r="AT109" s="248" t="s">
        <v>213</v>
      </c>
      <c r="AU109" s="248" t="s">
        <v>86</v>
      </c>
      <c r="AV109" s="13" t="s">
        <v>86</v>
      </c>
      <c r="AW109" s="13" t="s">
        <v>39</v>
      </c>
      <c r="AX109" s="13" t="s">
        <v>6</v>
      </c>
      <c r="AY109" s="248" t="s">
        <v>199</v>
      </c>
    </row>
    <row r="110" spans="1:51" s="14" customFormat="1" ht="12">
      <c r="A110" s="14"/>
      <c r="B110" s="249"/>
      <c r="C110" s="250"/>
      <c r="D110" s="234" t="s">
        <v>213</v>
      </c>
      <c r="E110" s="251" t="s">
        <v>32</v>
      </c>
      <c r="F110" s="252" t="s">
        <v>215</v>
      </c>
      <c r="G110" s="250"/>
      <c r="H110" s="253">
        <v>95.64</v>
      </c>
      <c r="I110" s="254"/>
      <c r="J110" s="250"/>
      <c r="K110" s="250"/>
      <c r="L110" s="255"/>
      <c r="M110" s="269"/>
      <c r="N110" s="270"/>
      <c r="O110" s="270"/>
      <c r="P110" s="270"/>
      <c r="Q110" s="270"/>
      <c r="R110" s="270"/>
      <c r="S110" s="270"/>
      <c r="T110" s="271"/>
      <c r="U110" s="14"/>
      <c r="V110" s="14"/>
      <c r="W110" s="14"/>
      <c r="X110" s="14"/>
      <c r="Y110" s="14"/>
      <c r="Z110" s="14"/>
      <c r="AA110" s="14"/>
      <c r="AB110" s="14"/>
      <c r="AC110" s="14"/>
      <c r="AD110" s="14"/>
      <c r="AE110" s="14"/>
      <c r="AT110" s="259" t="s">
        <v>213</v>
      </c>
      <c r="AU110" s="259" t="s">
        <v>86</v>
      </c>
      <c r="AV110" s="14" t="s">
        <v>209</v>
      </c>
      <c r="AW110" s="14" t="s">
        <v>39</v>
      </c>
      <c r="AX110" s="14" t="s">
        <v>84</v>
      </c>
      <c r="AY110" s="259" t="s">
        <v>199</v>
      </c>
    </row>
    <row r="111" spans="1:65" s="2" customFormat="1" ht="30" customHeight="1">
      <c r="A111" s="40"/>
      <c r="B111" s="41"/>
      <c r="C111" s="260" t="s">
        <v>200</v>
      </c>
      <c r="D111" s="260" t="s">
        <v>222</v>
      </c>
      <c r="E111" s="261" t="s">
        <v>872</v>
      </c>
      <c r="F111" s="262" t="s">
        <v>873</v>
      </c>
      <c r="G111" s="263" t="s">
        <v>303</v>
      </c>
      <c r="H111" s="264">
        <v>96.54</v>
      </c>
      <c r="I111" s="265"/>
      <c r="J111" s="266">
        <f>ROUND(I111*H111,2)</f>
        <v>0</v>
      </c>
      <c r="K111" s="262" t="s">
        <v>32</v>
      </c>
      <c r="L111" s="46"/>
      <c r="M111" s="267" t="s">
        <v>32</v>
      </c>
      <c r="N111" s="268" t="s">
        <v>48</v>
      </c>
      <c r="O111" s="86"/>
      <c r="P111" s="230">
        <f>O111*H111</f>
        <v>0</v>
      </c>
      <c r="Q111" s="230">
        <v>0</v>
      </c>
      <c r="R111" s="230">
        <f>Q111*H111</f>
        <v>0</v>
      </c>
      <c r="S111" s="230">
        <v>0</v>
      </c>
      <c r="T111" s="231">
        <f>S111*H111</f>
        <v>0</v>
      </c>
      <c r="U111" s="40"/>
      <c r="V111" s="40"/>
      <c r="W111" s="40"/>
      <c r="X111" s="40"/>
      <c r="Y111" s="40"/>
      <c r="Z111" s="40"/>
      <c r="AA111" s="40"/>
      <c r="AB111" s="40"/>
      <c r="AC111" s="40"/>
      <c r="AD111" s="40"/>
      <c r="AE111" s="40"/>
      <c r="AR111" s="232" t="s">
        <v>209</v>
      </c>
      <c r="AT111" s="232" t="s">
        <v>222</v>
      </c>
      <c r="AU111" s="232" t="s">
        <v>86</v>
      </c>
      <c r="AY111" s="18" t="s">
        <v>199</v>
      </c>
      <c r="BE111" s="233">
        <f>IF(N111="základní",J111,0)</f>
        <v>0</v>
      </c>
      <c r="BF111" s="233">
        <f>IF(N111="snížená",J111,0)</f>
        <v>0</v>
      </c>
      <c r="BG111" s="233">
        <f>IF(N111="zákl. přenesená",J111,0)</f>
        <v>0</v>
      </c>
      <c r="BH111" s="233">
        <f>IF(N111="sníž. přenesená",J111,0)</f>
        <v>0</v>
      </c>
      <c r="BI111" s="233">
        <f>IF(N111="nulová",J111,0)</f>
        <v>0</v>
      </c>
      <c r="BJ111" s="18" t="s">
        <v>84</v>
      </c>
      <c r="BK111" s="233">
        <f>ROUND(I111*H111,2)</f>
        <v>0</v>
      </c>
      <c r="BL111" s="18" t="s">
        <v>209</v>
      </c>
      <c r="BM111" s="232" t="s">
        <v>235</v>
      </c>
    </row>
    <row r="112" spans="1:47" s="2" customFormat="1" ht="12">
      <c r="A112" s="40"/>
      <c r="B112" s="41"/>
      <c r="C112" s="42"/>
      <c r="D112" s="234" t="s">
        <v>210</v>
      </c>
      <c r="E112" s="42"/>
      <c r="F112" s="235" t="s">
        <v>873</v>
      </c>
      <c r="G112" s="42"/>
      <c r="H112" s="42"/>
      <c r="I112" s="138"/>
      <c r="J112" s="42"/>
      <c r="K112" s="42"/>
      <c r="L112" s="46"/>
      <c r="M112" s="236"/>
      <c r="N112" s="237"/>
      <c r="O112" s="86"/>
      <c r="P112" s="86"/>
      <c r="Q112" s="86"/>
      <c r="R112" s="86"/>
      <c r="S112" s="86"/>
      <c r="T112" s="87"/>
      <c r="U112" s="40"/>
      <c r="V112" s="40"/>
      <c r="W112" s="40"/>
      <c r="X112" s="40"/>
      <c r="Y112" s="40"/>
      <c r="Z112" s="40"/>
      <c r="AA112" s="40"/>
      <c r="AB112" s="40"/>
      <c r="AC112" s="40"/>
      <c r="AD112" s="40"/>
      <c r="AE112" s="40"/>
      <c r="AT112" s="18" t="s">
        <v>210</v>
      </c>
      <c r="AU112" s="18" t="s">
        <v>86</v>
      </c>
    </row>
    <row r="113" spans="1:51" s="13" customFormat="1" ht="12">
      <c r="A113" s="13"/>
      <c r="B113" s="238"/>
      <c r="C113" s="239"/>
      <c r="D113" s="234" t="s">
        <v>213</v>
      </c>
      <c r="E113" s="240" t="s">
        <v>32</v>
      </c>
      <c r="F113" s="241" t="s">
        <v>1481</v>
      </c>
      <c r="G113" s="239"/>
      <c r="H113" s="242">
        <v>95.64</v>
      </c>
      <c r="I113" s="243"/>
      <c r="J113" s="239"/>
      <c r="K113" s="239"/>
      <c r="L113" s="244"/>
      <c r="M113" s="245"/>
      <c r="N113" s="246"/>
      <c r="O113" s="246"/>
      <c r="P113" s="246"/>
      <c r="Q113" s="246"/>
      <c r="R113" s="246"/>
      <c r="S113" s="246"/>
      <c r="T113" s="247"/>
      <c r="U113" s="13"/>
      <c r="V113" s="13"/>
      <c r="W113" s="13"/>
      <c r="X113" s="13"/>
      <c r="Y113" s="13"/>
      <c r="Z113" s="13"/>
      <c r="AA113" s="13"/>
      <c r="AB113" s="13"/>
      <c r="AC113" s="13"/>
      <c r="AD113" s="13"/>
      <c r="AE113" s="13"/>
      <c r="AT113" s="248" t="s">
        <v>213</v>
      </c>
      <c r="AU113" s="248" t="s">
        <v>86</v>
      </c>
      <c r="AV113" s="13" t="s">
        <v>86</v>
      </c>
      <c r="AW113" s="13" t="s">
        <v>39</v>
      </c>
      <c r="AX113" s="13" t="s">
        <v>6</v>
      </c>
      <c r="AY113" s="248" t="s">
        <v>199</v>
      </c>
    </row>
    <row r="114" spans="1:51" s="13" customFormat="1" ht="12">
      <c r="A114" s="13"/>
      <c r="B114" s="238"/>
      <c r="C114" s="239"/>
      <c r="D114" s="234" t="s">
        <v>213</v>
      </c>
      <c r="E114" s="240" t="s">
        <v>32</v>
      </c>
      <c r="F114" s="241" t="s">
        <v>1315</v>
      </c>
      <c r="G114" s="239"/>
      <c r="H114" s="242">
        <v>0.9</v>
      </c>
      <c r="I114" s="243"/>
      <c r="J114" s="239"/>
      <c r="K114" s="239"/>
      <c r="L114" s="244"/>
      <c r="M114" s="245"/>
      <c r="N114" s="246"/>
      <c r="O114" s="246"/>
      <c r="P114" s="246"/>
      <c r="Q114" s="246"/>
      <c r="R114" s="246"/>
      <c r="S114" s="246"/>
      <c r="T114" s="247"/>
      <c r="U114" s="13"/>
      <c r="V114" s="13"/>
      <c r="W114" s="13"/>
      <c r="X114" s="13"/>
      <c r="Y114" s="13"/>
      <c r="Z114" s="13"/>
      <c r="AA114" s="13"/>
      <c r="AB114" s="13"/>
      <c r="AC114" s="13"/>
      <c r="AD114" s="13"/>
      <c r="AE114" s="13"/>
      <c r="AT114" s="248" t="s">
        <v>213</v>
      </c>
      <c r="AU114" s="248" t="s">
        <v>86</v>
      </c>
      <c r="AV114" s="13" t="s">
        <v>86</v>
      </c>
      <c r="AW114" s="13" t="s">
        <v>39</v>
      </c>
      <c r="AX114" s="13" t="s">
        <v>6</v>
      </c>
      <c r="AY114" s="248" t="s">
        <v>199</v>
      </c>
    </row>
    <row r="115" spans="1:51" s="14" customFormat="1" ht="12">
      <c r="A115" s="14"/>
      <c r="B115" s="249"/>
      <c r="C115" s="250"/>
      <c r="D115" s="234" t="s">
        <v>213</v>
      </c>
      <c r="E115" s="251" t="s">
        <v>32</v>
      </c>
      <c r="F115" s="252" t="s">
        <v>215</v>
      </c>
      <c r="G115" s="250"/>
      <c r="H115" s="253">
        <v>96.54</v>
      </c>
      <c r="I115" s="254"/>
      <c r="J115" s="250"/>
      <c r="K115" s="250"/>
      <c r="L115" s="255"/>
      <c r="M115" s="269"/>
      <c r="N115" s="270"/>
      <c r="O115" s="270"/>
      <c r="P115" s="270"/>
      <c r="Q115" s="270"/>
      <c r="R115" s="270"/>
      <c r="S115" s="270"/>
      <c r="T115" s="271"/>
      <c r="U115" s="14"/>
      <c r="V115" s="14"/>
      <c r="W115" s="14"/>
      <c r="X115" s="14"/>
      <c r="Y115" s="14"/>
      <c r="Z115" s="14"/>
      <c r="AA115" s="14"/>
      <c r="AB115" s="14"/>
      <c r="AC115" s="14"/>
      <c r="AD115" s="14"/>
      <c r="AE115" s="14"/>
      <c r="AT115" s="259" t="s">
        <v>213</v>
      </c>
      <c r="AU115" s="259" t="s">
        <v>86</v>
      </c>
      <c r="AV115" s="14" t="s">
        <v>209</v>
      </c>
      <c r="AW115" s="14" t="s">
        <v>39</v>
      </c>
      <c r="AX115" s="14" t="s">
        <v>84</v>
      </c>
      <c r="AY115" s="259" t="s">
        <v>199</v>
      </c>
    </row>
    <row r="116" spans="1:65" s="2" customFormat="1" ht="30" customHeight="1">
      <c r="A116" s="40"/>
      <c r="B116" s="41"/>
      <c r="C116" s="260" t="s">
        <v>230</v>
      </c>
      <c r="D116" s="260" t="s">
        <v>222</v>
      </c>
      <c r="E116" s="261" t="s">
        <v>874</v>
      </c>
      <c r="F116" s="262" t="s">
        <v>875</v>
      </c>
      <c r="G116" s="263" t="s">
        <v>303</v>
      </c>
      <c r="H116" s="264">
        <v>1930.8</v>
      </c>
      <c r="I116" s="265"/>
      <c r="J116" s="266">
        <f>ROUND(I116*H116,2)</f>
        <v>0</v>
      </c>
      <c r="K116" s="262" t="s">
        <v>32</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209</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238</v>
      </c>
    </row>
    <row r="117" spans="1:47" s="2" customFormat="1" ht="12">
      <c r="A117" s="40"/>
      <c r="B117" s="41"/>
      <c r="C117" s="42"/>
      <c r="D117" s="234" t="s">
        <v>210</v>
      </c>
      <c r="E117" s="42"/>
      <c r="F117" s="235" t="s">
        <v>875</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51" s="13" customFormat="1" ht="12">
      <c r="A118" s="13"/>
      <c r="B118" s="238"/>
      <c r="C118" s="239"/>
      <c r="D118" s="234" t="s">
        <v>213</v>
      </c>
      <c r="E118" s="240" t="s">
        <v>32</v>
      </c>
      <c r="F118" s="241" t="s">
        <v>1482</v>
      </c>
      <c r="G118" s="239"/>
      <c r="H118" s="242">
        <v>1930.8</v>
      </c>
      <c r="I118" s="243"/>
      <c r="J118" s="239"/>
      <c r="K118" s="239"/>
      <c r="L118" s="244"/>
      <c r="M118" s="245"/>
      <c r="N118" s="246"/>
      <c r="O118" s="246"/>
      <c r="P118" s="246"/>
      <c r="Q118" s="246"/>
      <c r="R118" s="246"/>
      <c r="S118" s="246"/>
      <c r="T118" s="247"/>
      <c r="U118" s="13"/>
      <c r="V118" s="13"/>
      <c r="W118" s="13"/>
      <c r="X118" s="13"/>
      <c r="Y118" s="13"/>
      <c r="Z118" s="13"/>
      <c r="AA118" s="13"/>
      <c r="AB118" s="13"/>
      <c r="AC118" s="13"/>
      <c r="AD118" s="13"/>
      <c r="AE118" s="13"/>
      <c r="AT118" s="248" t="s">
        <v>213</v>
      </c>
      <c r="AU118" s="248" t="s">
        <v>86</v>
      </c>
      <c r="AV118" s="13" t="s">
        <v>86</v>
      </c>
      <c r="AW118" s="13" t="s">
        <v>39</v>
      </c>
      <c r="AX118" s="13" t="s">
        <v>6</v>
      </c>
      <c r="AY118" s="248" t="s">
        <v>199</v>
      </c>
    </row>
    <row r="119" spans="1:51" s="14" customFormat="1" ht="12">
      <c r="A119" s="14"/>
      <c r="B119" s="249"/>
      <c r="C119" s="250"/>
      <c r="D119" s="234" t="s">
        <v>213</v>
      </c>
      <c r="E119" s="251" t="s">
        <v>32</v>
      </c>
      <c r="F119" s="252" t="s">
        <v>215</v>
      </c>
      <c r="G119" s="250"/>
      <c r="H119" s="253">
        <v>1930.8</v>
      </c>
      <c r="I119" s="254"/>
      <c r="J119" s="250"/>
      <c r="K119" s="250"/>
      <c r="L119" s="255"/>
      <c r="M119" s="269"/>
      <c r="N119" s="270"/>
      <c r="O119" s="270"/>
      <c r="P119" s="270"/>
      <c r="Q119" s="270"/>
      <c r="R119" s="270"/>
      <c r="S119" s="270"/>
      <c r="T119" s="271"/>
      <c r="U119" s="14"/>
      <c r="V119" s="14"/>
      <c r="W119" s="14"/>
      <c r="X119" s="14"/>
      <c r="Y119" s="14"/>
      <c r="Z119" s="14"/>
      <c r="AA119" s="14"/>
      <c r="AB119" s="14"/>
      <c r="AC119" s="14"/>
      <c r="AD119" s="14"/>
      <c r="AE119" s="14"/>
      <c r="AT119" s="259" t="s">
        <v>213</v>
      </c>
      <c r="AU119" s="259" t="s">
        <v>86</v>
      </c>
      <c r="AV119" s="14" t="s">
        <v>209</v>
      </c>
      <c r="AW119" s="14" t="s">
        <v>39</v>
      </c>
      <c r="AX119" s="14" t="s">
        <v>84</v>
      </c>
      <c r="AY119" s="259" t="s">
        <v>199</v>
      </c>
    </row>
    <row r="120" spans="1:65" s="2" customFormat="1" ht="19.8" customHeight="1">
      <c r="A120" s="40"/>
      <c r="B120" s="41"/>
      <c r="C120" s="260" t="s">
        <v>239</v>
      </c>
      <c r="D120" s="260" t="s">
        <v>222</v>
      </c>
      <c r="E120" s="261" t="s">
        <v>1317</v>
      </c>
      <c r="F120" s="262" t="s">
        <v>1318</v>
      </c>
      <c r="G120" s="263" t="s">
        <v>303</v>
      </c>
      <c r="H120" s="264">
        <v>96.54</v>
      </c>
      <c r="I120" s="265"/>
      <c r="J120" s="266">
        <f>ROUND(I120*H120,2)</f>
        <v>0</v>
      </c>
      <c r="K120" s="262" t="s">
        <v>32</v>
      </c>
      <c r="L120" s="46"/>
      <c r="M120" s="267" t="s">
        <v>32</v>
      </c>
      <c r="N120" s="268"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209</v>
      </c>
      <c r="AT120" s="232" t="s">
        <v>222</v>
      </c>
      <c r="AU120" s="232" t="s">
        <v>86</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209</v>
      </c>
      <c r="BM120" s="232" t="s">
        <v>242</v>
      </c>
    </row>
    <row r="121" spans="1:47" s="2" customFormat="1" ht="12">
      <c r="A121" s="40"/>
      <c r="B121" s="41"/>
      <c r="C121" s="42"/>
      <c r="D121" s="234" t="s">
        <v>210</v>
      </c>
      <c r="E121" s="42"/>
      <c r="F121" s="235" t="s">
        <v>1318</v>
      </c>
      <c r="G121" s="42"/>
      <c r="H121" s="42"/>
      <c r="I121" s="138"/>
      <c r="J121" s="42"/>
      <c r="K121" s="42"/>
      <c r="L121" s="46"/>
      <c r="M121" s="236"/>
      <c r="N121" s="237"/>
      <c r="O121" s="86"/>
      <c r="P121" s="86"/>
      <c r="Q121" s="86"/>
      <c r="R121" s="86"/>
      <c r="S121" s="86"/>
      <c r="T121" s="87"/>
      <c r="U121" s="40"/>
      <c r="V121" s="40"/>
      <c r="W121" s="40"/>
      <c r="X121" s="40"/>
      <c r="Y121" s="40"/>
      <c r="Z121" s="40"/>
      <c r="AA121" s="40"/>
      <c r="AB121" s="40"/>
      <c r="AC121" s="40"/>
      <c r="AD121" s="40"/>
      <c r="AE121" s="40"/>
      <c r="AT121" s="18" t="s">
        <v>210</v>
      </c>
      <c r="AU121" s="18" t="s">
        <v>86</v>
      </c>
    </row>
    <row r="122" spans="1:51" s="13" customFormat="1" ht="12">
      <c r="A122" s="13"/>
      <c r="B122" s="238"/>
      <c r="C122" s="239"/>
      <c r="D122" s="234" t="s">
        <v>213</v>
      </c>
      <c r="E122" s="240" t="s">
        <v>32</v>
      </c>
      <c r="F122" s="241" t="s">
        <v>1481</v>
      </c>
      <c r="G122" s="239"/>
      <c r="H122" s="242">
        <v>95.64</v>
      </c>
      <c r="I122" s="243"/>
      <c r="J122" s="239"/>
      <c r="K122" s="239"/>
      <c r="L122" s="244"/>
      <c r="M122" s="245"/>
      <c r="N122" s="246"/>
      <c r="O122" s="246"/>
      <c r="P122" s="246"/>
      <c r="Q122" s="246"/>
      <c r="R122" s="246"/>
      <c r="S122" s="246"/>
      <c r="T122" s="247"/>
      <c r="U122" s="13"/>
      <c r="V122" s="13"/>
      <c r="W122" s="13"/>
      <c r="X122" s="13"/>
      <c r="Y122" s="13"/>
      <c r="Z122" s="13"/>
      <c r="AA122" s="13"/>
      <c r="AB122" s="13"/>
      <c r="AC122" s="13"/>
      <c r="AD122" s="13"/>
      <c r="AE122" s="13"/>
      <c r="AT122" s="248" t="s">
        <v>213</v>
      </c>
      <c r="AU122" s="248" t="s">
        <v>86</v>
      </c>
      <c r="AV122" s="13" t="s">
        <v>86</v>
      </c>
      <c r="AW122" s="13" t="s">
        <v>39</v>
      </c>
      <c r="AX122" s="13" t="s">
        <v>6</v>
      </c>
      <c r="AY122" s="248" t="s">
        <v>199</v>
      </c>
    </row>
    <row r="123" spans="1:51" s="13" customFormat="1" ht="12">
      <c r="A123" s="13"/>
      <c r="B123" s="238"/>
      <c r="C123" s="239"/>
      <c r="D123" s="234" t="s">
        <v>213</v>
      </c>
      <c r="E123" s="240" t="s">
        <v>32</v>
      </c>
      <c r="F123" s="241" t="s">
        <v>1315</v>
      </c>
      <c r="G123" s="239"/>
      <c r="H123" s="242">
        <v>0.9</v>
      </c>
      <c r="I123" s="243"/>
      <c r="J123" s="239"/>
      <c r="K123" s="239"/>
      <c r="L123" s="244"/>
      <c r="M123" s="245"/>
      <c r="N123" s="246"/>
      <c r="O123" s="246"/>
      <c r="P123" s="246"/>
      <c r="Q123" s="246"/>
      <c r="R123" s="246"/>
      <c r="S123" s="246"/>
      <c r="T123" s="247"/>
      <c r="U123" s="13"/>
      <c r="V123" s="13"/>
      <c r="W123" s="13"/>
      <c r="X123" s="13"/>
      <c r="Y123" s="13"/>
      <c r="Z123" s="13"/>
      <c r="AA123" s="13"/>
      <c r="AB123" s="13"/>
      <c r="AC123" s="13"/>
      <c r="AD123" s="13"/>
      <c r="AE123" s="13"/>
      <c r="AT123" s="248" t="s">
        <v>213</v>
      </c>
      <c r="AU123" s="248" t="s">
        <v>86</v>
      </c>
      <c r="AV123" s="13" t="s">
        <v>86</v>
      </c>
      <c r="AW123" s="13" t="s">
        <v>39</v>
      </c>
      <c r="AX123" s="13" t="s">
        <v>6</v>
      </c>
      <c r="AY123" s="248" t="s">
        <v>199</v>
      </c>
    </row>
    <row r="124" spans="1:51" s="14" customFormat="1" ht="12">
      <c r="A124" s="14"/>
      <c r="B124" s="249"/>
      <c r="C124" s="250"/>
      <c r="D124" s="234" t="s">
        <v>213</v>
      </c>
      <c r="E124" s="251" t="s">
        <v>32</v>
      </c>
      <c r="F124" s="252" t="s">
        <v>215</v>
      </c>
      <c r="G124" s="250"/>
      <c r="H124" s="253">
        <v>96.54</v>
      </c>
      <c r="I124" s="254"/>
      <c r="J124" s="250"/>
      <c r="K124" s="250"/>
      <c r="L124" s="255"/>
      <c r="M124" s="269"/>
      <c r="N124" s="270"/>
      <c r="O124" s="270"/>
      <c r="P124" s="270"/>
      <c r="Q124" s="270"/>
      <c r="R124" s="270"/>
      <c r="S124" s="270"/>
      <c r="T124" s="271"/>
      <c r="U124" s="14"/>
      <c r="V124" s="14"/>
      <c r="W124" s="14"/>
      <c r="X124" s="14"/>
      <c r="Y124" s="14"/>
      <c r="Z124" s="14"/>
      <c r="AA124" s="14"/>
      <c r="AB124" s="14"/>
      <c r="AC124" s="14"/>
      <c r="AD124" s="14"/>
      <c r="AE124" s="14"/>
      <c r="AT124" s="259" t="s">
        <v>213</v>
      </c>
      <c r="AU124" s="259" t="s">
        <v>86</v>
      </c>
      <c r="AV124" s="14" t="s">
        <v>209</v>
      </c>
      <c r="AW124" s="14" t="s">
        <v>39</v>
      </c>
      <c r="AX124" s="14" t="s">
        <v>84</v>
      </c>
      <c r="AY124" s="259" t="s">
        <v>199</v>
      </c>
    </row>
    <row r="125" spans="1:65" s="2" customFormat="1" ht="19.8" customHeight="1">
      <c r="A125" s="40"/>
      <c r="B125" s="41"/>
      <c r="C125" s="260" t="s">
        <v>208</v>
      </c>
      <c r="D125" s="260" t="s">
        <v>222</v>
      </c>
      <c r="E125" s="261" t="s">
        <v>1319</v>
      </c>
      <c r="F125" s="262" t="s">
        <v>1320</v>
      </c>
      <c r="G125" s="263" t="s">
        <v>303</v>
      </c>
      <c r="H125" s="264">
        <v>0.9</v>
      </c>
      <c r="I125" s="265"/>
      <c r="J125" s="266">
        <f>ROUND(I125*H125,2)</f>
        <v>0</v>
      </c>
      <c r="K125" s="262" t="s">
        <v>32</v>
      </c>
      <c r="L125" s="46"/>
      <c r="M125" s="267" t="s">
        <v>32</v>
      </c>
      <c r="N125" s="268" t="s">
        <v>48</v>
      </c>
      <c r="O125" s="86"/>
      <c r="P125" s="230">
        <f>O125*H125</f>
        <v>0</v>
      </c>
      <c r="Q125" s="230">
        <v>0</v>
      </c>
      <c r="R125" s="230">
        <f>Q125*H125</f>
        <v>0</v>
      </c>
      <c r="S125" s="230">
        <v>0</v>
      </c>
      <c r="T125" s="231">
        <f>S125*H125</f>
        <v>0</v>
      </c>
      <c r="U125" s="40"/>
      <c r="V125" s="40"/>
      <c r="W125" s="40"/>
      <c r="X125" s="40"/>
      <c r="Y125" s="40"/>
      <c r="Z125" s="40"/>
      <c r="AA125" s="40"/>
      <c r="AB125" s="40"/>
      <c r="AC125" s="40"/>
      <c r="AD125" s="40"/>
      <c r="AE125" s="40"/>
      <c r="AR125" s="232" t="s">
        <v>209</v>
      </c>
      <c r="AT125" s="232" t="s">
        <v>222</v>
      </c>
      <c r="AU125" s="232" t="s">
        <v>86</v>
      </c>
      <c r="AY125" s="18" t="s">
        <v>199</v>
      </c>
      <c r="BE125" s="233">
        <f>IF(N125="základní",J125,0)</f>
        <v>0</v>
      </c>
      <c r="BF125" s="233">
        <f>IF(N125="snížená",J125,0)</f>
        <v>0</v>
      </c>
      <c r="BG125" s="233">
        <f>IF(N125="zákl. přenesená",J125,0)</f>
        <v>0</v>
      </c>
      <c r="BH125" s="233">
        <f>IF(N125="sníž. přenesená",J125,0)</f>
        <v>0</v>
      </c>
      <c r="BI125" s="233">
        <f>IF(N125="nulová",J125,0)</f>
        <v>0</v>
      </c>
      <c r="BJ125" s="18" t="s">
        <v>84</v>
      </c>
      <c r="BK125" s="233">
        <f>ROUND(I125*H125,2)</f>
        <v>0</v>
      </c>
      <c r="BL125" s="18" t="s">
        <v>209</v>
      </c>
      <c r="BM125" s="232" t="s">
        <v>245</v>
      </c>
    </row>
    <row r="126" spans="1:47" s="2" customFormat="1" ht="12">
      <c r="A126" s="40"/>
      <c r="B126" s="41"/>
      <c r="C126" s="42"/>
      <c r="D126" s="234" t="s">
        <v>210</v>
      </c>
      <c r="E126" s="42"/>
      <c r="F126" s="235" t="s">
        <v>1320</v>
      </c>
      <c r="G126" s="42"/>
      <c r="H126" s="42"/>
      <c r="I126" s="138"/>
      <c r="J126" s="42"/>
      <c r="K126" s="42"/>
      <c r="L126" s="46"/>
      <c r="M126" s="236"/>
      <c r="N126" s="237"/>
      <c r="O126" s="86"/>
      <c r="P126" s="86"/>
      <c r="Q126" s="86"/>
      <c r="R126" s="86"/>
      <c r="S126" s="86"/>
      <c r="T126" s="87"/>
      <c r="U126" s="40"/>
      <c r="V126" s="40"/>
      <c r="W126" s="40"/>
      <c r="X126" s="40"/>
      <c r="Y126" s="40"/>
      <c r="Z126" s="40"/>
      <c r="AA126" s="40"/>
      <c r="AB126" s="40"/>
      <c r="AC126" s="40"/>
      <c r="AD126" s="40"/>
      <c r="AE126" s="40"/>
      <c r="AT126" s="18" t="s">
        <v>210</v>
      </c>
      <c r="AU126" s="18" t="s">
        <v>86</v>
      </c>
    </row>
    <row r="127" spans="1:51" s="13" customFormat="1" ht="12">
      <c r="A127" s="13"/>
      <c r="B127" s="238"/>
      <c r="C127" s="239"/>
      <c r="D127" s="234" t="s">
        <v>213</v>
      </c>
      <c r="E127" s="240" t="s">
        <v>32</v>
      </c>
      <c r="F127" s="241" t="s">
        <v>1321</v>
      </c>
      <c r="G127" s="239"/>
      <c r="H127" s="242">
        <v>0.9</v>
      </c>
      <c r="I127" s="243"/>
      <c r="J127" s="239"/>
      <c r="K127" s="239"/>
      <c r="L127" s="244"/>
      <c r="M127" s="245"/>
      <c r="N127" s="246"/>
      <c r="O127" s="246"/>
      <c r="P127" s="246"/>
      <c r="Q127" s="246"/>
      <c r="R127" s="246"/>
      <c r="S127" s="246"/>
      <c r="T127" s="247"/>
      <c r="U127" s="13"/>
      <c r="V127" s="13"/>
      <c r="W127" s="13"/>
      <c r="X127" s="13"/>
      <c r="Y127" s="13"/>
      <c r="Z127" s="13"/>
      <c r="AA127" s="13"/>
      <c r="AB127" s="13"/>
      <c r="AC127" s="13"/>
      <c r="AD127" s="13"/>
      <c r="AE127" s="13"/>
      <c r="AT127" s="248" t="s">
        <v>213</v>
      </c>
      <c r="AU127" s="248" t="s">
        <v>86</v>
      </c>
      <c r="AV127" s="13" t="s">
        <v>86</v>
      </c>
      <c r="AW127" s="13" t="s">
        <v>39</v>
      </c>
      <c r="AX127" s="13" t="s">
        <v>6</v>
      </c>
      <c r="AY127" s="248" t="s">
        <v>199</v>
      </c>
    </row>
    <row r="128" spans="1:51" s="14" customFormat="1" ht="12">
      <c r="A128" s="14"/>
      <c r="B128" s="249"/>
      <c r="C128" s="250"/>
      <c r="D128" s="234" t="s">
        <v>213</v>
      </c>
      <c r="E128" s="251" t="s">
        <v>32</v>
      </c>
      <c r="F128" s="252" t="s">
        <v>215</v>
      </c>
      <c r="G128" s="250"/>
      <c r="H128" s="253">
        <v>0.9</v>
      </c>
      <c r="I128" s="254"/>
      <c r="J128" s="250"/>
      <c r="K128" s="250"/>
      <c r="L128" s="255"/>
      <c r="M128" s="269"/>
      <c r="N128" s="270"/>
      <c r="O128" s="270"/>
      <c r="P128" s="270"/>
      <c r="Q128" s="270"/>
      <c r="R128" s="270"/>
      <c r="S128" s="270"/>
      <c r="T128" s="271"/>
      <c r="U128" s="14"/>
      <c r="V128" s="14"/>
      <c r="W128" s="14"/>
      <c r="X128" s="14"/>
      <c r="Y128" s="14"/>
      <c r="Z128" s="14"/>
      <c r="AA128" s="14"/>
      <c r="AB128" s="14"/>
      <c r="AC128" s="14"/>
      <c r="AD128" s="14"/>
      <c r="AE128" s="14"/>
      <c r="AT128" s="259" t="s">
        <v>213</v>
      </c>
      <c r="AU128" s="259" t="s">
        <v>86</v>
      </c>
      <c r="AV128" s="14" t="s">
        <v>209</v>
      </c>
      <c r="AW128" s="14" t="s">
        <v>39</v>
      </c>
      <c r="AX128" s="14" t="s">
        <v>84</v>
      </c>
      <c r="AY128" s="259" t="s">
        <v>199</v>
      </c>
    </row>
    <row r="129" spans="1:65" s="2" customFormat="1" ht="14.4" customHeight="1">
      <c r="A129" s="40"/>
      <c r="B129" s="41"/>
      <c r="C129" s="220" t="s">
        <v>249</v>
      </c>
      <c r="D129" s="220" t="s">
        <v>203</v>
      </c>
      <c r="E129" s="221" t="s">
        <v>1322</v>
      </c>
      <c r="F129" s="222" t="s">
        <v>1323</v>
      </c>
      <c r="G129" s="223" t="s">
        <v>296</v>
      </c>
      <c r="H129" s="224">
        <v>1.71</v>
      </c>
      <c r="I129" s="225"/>
      <c r="J129" s="226">
        <f>ROUND(I129*H129,2)</f>
        <v>0</v>
      </c>
      <c r="K129" s="222" t="s">
        <v>32</v>
      </c>
      <c r="L129" s="227"/>
      <c r="M129" s="228" t="s">
        <v>32</v>
      </c>
      <c r="N129" s="229" t="s">
        <v>48</v>
      </c>
      <c r="O129" s="86"/>
      <c r="P129" s="230">
        <f>O129*H129</f>
        <v>0</v>
      </c>
      <c r="Q129" s="230">
        <v>0</v>
      </c>
      <c r="R129" s="230">
        <f>Q129*H129</f>
        <v>0</v>
      </c>
      <c r="S129" s="230">
        <v>0</v>
      </c>
      <c r="T129" s="231">
        <f>S129*H129</f>
        <v>0</v>
      </c>
      <c r="U129" s="40"/>
      <c r="V129" s="40"/>
      <c r="W129" s="40"/>
      <c r="X129" s="40"/>
      <c r="Y129" s="40"/>
      <c r="Z129" s="40"/>
      <c r="AA129" s="40"/>
      <c r="AB129" s="40"/>
      <c r="AC129" s="40"/>
      <c r="AD129" s="40"/>
      <c r="AE129" s="40"/>
      <c r="AR129" s="232" t="s">
        <v>208</v>
      </c>
      <c r="AT129" s="232" t="s">
        <v>203</v>
      </c>
      <c r="AU129" s="232" t="s">
        <v>86</v>
      </c>
      <c r="AY129" s="18" t="s">
        <v>199</v>
      </c>
      <c r="BE129" s="233">
        <f>IF(N129="základní",J129,0)</f>
        <v>0</v>
      </c>
      <c r="BF129" s="233">
        <f>IF(N129="snížená",J129,0)</f>
        <v>0</v>
      </c>
      <c r="BG129" s="233">
        <f>IF(N129="zákl. přenesená",J129,0)</f>
        <v>0</v>
      </c>
      <c r="BH129" s="233">
        <f>IF(N129="sníž. přenesená",J129,0)</f>
        <v>0</v>
      </c>
      <c r="BI129" s="233">
        <f>IF(N129="nulová",J129,0)</f>
        <v>0</v>
      </c>
      <c r="BJ129" s="18" t="s">
        <v>84</v>
      </c>
      <c r="BK129" s="233">
        <f>ROUND(I129*H129,2)</f>
        <v>0</v>
      </c>
      <c r="BL129" s="18" t="s">
        <v>209</v>
      </c>
      <c r="BM129" s="232" t="s">
        <v>254</v>
      </c>
    </row>
    <row r="130" spans="1:47" s="2" customFormat="1" ht="12">
      <c r="A130" s="40"/>
      <c r="B130" s="41"/>
      <c r="C130" s="42"/>
      <c r="D130" s="234" t="s">
        <v>210</v>
      </c>
      <c r="E130" s="42"/>
      <c r="F130" s="235" t="s">
        <v>1323</v>
      </c>
      <c r="G130" s="42"/>
      <c r="H130" s="42"/>
      <c r="I130" s="138"/>
      <c r="J130" s="42"/>
      <c r="K130" s="42"/>
      <c r="L130" s="46"/>
      <c r="M130" s="236"/>
      <c r="N130" s="237"/>
      <c r="O130" s="86"/>
      <c r="P130" s="86"/>
      <c r="Q130" s="86"/>
      <c r="R130" s="86"/>
      <c r="S130" s="86"/>
      <c r="T130" s="87"/>
      <c r="U130" s="40"/>
      <c r="V130" s="40"/>
      <c r="W130" s="40"/>
      <c r="X130" s="40"/>
      <c r="Y130" s="40"/>
      <c r="Z130" s="40"/>
      <c r="AA130" s="40"/>
      <c r="AB130" s="40"/>
      <c r="AC130" s="40"/>
      <c r="AD130" s="40"/>
      <c r="AE130" s="40"/>
      <c r="AT130" s="18" t="s">
        <v>210</v>
      </c>
      <c r="AU130" s="18" t="s">
        <v>86</v>
      </c>
    </row>
    <row r="131" spans="1:51" s="13" customFormat="1" ht="12">
      <c r="A131" s="13"/>
      <c r="B131" s="238"/>
      <c r="C131" s="239"/>
      <c r="D131" s="234" t="s">
        <v>213</v>
      </c>
      <c r="E131" s="240" t="s">
        <v>32</v>
      </c>
      <c r="F131" s="241" t="s">
        <v>1324</v>
      </c>
      <c r="G131" s="239"/>
      <c r="H131" s="242">
        <v>1.71</v>
      </c>
      <c r="I131" s="243"/>
      <c r="J131" s="239"/>
      <c r="K131" s="239"/>
      <c r="L131" s="244"/>
      <c r="M131" s="245"/>
      <c r="N131" s="246"/>
      <c r="O131" s="246"/>
      <c r="P131" s="246"/>
      <c r="Q131" s="246"/>
      <c r="R131" s="246"/>
      <c r="S131" s="246"/>
      <c r="T131" s="247"/>
      <c r="U131" s="13"/>
      <c r="V131" s="13"/>
      <c r="W131" s="13"/>
      <c r="X131" s="13"/>
      <c r="Y131" s="13"/>
      <c r="Z131" s="13"/>
      <c r="AA131" s="13"/>
      <c r="AB131" s="13"/>
      <c r="AC131" s="13"/>
      <c r="AD131" s="13"/>
      <c r="AE131" s="13"/>
      <c r="AT131" s="248" t="s">
        <v>213</v>
      </c>
      <c r="AU131" s="248" t="s">
        <v>86</v>
      </c>
      <c r="AV131" s="13" t="s">
        <v>86</v>
      </c>
      <c r="AW131" s="13" t="s">
        <v>39</v>
      </c>
      <c r="AX131" s="13" t="s">
        <v>6</v>
      </c>
      <c r="AY131" s="248" t="s">
        <v>199</v>
      </c>
    </row>
    <row r="132" spans="1:51" s="14" customFormat="1" ht="12">
      <c r="A132" s="14"/>
      <c r="B132" s="249"/>
      <c r="C132" s="250"/>
      <c r="D132" s="234" t="s">
        <v>213</v>
      </c>
      <c r="E132" s="251" t="s">
        <v>32</v>
      </c>
      <c r="F132" s="252" t="s">
        <v>215</v>
      </c>
      <c r="G132" s="250"/>
      <c r="H132" s="253">
        <v>1.71</v>
      </c>
      <c r="I132" s="254"/>
      <c r="J132" s="250"/>
      <c r="K132" s="250"/>
      <c r="L132" s="255"/>
      <c r="M132" s="269"/>
      <c r="N132" s="270"/>
      <c r="O132" s="270"/>
      <c r="P132" s="270"/>
      <c r="Q132" s="270"/>
      <c r="R132" s="270"/>
      <c r="S132" s="270"/>
      <c r="T132" s="271"/>
      <c r="U132" s="14"/>
      <c r="V132" s="14"/>
      <c r="W132" s="14"/>
      <c r="X132" s="14"/>
      <c r="Y132" s="14"/>
      <c r="Z132" s="14"/>
      <c r="AA132" s="14"/>
      <c r="AB132" s="14"/>
      <c r="AC132" s="14"/>
      <c r="AD132" s="14"/>
      <c r="AE132" s="14"/>
      <c r="AT132" s="259" t="s">
        <v>213</v>
      </c>
      <c r="AU132" s="259" t="s">
        <v>86</v>
      </c>
      <c r="AV132" s="14" t="s">
        <v>209</v>
      </c>
      <c r="AW132" s="14" t="s">
        <v>39</v>
      </c>
      <c r="AX132" s="14" t="s">
        <v>84</v>
      </c>
      <c r="AY132" s="259" t="s">
        <v>199</v>
      </c>
    </row>
    <row r="133" spans="1:65" s="2" customFormat="1" ht="14.4" customHeight="1">
      <c r="A133" s="40"/>
      <c r="B133" s="41"/>
      <c r="C133" s="260" t="s">
        <v>235</v>
      </c>
      <c r="D133" s="260" t="s">
        <v>222</v>
      </c>
      <c r="E133" s="261" t="s">
        <v>1325</v>
      </c>
      <c r="F133" s="262" t="s">
        <v>1326</v>
      </c>
      <c r="G133" s="263" t="s">
        <v>324</v>
      </c>
      <c r="H133" s="264">
        <v>15</v>
      </c>
      <c r="I133" s="265"/>
      <c r="J133" s="266">
        <f>ROUND(I133*H133,2)</f>
        <v>0</v>
      </c>
      <c r="K133" s="262" t="s">
        <v>32</v>
      </c>
      <c r="L133" s="46"/>
      <c r="M133" s="267" t="s">
        <v>32</v>
      </c>
      <c r="N133" s="268" t="s">
        <v>48</v>
      </c>
      <c r="O133" s="86"/>
      <c r="P133" s="230">
        <f>O133*H133</f>
        <v>0</v>
      </c>
      <c r="Q133" s="230">
        <v>0</v>
      </c>
      <c r="R133" s="230">
        <f>Q133*H133</f>
        <v>0</v>
      </c>
      <c r="S133" s="230">
        <v>0</v>
      </c>
      <c r="T133" s="231">
        <f>S133*H133</f>
        <v>0</v>
      </c>
      <c r="U133" s="40"/>
      <c r="V133" s="40"/>
      <c r="W133" s="40"/>
      <c r="X133" s="40"/>
      <c r="Y133" s="40"/>
      <c r="Z133" s="40"/>
      <c r="AA133" s="40"/>
      <c r="AB133" s="40"/>
      <c r="AC133" s="40"/>
      <c r="AD133" s="40"/>
      <c r="AE133" s="40"/>
      <c r="AR133" s="232" t="s">
        <v>209</v>
      </c>
      <c r="AT133" s="232" t="s">
        <v>222</v>
      </c>
      <c r="AU133" s="232" t="s">
        <v>86</v>
      </c>
      <c r="AY133" s="18" t="s">
        <v>199</v>
      </c>
      <c r="BE133" s="233">
        <f>IF(N133="základní",J133,0)</f>
        <v>0</v>
      </c>
      <c r="BF133" s="233">
        <f>IF(N133="snížená",J133,0)</f>
        <v>0</v>
      </c>
      <c r="BG133" s="233">
        <f>IF(N133="zákl. přenesená",J133,0)</f>
        <v>0</v>
      </c>
      <c r="BH133" s="233">
        <f>IF(N133="sníž. přenesená",J133,0)</f>
        <v>0</v>
      </c>
      <c r="BI133" s="233">
        <f>IF(N133="nulová",J133,0)</f>
        <v>0</v>
      </c>
      <c r="BJ133" s="18" t="s">
        <v>84</v>
      </c>
      <c r="BK133" s="233">
        <f>ROUND(I133*H133,2)</f>
        <v>0</v>
      </c>
      <c r="BL133" s="18" t="s">
        <v>209</v>
      </c>
      <c r="BM133" s="232" t="s">
        <v>257</v>
      </c>
    </row>
    <row r="134" spans="1:47" s="2" customFormat="1" ht="12">
      <c r="A134" s="40"/>
      <c r="B134" s="41"/>
      <c r="C134" s="42"/>
      <c r="D134" s="234" t="s">
        <v>210</v>
      </c>
      <c r="E134" s="42"/>
      <c r="F134" s="235" t="s">
        <v>1326</v>
      </c>
      <c r="G134" s="42"/>
      <c r="H134" s="42"/>
      <c r="I134" s="138"/>
      <c r="J134" s="42"/>
      <c r="K134" s="42"/>
      <c r="L134" s="46"/>
      <c r="M134" s="236"/>
      <c r="N134" s="237"/>
      <c r="O134" s="86"/>
      <c r="P134" s="86"/>
      <c r="Q134" s="86"/>
      <c r="R134" s="86"/>
      <c r="S134" s="86"/>
      <c r="T134" s="87"/>
      <c r="U134" s="40"/>
      <c r="V134" s="40"/>
      <c r="W134" s="40"/>
      <c r="X134" s="40"/>
      <c r="Y134" s="40"/>
      <c r="Z134" s="40"/>
      <c r="AA134" s="40"/>
      <c r="AB134" s="40"/>
      <c r="AC134" s="40"/>
      <c r="AD134" s="40"/>
      <c r="AE134" s="40"/>
      <c r="AT134" s="18" t="s">
        <v>210</v>
      </c>
      <c r="AU134" s="18" t="s">
        <v>86</v>
      </c>
    </row>
    <row r="135" spans="1:65" s="2" customFormat="1" ht="19.8" customHeight="1">
      <c r="A135" s="40"/>
      <c r="B135" s="41"/>
      <c r="C135" s="260" t="s">
        <v>258</v>
      </c>
      <c r="D135" s="260" t="s">
        <v>222</v>
      </c>
      <c r="E135" s="261" t="s">
        <v>1327</v>
      </c>
      <c r="F135" s="262" t="s">
        <v>1328</v>
      </c>
      <c r="G135" s="263" t="s">
        <v>303</v>
      </c>
      <c r="H135" s="264">
        <v>0.9</v>
      </c>
      <c r="I135" s="265"/>
      <c r="J135" s="266">
        <f>ROUND(I135*H135,2)</f>
        <v>0</v>
      </c>
      <c r="K135" s="262" t="s">
        <v>32</v>
      </c>
      <c r="L135" s="46"/>
      <c r="M135" s="267" t="s">
        <v>32</v>
      </c>
      <c r="N135" s="268" t="s">
        <v>48</v>
      </c>
      <c r="O135" s="86"/>
      <c r="P135" s="230">
        <f>O135*H135</f>
        <v>0</v>
      </c>
      <c r="Q135" s="230">
        <v>0</v>
      </c>
      <c r="R135" s="230">
        <f>Q135*H135</f>
        <v>0</v>
      </c>
      <c r="S135" s="230">
        <v>0</v>
      </c>
      <c r="T135" s="231">
        <f>S135*H135</f>
        <v>0</v>
      </c>
      <c r="U135" s="40"/>
      <c r="V135" s="40"/>
      <c r="W135" s="40"/>
      <c r="X135" s="40"/>
      <c r="Y135" s="40"/>
      <c r="Z135" s="40"/>
      <c r="AA135" s="40"/>
      <c r="AB135" s="40"/>
      <c r="AC135" s="40"/>
      <c r="AD135" s="40"/>
      <c r="AE135" s="40"/>
      <c r="AR135" s="232" t="s">
        <v>209</v>
      </c>
      <c r="AT135" s="232" t="s">
        <v>222</v>
      </c>
      <c r="AU135" s="232" t="s">
        <v>86</v>
      </c>
      <c r="AY135" s="18" t="s">
        <v>199</v>
      </c>
      <c r="BE135" s="233">
        <f>IF(N135="základní",J135,0)</f>
        <v>0</v>
      </c>
      <c r="BF135" s="233">
        <f>IF(N135="snížená",J135,0)</f>
        <v>0</v>
      </c>
      <c r="BG135" s="233">
        <f>IF(N135="zákl. přenesená",J135,0)</f>
        <v>0</v>
      </c>
      <c r="BH135" s="233">
        <f>IF(N135="sníž. přenesená",J135,0)</f>
        <v>0</v>
      </c>
      <c r="BI135" s="233">
        <f>IF(N135="nulová",J135,0)</f>
        <v>0</v>
      </c>
      <c r="BJ135" s="18" t="s">
        <v>84</v>
      </c>
      <c r="BK135" s="233">
        <f>ROUND(I135*H135,2)</f>
        <v>0</v>
      </c>
      <c r="BL135" s="18" t="s">
        <v>209</v>
      </c>
      <c r="BM135" s="232" t="s">
        <v>261</v>
      </c>
    </row>
    <row r="136" spans="1:47" s="2" customFormat="1" ht="12">
      <c r="A136" s="40"/>
      <c r="B136" s="41"/>
      <c r="C136" s="42"/>
      <c r="D136" s="234" t="s">
        <v>210</v>
      </c>
      <c r="E136" s="42"/>
      <c r="F136" s="235" t="s">
        <v>1328</v>
      </c>
      <c r="G136" s="42"/>
      <c r="H136" s="42"/>
      <c r="I136" s="138"/>
      <c r="J136" s="42"/>
      <c r="K136" s="42"/>
      <c r="L136" s="46"/>
      <c r="M136" s="236"/>
      <c r="N136" s="237"/>
      <c r="O136" s="86"/>
      <c r="P136" s="86"/>
      <c r="Q136" s="86"/>
      <c r="R136" s="86"/>
      <c r="S136" s="86"/>
      <c r="T136" s="87"/>
      <c r="U136" s="40"/>
      <c r="V136" s="40"/>
      <c r="W136" s="40"/>
      <c r="X136" s="40"/>
      <c r="Y136" s="40"/>
      <c r="Z136" s="40"/>
      <c r="AA136" s="40"/>
      <c r="AB136" s="40"/>
      <c r="AC136" s="40"/>
      <c r="AD136" s="40"/>
      <c r="AE136" s="40"/>
      <c r="AT136" s="18" t="s">
        <v>210</v>
      </c>
      <c r="AU136" s="18" t="s">
        <v>86</v>
      </c>
    </row>
    <row r="137" spans="1:65" s="2" customFormat="1" ht="19.8" customHeight="1">
      <c r="A137" s="40"/>
      <c r="B137" s="41"/>
      <c r="C137" s="260" t="s">
        <v>238</v>
      </c>
      <c r="D137" s="260" t="s">
        <v>222</v>
      </c>
      <c r="E137" s="261" t="s">
        <v>892</v>
      </c>
      <c r="F137" s="262" t="s">
        <v>893</v>
      </c>
      <c r="G137" s="263" t="s">
        <v>303</v>
      </c>
      <c r="H137" s="264">
        <v>102.65</v>
      </c>
      <c r="I137" s="265"/>
      <c r="J137" s="266">
        <f>ROUND(I137*H137,2)</f>
        <v>0</v>
      </c>
      <c r="K137" s="262" t="s">
        <v>32</v>
      </c>
      <c r="L137" s="46"/>
      <c r="M137" s="267" t="s">
        <v>32</v>
      </c>
      <c r="N137" s="268" t="s">
        <v>48</v>
      </c>
      <c r="O137" s="86"/>
      <c r="P137" s="230">
        <f>O137*H137</f>
        <v>0</v>
      </c>
      <c r="Q137" s="230">
        <v>0</v>
      </c>
      <c r="R137" s="230">
        <f>Q137*H137</f>
        <v>0</v>
      </c>
      <c r="S137" s="230">
        <v>0</v>
      </c>
      <c r="T137" s="231">
        <f>S137*H137</f>
        <v>0</v>
      </c>
      <c r="U137" s="40"/>
      <c r="V137" s="40"/>
      <c r="W137" s="40"/>
      <c r="X137" s="40"/>
      <c r="Y137" s="40"/>
      <c r="Z137" s="40"/>
      <c r="AA137" s="40"/>
      <c r="AB137" s="40"/>
      <c r="AC137" s="40"/>
      <c r="AD137" s="40"/>
      <c r="AE137" s="40"/>
      <c r="AR137" s="232" t="s">
        <v>209</v>
      </c>
      <c r="AT137" s="232" t="s">
        <v>222</v>
      </c>
      <c r="AU137" s="232" t="s">
        <v>86</v>
      </c>
      <c r="AY137" s="18" t="s">
        <v>199</v>
      </c>
      <c r="BE137" s="233">
        <f>IF(N137="základní",J137,0)</f>
        <v>0</v>
      </c>
      <c r="BF137" s="233">
        <f>IF(N137="snížená",J137,0)</f>
        <v>0</v>
      </c>
      <c r="BG137" s="233">
        <f>IF(N137="zákl. přenesená",J137,0)</f>
        <v>0</v>
      </c>
      <c r="BH137" s="233">
        <f>IF(N137="sníž. přenesená",J137,0)</f>
        <v>0</v>
      </c>
      <c r="BI137" s="233">
        <f>IF(N137="nulová",J137,0)</f>
        <v>0</v>
      </c>
      <c r="BJ137" s="18" t="s">
        <v>84</v>
      </c>
      <c r="BK137" s="233">
        <f>ROUND(I137*H137,2)</f>
        <v>0</v>
      </c>
      <c r="BL137" s="18" t="s">
        <v>209</v>
      </c>
      <c r="BM137" s="232" t="s">
        <v>264</v>
      </c>
    </row>
    <row r="138" spans="1:47" s="2" customFormat="1" ht="12">
      <c r="A138" s="40"/>
      <c r="B138" s="41"/>
      <c r="C138" s="42"/>
      <c r="D138" s="234" t="s">
        <v>210</v>
      </c>
      <c r="E138" s="42"/>
      <c r="F138" s="235" t="s">
        <v>893</v>
      </c>
      <c r="G138" s="42"/>
      <c r="H138" s="42"/>
      <c r="I138" s="138"/>
      <c r="J138" s="42"/>
      <c r="K138" s="42"/>
      <c r="L138" s="46"/>
      <c r="M138" s="236"/>
      <c r="N138" s="237"/>
      <c r="O138" s="86"/>
      <c r="P138" s="86"/>
      <c r="Q138" s="86"/>
      <c r="R138" s="86"/>
      <c r="S138" s="86"/>
      <c r="T138" s="87"/>
      <c r="U138" s="40"/>
      <c r="V138" s="40"/>
      <c r="W138" s="40"/>
      <c r="X138" s="40"/>
      <c r="Y138" s="40"/>
      <c r="Z138" s="40"/>
      <c r="AA138" s="40"/>
      <c r="AB138" s="40"/>
      <c r="AC138" s="40"/>
      <c r="AD138" s="40"/>
      <c r="AE138" s="40"/>
      <c r="AT138" s="18" t="s">
        <v>210</v>
      </c>
      <c r="AU138" s="18" t="s">
        <v>86</v>
      </c>
    </row>
    <row r="139" spans="1:51" s="15" customFormat="1" ht="12">
      <c r="A139" s="15"/>
      <c r="B139" s="276"/>
      <c r="C139" s="277"/>
      <c r="D139" s="234" t="s">
        <v>213</v>
      </c>
      <c r="E139" s="278" t="s">
        <v>32</v>
      </c>
      <c r="F139" s="279" t="s">
        <v>894</v>
      </c>
      <c r="G139" s="277"/>
      <c r="H139" s="278" t="s">
        <v>32</v>
      </c>
      <c r="I139" s="280"/>
      <c r="J139" s="277"/>
      <c r="K139" s="277"/>
      <c r="L139" s="281"/>
      <c r="M139" s="282"/>
      <c r="N139" s="283"/>
      <c r="O139" s="283"/>
      <c r="P139" s="283"/>
      <c r="Q139" s="283"/>
      <c r="R139" s="283"/>
      <c r="S139" s="283"/>
      <c r="T139" s="284"/>
      <c r="U139" s="15"/>
      <c r="V139" s="15"/>
      <c r="W139" s="15"/>
      <c r="X139" s="15"/>
      <c r="Y139" s="15"/>
      <c r="Z139" s="15"/>
      <c r="AA139" s="15"/>
      <c r="AB139" s="15"/>
      <c r="AC139" s="15"/>
      <c r="AD139" s="15"/>
      <c r="AE139" s="15"/>
      <c r="AT139" s="285" t="s">
        <v>213</v>
      </c>
      <c r="AU139" s="285" t="s">
        <v>86</v>
      </c>
      <c r="AV139" s="15" t="s">
        <v>84</v>
      </c>
      <c r="AW139" s="15" t="s">
        <v>39</v>
      </c>
      <c r="AX139" s="15" t="s">
        <v>6</v>
      </c>
      <c r="AY139" s="285" t="s">
        <v>199</v>
      </c>
    </row>
    <row r="140" spans="1:51" s="13" customFormat="1" ht="12">
      <c r="A140" s="13"/>
      <c r="B140" s="238"/>
      <c r="C140" s="239"/>
      <c r="D140" s="234" t="s">
        <v>213</v>
      </c>
      <c r="E140" s="240" t="s">
        <v>32</v>
      </c>
      <c r="F140" s="241" t="s">
        <v>1314</v>
      </c>
      <c r="G140" s="239"/>
      <c r="H140" s="242">
        <v>101.75</v>
      </c>
      <c r="I140" s="243"/>
      <c r="J140" s="239"/>
      <c r="K140" s="239"/>
      <c r="L140" s="244"/>
      <c r="M140" s="245"/>
      <c r="N140" s="246"/>
      <c r="O140" s="246"/>
      <c r="P140" s="246"/>
      <c r="Q140" s="246"/>
      <c r="R140" s="246"/>
      <c r="S140" s="246"/>
      <c r="T140" s="247"/>
      <c r="U140" s="13"/>
      <c r="V140" s="13"/>
      <c r="W140" s="13"/>
      <c r="X140" s="13"/>
      <c r="Y140" s="13"/>
      <c r="Z140" s="13"/>
      <c r="AA140" s="13"/>
      <c r="AB140" s="13"/>
      <c r="AC140" s="13"/>
      <c r="AD140" s="13"/>
      <c r="AE140" s="13"/>
      <c r="AT140" s="248" t="s">
        <v>213</v>
      </c>
      <c r="AU140" s="248" t="s">
        <v>86</v>
      </c>
      <c r="AV140" s="13" t="s">
        <v>86</v>
      </c>
      <c r="AW140" s="13" t="s">
        <v>39</v>
      </c>
      <c r="AX140" s="13" t="s">
        <v>6</v>
      </c>
      <c r="AY140" s="248" t="s">
        <v>199</v>
      </c>
    </row>
    <row r="141" spans="1:51" s="13" customFormat="1" ht="12">
      <c r="A141" s="13"/>
      <c r="B141" s="238"/>
      <c r="C141" s="239"/>
      <c r="D141" s="234" t="s">
        <v>213</v>
      </c>
      <c r="E141" s="240" t="s">
        <v>32</v>
      </c>
      <c r="F141" s="241" t="s">
        <v>1315</v>
      </c>
      <c r="G141" s="239"/>
      <c r="H141" s="242">
        <v>0.9</v>
      </c>
      <c r="I141" s="243"/>
      <c r="J141" s="239"/>
      <c r="K141" s="239"/>
      <c r="L141" s="244"/>
      <c r="M141" s="245"/>
      <c r="N141" s="246"/>
      <c r="O141" s="246"/>
      <c r="P141" s="246"/>
      <c r="Q141" s="246"/>
      <c r="R141" s="246"/>
      <c r="S141" s="246"/>
      <c r="T141" s="247"/>
      <c r="U141" s="13"/>
      <c r="V141" s="13"/>
      <c r="W141" s="13"/>
      <c r="X141" s="13"/>
      <c r="Y141" s="13"/>
      <c r="Z141" s="13"/>
      <c r="AA141" s="13"/>
      <c r="AB141" s="13"/>
      <c r="AC141" s="13"/>
      <c r="AD141" s="13"/>
      <c r="AE141" s="13"/>
      <c r="AT141" s="248" t="s">
        <v>213</v>
      </c>
      <c r="AU141" s="248" t="s">
        <v>86</v>
      </c>
      <c r="AV141" s="13" t="s">
        <v>86</v>
      </c>
      <c r="AW141" s="13" t="s">
        <v>39</v>
      </c>
      <c r="AX141" s="13" t="s">
        <v>6</v>
      </c>
      <c r="AY141" s="248" t="s">
        <v>199</v>
      </c>
    </row>
    <row r="142" spans="1:51" s="14" customFormat="1" ht="12">
      <c r="A142" s="14"/>
      <c r="B142" s="249"/>
      <c r="C142" s="250"/>
      <c r="D142" s="234" t="s">
        <v>213</v>
      </c>
      <c r="E142" s="251" t="s">
        <v>32</v>
      </c>
      <c r="F142" s="252" t="s">
        <v>215</v>
      </c>
      <c r="G142" s="250"/>
      <c r="H142" s="253">
        <v>102.65</v>
      </c>
      <c r="I142" s="254"/>
      <c r="J142" s="250"/>
      <c r="K142" s="250"/>
      <c r="L142" s="255"/>
      <c r="M142" s="269"/>
      <c r="N142" s="270"/>
      <c r="O142" s="270"/>
      <c r="P142" s="270"/>
      <c r="Q142" s="270"/>
      <c r="R142" s="270"/>
      <c r="S142" s="270"/>
      <c r="T142" s="271"/>
      <c r="U142" s="14"/>
      <c r="V142" s="14"/>
      <c r="W142" s="14"/>
      <c r="X142" s="14"/>
      <c r="Y142" s="14"/>
      <c r="Z142" s="14"/>
      <c r="AA142" s="14"/>
      <c r="AB142" s="14"/>
      <c r="AC142" s="14"/>
      <c r="AD142" s="14"/>
      <c r="AE142" s="14"/>
      <c r="AT142" s="259" t="s">
        <v>213</v>
      </c>
      <c r="AU142" s="259" t="s">
        <v>86</v>
      </c>
      <c r="AV142" s="14" t="s">
        <v>209</v>
      </c>
      <c r="AW142" s="14" t="s">
        <v>39</v>
      </c>
      <c r="AX142" s="14" t="s">
        <v>84</v>
      </c>
      <c r="AY142" s="259" t="s">
        <v>199</v>
      </c>
    </row>
    <row r="143" spans="1:65" s="2" customFormat="1" ht="19.8" customHeight="1">
      <c r="A143" s="40"/>
      <c r="B143" s="41"/>
      <c r="C143" s="260" t="s">
        <v>265</v>
      </c>
      <c r="D143" s="260" t="s">
        <v>222</v>
      </c>
      <c r="E143" s="261" t="s">
        <v>895</v>
      </c>
      <c r="F143" s="262" t="s">
        <v>896</v>
      </c>
      <c r="G143" s="263" t="s">
        <v>288</v>
      </c>
      <c r="H143" s="264">
        <v>93.162</v>
      </c>
      <c r="I143" s="265"/>
      <c r="J143" s="266">
        <f>ROUND(I143*H143,2)</f>
        <v>0</v>
      </c>
      <c r="K143" s="262" t="s">
        <v>32</v>
      </c>
      <c r="L143" s="46"/>
      <c r="M143" s="267" t="s">
        <v>32</v>
      </c>
      <c r="N143" s="268" t="s">
        <v>48</v>
      </c>
      <c r="O143" s="86"/>
      <c r="P143" s="230">
        <f>O143*H143</f>
        <v>0</v>
      </c>
      <c r="Q143" s="230">
        <v>0</v>
      </c>
      <c r="R143" s="230">
        <f>Q143*H143</f>
        <v>0</v>
      </c>
      <c r="S143" s="230">
        <v>0</v>
      </c>
      <c r="T143" s="231">
        <f>S143*H143</f>
        <v>0</v>
      </c>
      <c r="U143" s="40"/>
      <c r="V143" s="40"/>
      <c r="W143" s="40"/>
      <c r="X143" s="40"/>
      <c r="Y143" s="40"/>
      <c r="Z143" s="40"/>
      <c r="AA143" s="40"/>
      <c r="AB143" s="40"/>
      <c r="AC143" s="40"/>
      <c r="AD143" s="40"/>
      <c r="AE143" s="40"/>
      <c r="AR143" s="232" t="s">
        <v>209</v>
      </c>
      <c r="AT143" s="232" t="s">
        <v>222</v>
      </c>
      <c r="AU143" s="232" t="s">
        <v>86</v>
      </c>
      <c r="AY143" s="18" t="s">
        <v>199</v>
      </c>
      <c r="BE143" s="233">
        <f>IF(N143="základní",J143,0)</f>
        <v>0</v>
      </c>
      <c r="BF143" s="233">
        <f>IF(N143="snížená",J143,0)</f>
        <v>0</v>
      </c>
      <c r="BG143" s="233">
        <f>IF(N143="zákl. přenesená",J143,0)</f>
        <v>0</v>
      </c>
      <c r="BH143" s="233">
        <f>IF(N143="sníž. přenesená",J143,0)</f>
        <v>0</v>
      </c>
      <c r="BI143" s="233">
        <f>IF(N143="nulová",J143,0)</f>
        <v>0</v>
      </c>
      <c r="BJ143" s="18" t="s">
        <v>84</v>
      </c>
      <c r="BK143" s="233">
        <f>ROUND(I143*H143,2)</f>
        <v>0</v>
      </c>
      <c r="BL143" s="18" t="s">
        <v>209</v>
      </c>
      <c r="BM143" s="232" t="s">
        <v>268</v>
      </c>
    </row>
    <row r="144" spans="1:47" s="2" customFormat="1" ht="12">
      <c r="A144" s="40"/>
      <c r="B144" s="41"/>
      <c r="C144" s="42"/>
      <c r="D144" s="234" t="s">
        <v>210</v>
      </c>
      <c r="E144" s="42"/>
      <c r="F144" s="235" t="s">
        <v>896</v>
      </c>
      <c r="G144" s="42"/>
      <c r="H144" s="42"/>
      <c r="I144" s="138"/>
      <c r="J144" s="42"/>
      <c r="K144" s="42"/>
      <c r="L144" s="46"/>
      <c r="M144" s="236"/>
      <c r="N144" s="237"/>
      <c r="O144" s="86"/>
      <c r="P144" s="86"/>
      <c r="Q144" s="86"/>
      <c r="R144" s="86"/>
      <c r="S144" s="86"/>
      <c r="T144" s="87"/>
      <c r="U144" s="40"/>
      <c r="V144" s="40"/>
      <c r="W144" s="40"/>
      <c r="X144" s="40"/>
      <c r="Y144" s="40"/>
      <c r="Z144" s="40"/>
      <c r="AA144" s="40"/>
      <c r="AB144" s="40"/>
      <c r="AC144" s="40"/>
      <c r="AD144" s="40"/>
      <c r="AE144" s="40"/>
      <c r="AT144" s="18" t="s">
        <v>210</v>
      </c>
      <c r="AU144" s="18" t="s">
        <v>86</v>
      </c>
    </row>
    <row r="145" spans="1:51" s="13" customFormat="1" ht="12">
      <c r="A145" s="13"/>
      <c r="B145" s="238"/>
      <c r="C145" s="239"/>
      <c r="D145" s="234" t="s">
        <v>213</v>
      </c>
      <c r="E145" s="240" t="s">
        <v>32</v>
      </c>
      <c r="F145" s="241" t="s">
        <v>1483</v>
      </c>
      <c r="G145" s="239"/>
      <c r="H145" s="242">
        <v>58</v>
      </c>
      <c r="I145" s="243"/>
      <c r="J145" s="239"/>
      <c r="K145" s="239"/>
      <c r="L145" s="244"/>
      <c r="M145" s="245"/>
      <c r="N145" s="246"/>
      <c r="O145" s="246"/>
      <c r="P145" s="246"/>
      <c r="Q145" s="246"/>
      <c r="R145" s="246"/>
      <c r="S145" s="246"/>
      <c r="T145" s="247"/>
      <c r="U145" s="13"/>
      <c r="V145" s="13"/>
      <c r="W145" s="13"/>
      <c r="X145" s="13"/>
      <c r="Y145" s="13"/>
      <c r="Z145" s="13"/>
      <c r="AA145" s="13"/>
      <c r="AB145" s="13"/>
      <c r="AC145" s="13"/>
      <c r="AD145" s="13"/>
      <c r="AE145" s="13"/>
      <c r="AT145" s="248" t="s">
        <v>213</v>
      </c>
      <c r="AU145" s="248" t="s">
        <v>86</v>
      </c>
      <c r="AV145" s="13" t="s">
        <v>86</v>
      </c>
      <c r="AW145" s="13" t="s">
        <v>39</v>
      </c>
      <c r="AX145" s="13" t="s">
        <v>6</v>
      </c>
      <c r="AY145" s="248" t="s">
        <v>199</v>
      </c>
    </row>
    <row r="146" spans="1:51" s="13" customFormat="1" ht="12">
      <c r="A146" s="13"/>
      <c r="B146" s="238"/>
      <c r="C146" s="239"/>
      <c r="D146" s="234" t="s">
        <v>213</v>
      </c>
      <c r="E146" s="240" t="s">
        <v>32</v>
      </c>
      <c r="F146" s="241" t="s">
        <v>1484</v>
      </c>
      <c r="G146" s="239"/>
      <c r="H146" s="242">
        <v>35.162</v>
      </c>
      <c r="I146" s="243"/>
      <c r="J146" s="239"/>
      <c r="K146" s="239"/>
      <c r="L146" s="244"/>
      <c r="M146" s="245"/>
      <c r="N146" s="246"/>
      <c r="O146" s="246"/>
      <c r="P146" s="246"/>
      <c r="Q146" s="246"/>
      <c r="R146" s="246"/>
      <c r="S146" s="246"/>
      <c r="T146" s="247"/>
      <c r="U146" s="13"/>
      <c r="V146" s="13"/>
      <c r="W146" s="13"/>
      <c r="X146" s="13"/>
      <c r="Y146" s="13"/>
      <c r="Z146" s="13"/>
      <c r="AA146" s="13"/>
      <c r="AB146" s="13"/>
      <c r="AC146" s="13"/>
      <c r="AD146" s="13"/>
      <c r="AE146" s="13"/>
      <c r="AT146" s="248" t="s">
        <v>213</v>
      </c>
      <c r="AU146" s="248" t="s">
        <v>86</v>
      </c>
      <c r="AV146" s="13" t="s">
        <v>86</v>
      </c>
      <c r="AW146" s="13" t="s">
        <v>39</v>
      </c>
      <c r="AX146" s="13" t="s">
        <v>6</v>
      </c>
      <c r="AY146" s="248" t="s">
        <v>199</v>
      </c>
    </row>
    <row r="147" spans="1:51" s="14" customFormat="1" ht="12">
      <c r="A147" s="14"/>
      <c r="B147" s="249"/>
      <c r="C147" s="250"/>
      <c r="D147" s="234" t="s">
        <v>213</v>
      </c>
      <c r="E147" s="251" t="s">
        <v>32</v>
      </c>
      <c r="F147" s="252" t="s">
        <v>215</v>
      </c>
      <c r="G147" s="250"/>
      <c r="H147" s="253">
        <v>93.162</v>
      </c>
      <c r="I147" s="254"/>
      <c r="J147" s="250"/>
      <c r="K147" s="250"/>
      <c r="L147" s="255"/>
      <c r="M147" s="269"/>
      <c r="N147" s="270"/>
      <c r="O147" s="270"/>
      <c r="P147" s="270"/>
      <c r="Q147" s="270"/>
      <c r="R147" s="270"/>
      <c r="S147" s="270"/>
      <c r="T147" s="271"/>
      <c r="U147" s="14"/>
      <c r="V147" s="14"/>
      <c r="W147" s="14"/>
      <c r="X147" s="14"/>
      <c r="Y147" s="14"/>
      <c r="Z147" s="14"/>
      <c r="AA147" s="14"/>
      <c r="AB147" s="14"/>
      <c r="AC147" s="14"/>
      <c r="AD147" s="14"/>
      <c r="AE147" s="14"/>
      <c r="AT147" s="259" t="s">
        <v>213</v>
      </c>
      <c r="AU147" s="259" t="s">
        <v>86</v>
      </c>
      <c r="AV147" s="14" t="s">
        <v>209</v>
      </c>
      <c r="AW147" s="14" t="s">
        <v>39</v>
      </c>
      <c r="AX147" s="14" t="s">
        <v>84</v>
      </c>
      <c r="AY147" s="259" t="s">
        <v>199</v>
      </c>
    </row>
    <row r="148" spans="1:65" s="2" customFormat="1" ht="14.4" customHeight="1">
      <c r="A148" s="40"/>
      <c r="B148" s="41"/>
      <c r="C148" s="260" t="s">
        <v>242</v>
      </c>
      <c r="D148" s="260" t="s">
        <v>222</v>
      </c>
      <c r="E148" s="261" t="s">
        <v>899</v>
      </c>
      <c r="F148" s="262" t="s">
        <v>900</v>
      </c>
      <c r="G148" s="263" t="s">
        <v>288</v>
      </c>
      <c r="H148" s="264">
        <v>58</v>
      </c>
      <c r="I148" s="265"/>
      <c r="J148" s="266">
        <f>ROUND(I148*H148,2)</f>
        <v>0</v>
      </c>
      <c r="K148" s="262" t="s">
        <v>32</v>
      </c>
      <c r="L148" s="46"/>
      <c r="M148" s="267" t="s">
        <v>32</v>
      </c>
      <c r="N148" s="268" t="s">
        <v>48</v>
      </c>
      <c r="O148" s="86"/>
      <c r="P148" s="230">
        <f>O148*H148</f>
        <v>0</v>
      </c>
      <c r="Q148" s="230">
        <v>0</v>
      </c>
      <c r="R148" s="230">
        <f>Q148*H148</f>
        <v>0</v>
      </c>
      <c r="S148" s="230">
        <v>0</v>
      </c>
      <c r="T148" s="231">
        <f>S148*H148</f>
        <v>0</v>
      </c>
      <c r="U148" s="40"/>
      <c r="V148" s="40"/>
      <c r="W148" s="40"/>
      <c r="X148" s="40"/>
      <c r="Y148" s="40"/>
      <c r="Z148" s="40"/>
      <c r="AA148" s="40"/>
      <c r="AB148" s="40"/>
      <c r="AC148" s="40"/>
      <c r="AD148" s="40"/>
      <c r="AE148" s="40"/>
      <c r="AR148" s="232" t="s">
        <v>209</v>
      </c>
      <c r="AT148" s="232" t="s">
        <v>222</v>
      </c>
      <c r="AU148" s="232" t="s">
        <v>86</v>
      </c>
      <c r="AY148" s="18" t="s">
        <v>199</v>
      </c>
      <c r="BE148" s="233">
        <f>IF(N148="základní",J148,0)</f>
        <v>0</v>
      </c>
      <c r="BF148" s="233">
        <f>IF(N148="snížená",J148,0)</f>
        <v>0</v>
      </c>
      <c r="BG148" s="233">
        <f>IF(N148="zákl. přenesená",J148,0)</f>
        <v>0</v>
      </c>
      <c r="BH148" s="233">
        <f>IF(N148="sníž. přenesená",J148,0)</f>
        <v>0</v>
      </c>
      <c r="BI148" s="233">
        <f>IF(N148="nulová",J148,0)</f>
        <v>0</v>
      </c>
      <c r="BJ148" s="18" t="s">
        <v>84</v>
      </c>
      <c r="BK148" s="233">
        <f>ROUND(I148*H148,2)</f>
        <v>0</v>
      </c>
      <c r="BL148" s="18" t="s">
        <v>209</v>
      </c>
      <c r="BM148" s="232" t="s">
        <v>271</v>
      </c>
    </row>
    <row r="149" spans="1:47" s="2" customFormat="1" ht="12">
      <c r="A149" s="40"/>
      <c r="B149" s="41"/>
      <c r="C149" s="42"/>
      <c r="D149" s="234" t="s">
        <v>210</v>
      </c>
      <c r="E149" s="42"/>
      <c r="F149" s="235" t="s">
        <v>900</v>
      </c>
      <c r="G149" s="42"/>
      <c r="H149" s="42"/>
      <c r="I149" s="138"/>
      <c r="J149" s="42"/>
      <c r="K149" s="42"/>
      <c r="L149" s="46"/>
      <c r="M149" s="236"/>
      <c r="N149" s="237"/>
      <c r="O149" s="86"/>
      <c r="P149" s="86"/>
      <c r="Q149" s="86"/>
      <c r="R149" s="86"/>
      <c r="S149" s="86"/>
      <c r="T149" s="87"/>
      <c r="U149" s="40"/>
      <c r="V149" s="40"/>
      <c r="W149" s="40"/>
      <c r="X149" s="40"/>
      <c r="Y149" s="40"/>
      <c r="Z149" s="40"/>
      <c r="AA149" s="40"/>
      <c r="AB149" s="40"/>
      <c r="AC149" s="40"/>
      <c r="AD149" s="40"/>
      <c r="AE149" s="40"/>
      <c r="AT149" s="18" t="s">
        <v>210</v>
      </c>
      <c r="AU149" s="18" t="s">
        <v>86</v>
      </c>
    </row>
    <row r="150" spans="1:51" s="13" customFormat="1" ht="12">
      <c r="A150" s="13"/>
      <c r="B150" s="238"/>
      <c r="C150" s="239"/>
      <c r="D150" s="234" t="s">
        <v>213</v>
      </c>
      <c r="E150" s="240" t="s">
        <v>32</v>
      </c>
      <c r="F150" s="241" t="s">
        <v>1485</v>
      </c>
      <c r="G150" s="239"/>
      <c r="H150" s="242">
        <v>58</v>
      </c>
      <c r="I150" s="243"/>
      <c r="J150" s="239"/>
      <c r="K150" s="239"/>
      <c r="L150" s="244"/>
      <c r="M150" s="245"/>
      <c r="N150" s="246"/>
      <c r="O150" s="246"/>
      <c r="P150" s="246"/>
      <c r="Q150" s="246"/>
      <c r="R150" s="246"/>
      <c r="S150" s="246"/>
      <c r="T150" s="247"/>
      <c r="U150" s="13"/>
      <c r="V150" s="13"/>
      <c r="W150" s="13"/>
      <c r="X150" s="13"/>
      <c r="Y150" s="13"/>
      <c r="Z150" s="13"/>
      <c r="AA150" s="13"/>
      <c r="AB150" s="13"/>
      <c r="AC150" s="13"/>
      <c r="AD150" s="13"/>
      <c r="AE150" s="13"/>
      <c r="AT150" s="248" t="s">
        <v>213</v>
      </c>
      <c r="AU150" s="248" t="s">
        <v>86</v>
      </c>
      <c r="AV150" s="13" t="s">
        <v>86</v>
      </c>
      <c r="AW150" s="13" t="s">
        <v>39</v>
      </c>
      <c r="AX150" s="13" t="s">
        <v>6</v>
      </c>
      <c r="AY150" s="248" t="s">
        <v>199</v>
      </c>
    </row>
    <row r="151" spans="1:51" s="14" customFormat="1" ht="12">
      <c r="A151" s="14"/>
      <c r="B151" s="249"/>
      <c r="C151" s="250"/>
      <c r="D151" s="234" t="s">
        <v>213</v>
      </c>
      <c r="E151" s="251" t="s">
        <v>32</v>
      </c>
      <c r="F151" s="252" t="s">
        <v>215</v>
      </c>
      <c r="G151" s="250"/>
      <c r="H151" s="253">
        <v>58</v>
      </c>
      <c r="I151" s="254"/>
      <c r="J151" s="250"/>
      <c r="K151" s="250"/>
      <c r="L151" s="255"/>
      <c r="M151" s="269"/>
      <c r="N151" s="270"/>
      <c r="O151" s="270"/>
      <c r="P151" s="270"/>
      <c r="Q151" s="270"/>
      <c r="R151" s="270"/>
      <c r="S151" s="270"/>
      <c r="T151" s="271"/>
      <c r="U151" s="14"/>
      <c r="V151" s="14"/>
      <c r="W151" s="14"/>
      <c r="X151" s="14"/>
      <c r="Y151" s="14"/>
      <c r="Z151" s="14"/>
      <c r="AA151" s="14"/>
      <c r="AB151" s="14"/>
      <c r="AC151" s="14"/>
      <c r="AD151" s="14"/>
      <c r="AE151" s="14"/>
      <c r="AT151" s="259" t="s">
        <v>213</v>
      </c>
      <c r="AU151" s="259" t="s">
        <v>86</v>
      </c>
      <c r="AV151" s="14" t="s">
        <v>209</v>
      </c>
      <c r="AW151" s="14" t="s">
        <v>39</v>
      </c>
      <c r="AX151" s="14" t="s">
        <v>84</v>
      </c>
      <c r="AY151" s="259" t="s">
        <v>199</v>
      </c>
    </row>
    <row r="152" spans="1:63" s="12" customFormat="1" ht="22.8" customHeight="1">
      <c r="A152" s="12"/>
      <c r="B152" s="204"/>
      <c r="C152" s="205"/>
      <c r="D152" s="206" t="s">
        <v>76</v>
      </c>
      <c r="E152" s="218" t="s">
        <v>86</v>
      </c>
      <c r="F152" s="218" t="s">
        <v>902</v>
      </c>
      <c r="G152" s="205"/>
      <c r="H152" s="205"/>
      <c r="I152" s="208"/>
      <c r="J152" s="219">
        <f>BK152</f>
        <v>0</v>
      </c>
      <c r="K152" s="205"/>
      <c r="L152" s="210"/>
      <c r="M152" s="211"/>
      <c r="N152" s="212"/>
      <c r="O152" s="212"/>
      <c r="P152" s="213">
        <f>SUM(P153:P182)</f>
        <v>0</v>
      </c>
      <c r="Q152" s="212"/>
      <c r="R152" s="213">
        <f>SUM(R153:R182)</f>
        <v>0</v>
      </c>
      <c r="S152" s="212"/>
      <c r="T152" s="214">
        <f>SUM(T153:T182)</f>
        <v>0</v>
      </c>
      <c r="U152" s="12"/>
      <c r="V152" s="12"/>
      <c r="W152" s="12"/>
      <c r="X152" s="12"/>
      <c r="Y152" s="12"/>
      <c r="Z152" s="12"/>
      <c r="AA152" s="12"/>
      <c r="AB152" s="12"/>
      <c r="AC152" s="12"/>
      <c r="AD152" s="12"/>
      <c r="AE152" s="12"/>
      <c r="AR152" s="215" t="s">
        <v>84</v>
      </c>
      <c r="AT152" s="216" t="s">
        <v>76</v>
      </c>
      <c r="AU152" s="216" t="s">
        <v>84</v>
      </c>
      <c r="AY152" s="215" t="s">
        <v>199</v>
      </c>
      <c r="BK152" s="217">
        <f>SUM(BK153:BK182)</f>
        <v>0</v>
      </c>
    </row>
    <row r="153" spans="1:65" s="2" customFormat="1" ht="19.8" customHeight="1">
      <c r="A153" s="40"/>
      <c r="B153" s="41"/>
      <c r="C153" s="260" t="s">
        <v>9</v>
      </c>
      <c r="D153" s="260" t="s">
        <v>222</v>
      </c>
      <c r="E153" s="261" t="s">
        <v>1334</v>
      </c>
      <c r="F153" s="262" t="s">
        <v>1335</v>
      </c>
      <c r="G153" s="263" t="s">
        <v>303</v>
      </c>
      <c r="H153" s="264">
        <v>7.01</v>
      </c>
      <c r="I153" s="265"/>
      <c r="J153" s="266">
        <f>ROUND(I153*H153,2)</f>
        <v>0</v>
      </c>
      <c r="K153" s="262" t="s">
        <v>32</v>
      </c>
      <c r="L153" s="46"/>
      <c r="M153" s="267" t="s">
        <v>32</v>
      </c>
      <c r="N153" s="268" t="s">
        <v>48</v>
      </c>
      <c r="O153" s="86"/>
      <c r="P153" s="230">
        <f>O153*H153</f>
        <v>0</v>
      </c>
      <c r="Q153" s="230">
        <v>0</v>
      </c>
      <c r="R153" s="230">
        <f>Q153*H153</f>
        <v>0</v>
      </c>
      <c r="S153" s="230">
        <v>0</v>
      </c>
      <c r="T153" s="231">
        <f>S153*H153</f>
        <v>0</v>
      </c>
      <c r="U153" s="40"/>
      <c r="V153" s="40"/>
      <c r="W153" s="40"/>
      <c r="X153" s="40"/>
      <c r="Y153" s="40"/>
      <c r="Z153" s="40"/>
      <c r="AA153" s="40"/>
      <c r="AB153" s="40"/>
      <c r="AC153" s="40"/>
      <c r="AD153" s="40"/>
      <c r="AE153" s="40"/>
      <c r="AR153" s="232" t="s">
        <v>209</v>
      </c>
      <c r="AT153" s="232" t="s">
        <v>222</v>
      </c>
      <c r="AU153" s="232" t="s">
        <v>86</v>
      </c>
      <c r="AY153" s="18" t="s">
        <v>199</v>
      </c>
      <c r="BE153" s="233">
        <f>IF(N153="základní",J153,0)</f>
        <v>0</v>
      </c>
      <c r="BF153" s="233">
        <f>IF(N153="snížená",J153,0)</f>
        <v>0</v>
      </c>
      <c r="BG153" s="233">
        <f>IF(N153="zákl. přenesená",J153,0)</f>
        <v>0</v>
      </c>
      <c r="BH153" s="233">
        <f>IF(N153="sníž. přenesená",J153,0)</f>
        <v>0</v>
      </c>
      <c r="BI153" s="233">
        <f>IF(N153="nulová",J153,0)</f>
        <v>0</v>
      </c>
      <c r="BJ153" s="18" t="s">
        <v>84</v>
      </c>
      <c r="BK153" s="233">
        <f>ROUND(I153*H153,2)</f>
        <v>0</v>
      </c>
      <c r="BL153" s="18" t="s">
        <v>209</v>
      </c>
      <c r="BM153" s="232" t="s">
        <v>274</v>
      </c>
    </row>
    <row r="154" spans="1:47" s="2" customFormat="1" ht="12">
      <c r="A154" s="40"/>
      <c r="B154" s="41"/>
      <c r="C154" s="42"/>
      <c r="D154" s="234" t="s">
        <v>210</v>
      </c>
      <c r="E154" s="42"/>
      <c r="F154" s="235" t="s">
        <v>1335</v>
      </c>
      <c r="G154" s="42"/>
      <c r="H154" s="42"/>
      <c r="I154" s="138"/>
      <c r="J154" s="42"/>
      <c r="K154" s="42"/>
      <c r="L154" s="46"/>
      <c r="M154" s="236"/>
      <c r="N154" s="237"/>
      <c r="O154" s="86"/>
      <c r="P154" s="86"/>
      <c r="Q154" s="86"/>
      <c r="R154" s="86"/>
      <c r="S154" s="86"/>
      <c r="T154" s="87"/>
      <c r="U154" s="40"/>
      <c r="V154" s="40"/>
      <c r="W154" s="40"/>
      <c r="X154" s="40"/>
      <c r="Y154" s="40"/>
      <c r="Z154" s="40"/>
      <c r="AA154" s="40"/>
      <c r="AB154" s="40"/>
      <c r="AC154" s="40"/>
      <c r="AD154" s="40"/>
      <c r="AE154" s="40"/>
      <c r="AT154" s="18" t="s">
        <v>210</v>
      </c>
      <c r="AU154" s="18" t="s">
        <v>86</v>
      </c>
    </row>
    <row r="155" spans="1:51" s="13" customFormat="1" ht="12">
      <c r="A155" s="13"/>
      <c r="B155" s="238"/>
      <c r="C155" s="239"/>
      <c r="D155" s="234" t="s">
        <v>213</v>
      </c>
      <c r="E155" s="240" t="s">
        <v>32</v>
      </c>
      <c r="F155" s="241" t="s">
        <v>1336</v>
      </c>
      <c r="G155" s="239"/>
      <c r="H155" s="242">
        <v>7.01</v>
      </c>
      <c r="I155" s="243"/>
      <c r="J155" s="239"/>
      <c r="K155" s="239"/>
      <c r="L155" s="244"/>
      <c r="M155" s="245"/>
      <c r="N155" s="246"/>
      <c r="O155" s="246"/>
      <c r="P155" s="246"/>
      <c r="Q155" s="246"/>
      <c r="R155" s="246"/>
      <c r="S155" s="246"/>
      <c r="T155" s="247"/>
      <c r="U155" s="13"/>
      <c r="V155" s="13"/>
      <c r="W155" s="13"/>
      <c r="X155" s="13"/>
      <c r="Y155" s="13"/>
      <c r="Z155" s="13"/>
      <c r="AA155" s="13"/>
      <c r="AB155" s="13"/>
      <c r="AC155" s="13"/>
      <c r="AD155" s="13"/>
      <c r="AE155" s="13"/>
      <c r="AT155" s="248" t="s">
        <v>213</v>
      </c>
      <c r="AU155" s="248" t="s">
        <v>86</v>
      </c>
      <c r="AV155" s="13" t="s">
        <v>86</v>
      </c>
      <c r="AW155" s="13" t="s">
        <v>39</v>
      </c>
      <c r="AX155" s="13" t="s">
        <v>6</v>
      </c>
      <c r="AY155" s="248" t="s">
        <v>199</v>
      </c>
    </row>
    <row r="156" spans="1:51" s="14" customFormat="1" ht="12">
      <c r="A156" s="14"/>
      <c r="B156" s="249"/>
      <c r="C156" s="250"/>
      <c r="D156" s="234" t="s">
        <v>213</v>
      </c>
      <c r="E156" s="251" t="s">
        <v>32</v>
      </c>
      <c r="F156" s="252" t="s">
        <v>215</v>
      </c>
      <c r="G156" s="250"/>
      <c r="H156" s="253">
        <v>7.01</v>
      </c>
      <c r="I156" s="254"/>
      <c r="J156" s="250"/>
      <c r="K156" s="250"/>
      <c r="L156" s="255"/>
      <c r="M156" s="269"/>
      <c r="N156" s="270"/>
      <c r="O156" s="270"/>
      <c r="P156" s="270"/>
      <c r="Q156" s="270"/>
      <c r="R156" s="270"/>
      <c r="S156" s="270"/>
      <c r="T156" s="271"/>
      <c r="U156" s="14"/>
      <c r="V156" s="14"/>
      <c r="W156" s="14"/>
      <c r="X156" s="14"/>
      <c r="Y156" s="14"/>
      <c r="Z156" s="14"/>
      <c r="AA156" s="14"/>
      <c r="AB156" s="14"/>
      <c r="AC156" s="14"/>
      <c r="AD156" s="14"/>
      <c r="AE156" s="14"/>
      <c r="AT156" s="259" t="s">
        <v>213</v>
      </c>
      <c r="AU156" s="259" t="s">
        <v>86</v>
      </c>
      <c r="AV156" s="14" t="s">
        <v>209</v>
      </c>
      <c r="AW156" s="14" t="s">
        <v>39</v>
      </c>
      <c r="AX156" s="14" t="s">
        <v>84</v>
      </c>
      <c r="AY156" s="259" t="s">
        <v>199</v>
      </c>
    </row>
    <row r="157" spans="1:65" s="2" customFormat="1" ht="14.4" customHeight="1">
      <c r="A157" s="40"/>
      <c r="B157" s="41"/>
      <c r="C157" s="260" t="s">
        <v>245</v>
      </c>
      <c r="D157" s="260" t="s">
        <v>222</v>
      </c>
      <c r="E157" s="261" t="s">
        <v>1337</v>
      </c>
      <c r="F157" s="262" t="s">
        <v>1338</v>
      </c>
      <c r="G157" s="263" t="s">
        <v>288</v>
      </c>
      <c r="H157" s="264">
        <v>8.495</v>
      </c>
      <c r="I157" s="265"/>
      <c r="J157" s="266">
        <f>ROUND(I157*H157,2)</f>
        <v>0</v>
      </c>
      <c r="K157" s="262" t="s">
        <v>32</v>
      </c>
      <c r="L157" s="46"/>
      <c r="M157" s="267" t="s">
        <v>32</v>
      </c>
      <c r="N157" s="268" t="s">
        <v>48</v>
      </c>
      <c r="O157" s="86"/>
      <c r="P157" s="230">
        <f>O157*H157</f>
        <v>0</v>
      </c>
      <c r="Q157" s="230">
        <v>0</v>
      </c>
      <c r="R157" s="230">
        <f>Q157*H157</f>
        <v>0</v>
      </c>
      <c r="S157" s="230">
        <v>0</v>
      </c>
      <c r="T157" s="231">
        <f>S157*H157</f>
        <v>0</v>
      </c>
      <c r="U157" s="40"/>
      <c r="V157" s="40"/>
      <c r="W157" s="40"/>
      <c r="X157" s="40"/>
      <c r="Y157" s="40"/>
      <c r="Z157" s="40"/>
      <c r="AA157" s="40"/>
      <c r="AB157" s="40"/>
      <c r="AC157" s="40"/>
      <c r="AD157" s="40"/>
      <c r="AE157" s="40"/>
      <c r="AR157" s="232" t="s">
        <v>209</v>
      </c>
      <c r="AT157" s="232" t="s">
        <v>222</v>
      </c>
      <c r="AU157" s="232" t="s">
        <v>86</v>
      </c>
      <c r="AY157" s="18" t="s">
        <v>199</v>
      </c>
      <c r="BE157" s="233">
        <f>IF(N157="základní",J157,0)</f>
        <v>0</v>
      </c>
      <c r="BF157" s="233">
        <f>IF(N157="snížená",J157,0)</f>
        <v>0</v>
      </c>
      <c r="BG157" s="233">
        <f>IF(N157="zákl. přenesená",J157,0)</f>
        <v>0</v>
      </c>
      <c r="BH157" s="233">
        <f>IF(N157="sníž. přenesená",J157,0)</f>
        <v>0</v>
      </c>
      <c r="BI157" s="233">
        <f>IF(N157="nulová",J157,0)</f>
        <v>0</v>
      </c>
      <c r="BJ157" s="18" t="s">
        <v>84</v>
      </c>
      <c r="BK157" s="233">
        <f>ROUND(I157*H157,2)</f>
        <v>0</v>
      </c>
      <c r="BL157" s="18" t="s">
        <v>209</v>
      </c>
      <c r="BM157" s="232" t="s">
        <v>278</v>
      </c>
    </row>
    <row r="158" spans="1:47" s="2" customFormat="1" ht="12">
      <c r="A158" s="40"/>
      <c r="B158" s="41"/>
      <c r="C158" s="42"/>
      <c r="D158" s="234" t="s">
        <v>210</v>
      </c>
      <c r="E158" s="42"/>
      <c r="F158" s="235" t="s">
        <v>1338</v>
      </c>
      <c r="G158" s="42"/>
      <c r="H158" s="42"/>
      <c r="I158" s="138"/>
      <c r="J158" s="42"/>
      <c r="K158" s="42"/>
      <c r="L158" s="46"/>
      <c r="M158" s="236"/>
      <c r="N158" s="237"/>
      <c r="O158" s="86"/>
      <c r="P158" s="86"/>
      <c r="Q158" s="86"/>
      <c r="R158" s="86"/>
      <c r="S158" s="86"/>
      <c r="T158" s="87"/>
      <c r="U158" s="40"/>
      <c r="V158" s="40"/>
      <c r="W158" s="40"/>
      <c r="X158" s="40"/>
      <c r="Y158" s="40"/>
      <c r="Z158" s="40"/>
      <c r="AA158" s="40"/>
      <c r="AB158" s="40"/>
      <c r="AC158" s="40"/>
      <c r="AD158" s="40"/>
      <c r="AE158" s="40"/>
      <c r="AT158" s="18" t="s">
        <v>210</v>
      </c>
      <c r="AU158" s="18" t="s">
        <v>86</v>
      </c>
    </row>
    <row r="159" spans="1:65" s="2" customFormat="1" ht="14.4" customHeight="1">
      <c r="A159" s="40"/>
      <c r="B159" s="41"/>
      <c r="C159" s="260" t="s">
        <v>279</v>
      </c>
      <c r="D159" s="260" t="s">
        <v>222</v>
      </c>
      <c r="E159" s="261" t="s">
        <v>1339</v>
      </c>
      <c r="F159" s="262" t="s">
        <v>1340</v>
      </c>
      <c r="G159" s="263" t="s">
        <v>288</v>
      </c>
      <c r="H159" s="264">
        <v>8.495</v>
      </c>
      <c r="I159" s="265"/>
      <c r="J159" s="266">
        <f>ROUND(I159*H159,2)</f>
        <v>0</v>
      </c>
      <c r="K159" s="262" t="s">
        <v>32</v>
      </c>
      <c r="L159" s="46"/>
      <c r="M159" s="267" t="s">
        <v>32</v>
      </c>
      <c r="N159" s="268" t="s">
        <v>48</v>
      </c>
      <c r="O159" s="86"/>
      <c r="P159" s="230">
        <f>O159*H159</f>
        <v>0</v>
      </c>
      <c r="Q159" s="230">
        <v>0</v>
      </c>
      <c r="R159" s="230">
        <f>Q159*H159</f>
        <v>0</v>
      </c>
      <c r="S159" s="230">
        <v>0</v>
      </c>
      <c r="T159" s="231">
        <f>S159*H159</f>
        <v>0</v>
      </c>
      <c r="U159" s="40"/>
      <c r="V159" s="40"/>
      <c r="W159" s="40"/>
      <c r="X159" s="40"/>
      <c r="Y159" s="40"/>
      <c r="Z159" s="40"/>
      <c r="AA159" s="40"/>
      <c r="AB159" s="40"/>
      <c r="AC159" s="40"/>
      <c r="AD159" s="40"/>
      <c r="AE159" s="40"/>
      <c r="AR159" s="232" t="s">
        <v>209</v>
      </c>
      <c r="AT159" s="232" t="s">
        <v>222</v>
      </c>
      <c r="AU159" s="232" t="s">
        <v>86</v>
      </c>
      <c r="AY159" s="18" t="s">
        <v>199</v>
      </c>
      <c r="BE159" s="233">
        <f>IF(N159="základní",J159,0)</f>
        <v>0</v>
      </c>
      <c r="BF159" s="233">
        <f>IF(N159="snížená",J159,0)</f>
        <v>0</v>
      </c>
      <c r="BG159" s="233">
        <f>IF(N159="zákl. přenesená",J159,0)</f>
        <v>0</v>
      </c>
      <c r="BH159" s="233">
        <f>IF(N159="sníž. přenesená",J159,0)</f>
        <v>0</v>
      </c>
      <c r="BI159" s="233">
        <f>IF(N159="nulová",J159,0)</f>
        <v>0</v>
      </c>
      <c r="BJ159" s="18" t="s">
        <v>84</v>
      </c>
      <c r="BK159" s="233">
        <f>ROUND(I159*H159,2)</f>
        <v>0</v>
      </c>
      <c r="BL159" s="18" t="s">
        <v>209</v>
      </c>
      <c r="BM159" s="232" t="s">
        <v>282</v>
      </c>
    </row>
    <row r="160" spans="1:47" s="2" customFormat="1" ht="12">
      <c r="A160" s="40"/>
      <c r="B160" s="41"/>
      <c r="C160" s="42"/>
      <c r="D160" s="234" t="s">
        <v>210</v>
      </c>
      <c r="E160" s="42"/>
      <c r="F160" s="235" t="s">
        <v>1340</v>
      </c>
      <c r="G160" s="42"/>
      <c r="H160" s="42"/>
      <c r="I160" s="138"/>
      <c r="J160" s="42"/>
      <c r="K160" s="42"/>
      <c r="L160" s="46"/>
      <c r="M160" s="236"/>
      <c r="N160" s="237"/>
      <c r="O160" s="86"/>
      <c r="P160" s="86"/>
      <c r="Q160" s="86"/>
      <c r="R160" s="86"/>
      <c r="S160" s="86"/>
      <c r="T160" s="87"/>
      <c r="U160" s="40"/>
      <c r="V160" s="40"/>
      <c r="W160" s="40"/>
      <c r="X160" s="40"/>
      <c r="Y160" s="40"/>
      <c r="Z160" s="40"/>
      <c r="AA160" s="40"/>
      <c r="AB160" s="40"/>
      <c r="AC160" s="40"/>
      <c r="AD160" s="40"/>
      <c r="AE160" s="40"/>
      <c r="AT160" s="18" t="s">
        <v>210</v>
      </c>
      <c r="AU160" s="18" t="s">
        <v>86</v>
      </c>
    </row>
    <row r="161" spans="1:51" s="13" customFormat="1" ht="12">
      <c r="A161" s="13"/>
      <c r="B161" s="238"/>
      <c r="C161" s="239"/>
      <c r="D161" s="234" t="s">
        <v>213</v>
      </c>
      <c r="E161" s="240" t="s">
        <v>32</v>
      </c>
      <c r="F161" s="241" t="s">
        <v>1486</v>
      </c>
      <c r="G161" s="239"/>
      <c r="H161" s="242">
        <v>8.495</v>
      </c>
      <c r="I161" s="243"/>
      <c r="J161" s="239"/>
      <c r="K161" s="239"/>
      <c r="L161" s="244"/>
      <c r="M161" s="245"/>
      <c r="N161" s="246"/>
      <c r="O161" s="246"/>
      <c r="P161" s="246"/>
      <c r="Q161" s="246"/>
      <c r="R161" s="246"/>
      <c r="S161" s="246"/>
      <c r="T161" s="247"/>
      <c r="U161" s="13"/>
      <c r="V161" s="13"/>
      <c r="W161" s="13"/>
      <c r="X161" s="13"/>
      <c r="Y161" s="13"/>
      <c r="Z161" s="13"/>
      <c r="AA161" s="13"/>
      <c r="AB161" s="13"/>
      <c r="AC161" s="13"/>
      <c r="AD161" s="13"/>
      <c r="AE161" s="13"/>
      <c r="AT161" s="248" t="s">
        <v>213</v>
      </c>
      <c r="AU161" s="248" t="s">
        <v>86</v>
      </c>
      <c r="AV161" s="13" t="s">
        <v>86</v>
      </c>
      <c r="AW161" s="13" t="s">
        <v>39</v>
      </c>
      <c r="AX161" s="13" t="s">
        <v>6</v>
      </c>
      <c r="AY161" s="248" t="s">
        <v>199</v>
      </c>
    </row>
    <row r="162" spans="1:51" s="14" customFormat="1" ht="12">
      <c r="A162" s="14"/>
      <c r="B162" s="249"/>
      <c r="C162" s="250"/>
      <c r="D162" s="234" t="s">
        <v>213</v>
      </c>
      <c r="E162" s="251" t="s">
        <v>32</v>
      </c>
      <c r="F162" s="252" t="s">
        <v>215</v>
      </c>
      <c r="G162" s="250"/>
      <c r="H162" s="253">
        <v>8.495</v>
      </c>
      <c r="I162" s="254"/>
      <c r="J162" s="250"/>
      <c r="K162" s="250"/>
      <c r="L162" s="255"/>
      <c r="M162" s="269"/>
      <c r="N162" s="270"/>
      <c r="O162" s="270"/>
      <c r="P162" s="270"/>
      <c r="Q162" s="270"/>
      <c r="R162" s="270"/>
      <c r="S162" s="270"/>
      <c r="T162" s="271"/>
      <c r="U162" s="14"/>
      <c r="V162" s="14"/>
      <c r="W162" s="14"/>
      <c r="X162" s="14"/>
      <c r="Y162" s="14"/>
      <c r="Z162" s="14"/>
      <c r="AA162" s="14"/>
      <c r="AB162" s="14"/>
      <c r="AC162" s="14"/>
      <c r="AD162" s="14"/>
      <c r="AE162" s="14"/>
      <c r="AT162" s="259" t="s">
        <v>213</v>
      </c>
      <c r="AU162" s="259" t="s">
        <v>86</v>
      </c>
      <c r="AV162" s="14" t="s">
        <v>209</v>
      </c>
      <c r="AW162" s="14" t="s">
        <v>39</v>
      </c>
      <c r="AX162" s="14" t="s">
        <v>84</v>
      </c>
      <c r="AY162" s="259" t="s">
        <v>199</v>
      </c>
    </row>
    <row r="163" spans="1:65" s="2" customFormat="1" ht="19.8" customHeight="1">
      <c r="A163" s="40"/>
      <c r="B163" s="41"/>
      <c r="C163" s="260" t="s">
        <v>254</v>
      </c>
      <c r="D163" s="260" t="s">
        <v>222</v>
      </c>
      <c r="E163" s="261" t="s">
        <v>1341</v>
      </c>
      <c r="F163" s="262" t="s">
        <v>1342</v>
      </c>
      <c r="G163" s="263" t="s">
        <v>296</v>
      </c>
      <c r="H163" s="264">
        <v>0.986</v>
      </c>
      <c r="I163" s="265"/>
      <c r="J163" s="266">
        <f>ROUND(I163*H163,2)</f>
        <v>0</v>
      </c>
      <c r="K163" s="262" t="s">
        <v>32</v>
      </c>
      <c r="L163" s="46"/>
      <c r="M163" s="267" t="s">
        <v>32</v>
      </c>
      <c r="N163" s="268" t="s">
        <v>48</v>
      </c>
      <c r="O163" s="86"/>
      <c r="P163" s="230">
        <f>O163*H163</f>
        <v>0</v>
      </c>
      <c r="Q163" s="230">
        <v>0</v>
      </c>
      <c r="R163" s="230">
        <f>Q163*H163</f>
        <v>0</v>
      </c>
      <c r="S163" s="230">
        <v>0</v>
      </c>
      <c r="T163" s="231">
        <f>S163*H163</f>
        <v>0</v>
      </c>
      <c r="U163" s="40"/>
      <c r="V163" s="40"/>
      <c r="W163" s="40"/>
      <c r="X163" s="40"/>
      <c r="Y163" s="40"/>
      <c r="Z163" s="40"/>
      <c r="AA163" s="40"/>
      <c r="AB163" s="40"/>
      <c r="AC163" s="40"/>
      <c r="AD163" s="40"/>
      <c r="AE163" s="40"/>
      <c r="AR163" s="232" t="s">
        <v>209</v>
      </c>
      <c r="AT163" s="232" t="s">
        <v>222</v>
      </c>
      <c r="AU163" s="232" t="s">
        <v>86</v>
      </c>
      <c r="AY163" s="18" t="s">
        <v>199</v>
      </c>
      <c r="BE163" s="233">
        <f>IF(N163="základní",J163,0)</f>
        <v>0</v>
      </c>
      <c r="BF163" s="233">
        <f>IF(N163="snížená",J163,0)</f>
        <v>0</v>
      </c>
      <c r="BG163" s="233">
        <f>IF(N163="zákl. přenesená",J163,0)</f>
        <v>0</v>
      </c>
      <c r="BH163" s="233">
        <f>IF(N163="sníž. přenesená",J163,0)</f>
        <v>0</v>
      </c>
      <c r="BI163" s="233">
        <f>IF(N163="nulová",J163,0)</f>
        <v>0</v>
      </c>
      <c r="BJ163" s="18" t="s">
        <v>84</v>
      </c>
      <c r="BK163" s="233">
        <f>ROUND(I163*H163,2)</f>
        <v>0</v>
      </c>
      <c r="BL163" s="18" t="s">
        <v>209</v>
      </c>
      <c r="BM163" s="232" t="s">
        <v>341</v>
      </c>
    </row>
    <row r="164" spans="1:47" s="2" customFormat="1" ht="12">
      <c r="A164" s="40"/>
      <c r="B164" s="41"/>
      <c r="C164" s="42"/>
      <c r="D164" s="234" t="s">
        <v>210</v>
      </c>
      <c r="E164" s="42"/>
      <c r="F164" s="235" t="s">
        <v>1342</v>
      </c>
      <c r="G164" s="42"/>
      <c r="H164" s="42"/>
      <c r="I164" s="138"/>
      <c r="J164" s="42"/>
      <c r="K164" s="42"/>
      <c r="L164" s="46"/>
      <c r="M164" s="236"/>
      <c r="N164" s="237"/>
      <c r="O164" s="86"/>
      <c r="P164" s="86"/>
      <c r="Q164" s="86"/>
      <c r="R164" s="86"/>
      <c r="S164" s="86"/>
      <c r="T164" s="87"/>
      <c r="U164" s="40"/>
      <c r="V164" s="40"/>
      <c r="W164" s="40"/>
      <c r="X164" s="40"/>
      <c r="Y164" s="40"/>
      <c r="Z164" s="40"/>
      <c r="AA164" s="40"/>
      <c r="AB164" s="40"/>
      <c r="AC164" s="40"/>
      <c r="AD164" s="40"/>
      <c r="AE164" s="40"/>
      <c r="AT164" s="18" t="s">
        <v>210</v>
      </c>
      <c r="AU164" s="18" t="s">
        <v>86</v>
      </c>
    </row>
    <row r="165" spans="1:65" s="2" customFormat="1" ht="19.8" customHeight="1">
      <c r="A165" s="40"/>
      <c r="B165" s="41"/>
      <c r="C165" s="260" t="s">
        <v>342</v>
      </c>
      <c r="D165" s="260" t="s">
        <v>222</v>
      </c>
      <c r="E165" s="261" t="s">
        <v>1331</v>
      </c>
      <c r="F165" s="262" t="s">
        <v>1332</v>
      </c>
      <c r="G165" s="263" t="s">
        <v>303</v>
      </c>
      <c r="H165" s="264">
        <v>1.062</v>
      </c>
      <c r="I165" s="265"/>
      <c r="J165" s="266">
        <f>ROUND(I165*H165,2)</f>
        <v>0</v>
      </c>
      <c r="K165" s="262" t="s">
        <v>32</v>
      </c>
      <c r="L165" s="46"/>
      <c r="M165" s="267" t="s">
        <v>32</v>
      </c>
      <c r="N165" s="268" t="s">
        <v>48</v>
      </c>
      <c r="O165" s="86"/>
      <c r="P165" s="230">
        <f>O165*H165</f>
        <v>0</v>
      </c>
      <c r="Q165" s="230">
        <v>0</v>
      </c>
      <c r="R165" s="230">
        <f>Q165*H165</f>
        <v>0</v>
      </c>
      <c r="S165" s="230">
        <v>0</v>
      </c>
      <c r="T165" s="231">
        <f>S165*H165</f>
        <v>0</v>
      </c>
      <c r="U165" s="40"/>
      <c r="V165" s="40"/>
      <c r="W165" s="40"/>
      <c r="X165" s="40"/>
      <c r="Y165" s="40"/>
      <c r="Z165" s="40"/>
      <c r="AA165" s="40"/>
      <c r="AB165" s="40"/>
      <c r="AC165" s="40"/>
      <c r="AD165" s="40"/>
      <c r="AE165" s="40"/>
      <c r="AR165" s="232" t="s">
        <v>209</v>
      </c>
      <c r="AT165" s="232" t="s">
        <v>222</v>
      </c>
      <c r="AU165" s="232" t="s">
        <v>86</v>
      </c>
      <c r="AY165" s="18" t="s">
        <v>199</v>
      </c>
      <c r="BE165" s="233">
        <f>IF(N165="základní",J165,0)</f>
        <v>0</v>
      </c>
      <c r="BF165" s="233">
        <f>IF(N165="snížená",J165,0)</f>
        <v>0</v>
      </c>
      <c r="BG165" s="233">
        <f>IF(N165="zákl. přenesená",J165,0)</f>
        <v>0</v>
      </c>
      <c r="BH165" s="233">
        <f>IF(N165="sníž. přenesená",J165,0)</f>
        <v>0</v>
      </c>
      <c r="BI165" s="233">
        <f>IF(N165="nulová",J165,0)</f>
        <v>0</v>
      </c>
      <c r="BJ165" s="18" t="s">
        <v>84</v>
      </c>
      <c r="BK165" s="233">
        <f>ROUND(I165*H165,2)</f>
        <v>0</v>
      </c>
      <c r="BL165" s="18" t="s">
        <v>209</v>
      </c>
      <c r="BM165" s="232" t="s">
        <v>345</v>
      </c>
    </row>
    <row r="166" spans="1:47" s="2" customFormat="1" ht="12">
      <c r="A166" s="40"/>
      <c r="B166" s="41"/>
      <c r="C166" s="42"/>
      <c r="D166" s="234" t="s">
        <v>210</v>
      </c>
      <c r="E166" s="42"/>
      <c r="F166" s="235" t="s">
        <v>1332</v>
      </c>
      <c r="G166" s="42"/>
      <c r="H166" s="42"/>
      <c r="I166" s="138"/>
      <c r="J166" s="42"/>
      <c r="K166" s="42"/>
      <c r="L166" s="46"/>
      <c r="M166" s="236"/>
      <c r="N166" s="237"/>
      <c r="O166" s="86"/>
      <c r="P166" s="86"/>
      <c r="Q166" s="86"/>
      <c r="R166" s="86"/>
      <c r="S166" s="86"/>
      <c r="T166" s="87"/>
      <c r="U166" s="40"/>
      <c r="V166" s="40"/>
      <c r="W166" s="40"/>
      <c r="X166" s="40"/>
      <c r="Y166" s="40"/>
      <c r="Z166" s="40"/>
      <c r="AA166" s="40"/>
      <c r="AB166" s="40"/>
      <c r="AC166" s="40"/>
      <c r="AD166" s="40"/>
      <c r="AE166" s="40"/>
      <c r="AT166" s="18" t="s">
        <v>210</v>
      </c>
      <c r="AU166" s="18" t="s">
        <v>86</v>
      </c>
    </row>
    <row r="167" spans="1:51" s="13" customFormat="1" ht="12">
      <c r="A167" s="13"/>
      <c r="B167" s="238"/>
      <c r="C167" s="239"/>
      <c r="D167" s="234" t="s">
        <v>213</v>
      </c>
      <c r="E167" s="240" t="s">
        <v>32</v>
      </c>
      <c r="F167" s="241" t="s">
        <v>1487</v>
      </c>
      <c r="G167" s="239"/>
      <c r="H167" s="242">
        <v>1.062</v>
      </c>
      <c r="I167" s="243"/>
      <c r="J167" s="239"/>
      <c r="K167" s="239"/>
      <c r="L167" s="244"/>
      <c r="M167" s="245"/>
      <c r="N167" s="246"/>
      <c r="O167" s="246"/>
      <c r="P167" s="246"/>
      <c r="Q167" s="246"/>
      <c r="R167" s="246"/>
      <c r="S167" s="246"/>
      <c r="T167" s="247"/>
      <c r="U167" s="13"/>
      <c r="V167" s="13"/>
      <c r="W167" s="13"/>
      <c r="X167" s="13"/>
      <c r="Y167" s="13"/>
      <c r="Z167" s="13"/>
      <c r="AA167" s="13"/>
      <c r="AB167" s="13"/>
      <c r="AC167" s="13"/>
      <c r="AD167" s="13"/>
      <c r="AE167" s="13"/>
      <c r="AT167" s="248" t="s">
        <v>213</v>
      </c>
      <c r="AU167" s="248" t="s">
        <v>86</v>
      </c>
      <c r="AV167" s="13" t="s">
        <v>86</v>
      </c>
      <c r="AW167" s="13" t="s">
        <v>39</v>
      </c>
      <c r="AX167" s="13" t="s">
        <v>6</v>
      </c>
      <c r="AY167" s="248" t="s">
        <v>199</v>
      </c>
    </row>
    <row r="168" spans="1:51" s="14" customFormat="1" ht="12">
      <c r="A168" s="14"/>
      <c r="B168" s="249"/>
      <c r="C168" s="250"/>
      <c r="D168" s="234" t="s">
        <v>213</v>
      </c>
      <c r="E168" s="251" t="s">
        <v>32</v>
      </c>
      <c r="F168" s="252" t="s">
        <v>215</v>
      </c>
      <c r="G168" s="250"/>
      <c r="H168" s="253">
        <v>1.062</v>
      </c>
      <c r="I168" s="254"/>
      <c r="J168" s="250"/>
      <c r="K168" s="250"/>
      <c r="L168" s="255"/>
      <c r="M168" s="269"/>
      <c r="N168" s="270"/>
      <c r="O168" s="270"/>
      <c r="P168" s="270"/>
      <c r="Q168" s="270"/>
      <c r="R168" s="270"/>
      <c r="S168" s="270"/>
      <c r="T168" s="271"/>
      <c r="U168" s="14"/>
      <c r="V168" s="14"/>
      <c r="W168" s="14"/>
      <c r="X168" s="14"/>
      <c r="Y168" s="14"/>
      <c r="Z168" s="14"/>
      <c r="AA168" s="14"/>
      <c r="AB168" s="14"/>
      <c r="AC168" s="14"/>
      <c r="AD168" s="14"/>
      <c r="AE168" s="14"/>
      <c r="AT168" s="259" t="s">
        <v>213</v>
      </c>
      <c r="AU168" s="259" t="s">
        <v>86</v>
      </c>
      <c r="AV168" s="14" t="s">
        <v>209</v>
      </c>
      <c r="AW168" s="14" t="s">
        <v>39</v>
      </c>
      <c r="AX168" s="14" t="s">
        <v>84</v>
      </c>
      <c r="AY168" s="259" t="s">
        <v>199</v>
      </c>
    </row>
    <row r="169" spans="1:65" s="2" customFormat="1" ht="19.8" customHeight="1">
      <c r="A169" s="40"/>
      <c r="B169" s="41"/>
      <c r="C169" s="260" t="s">
        <v>257</v>
      </c>
      <c r="D169" s="260" t="s">
        <v>222</v>
      </c>
      <c r="E169" s="261" t="s">
        <v>1488</v>
      </c>
      <c r="F169" s="262" t="s">
        <v>1489</v>
      </c>
      <c r="G169" s="263" t="s">
        <v>303</v>
      </c>
      <c r="H169" s="264">
        <v>11.2</v>
      </c>
      <c r="I169" s="265"/>
      <c r="J169" s="266">
        <f>ROUND(I169*H169,2)</f>
        <v>0</v>
      </c>
      <c r="K169" s="262" t="s">
        <v>32</v>
      </c>
      <c r="L169" s="46"/>
      <c r="M169" s="267" t="s">
        <v>32</v>
      </c>
      <c r="N169" s="268" t="s">
        <v>48</v>
      </c>
      <c r="O169" s="86"/>
      <c r="P169" s="230">
        <f>O169*H169</f>
        <v>0</v>
      </c>
      <c r="Q169" s="230">
        <v>0</v>
      </c>
      <c r="R169" s="230">
        <f>Q169*H169</f>
        <v>0</v>
      </c>
      <c r="S169" s="230">
        <v>0</v>
      </c>
      <c r="T169" s="231">
        <f>S169*H169</f>
        <v>0</v>
      </c>
      <c r="U169" s="40"/>
      <c r="V169" s="40"/>
      <c r="W169" s="40"/>
      <c r="X169" s="40"/>
      <c r="Y169" s="40"/>
      <c r="Z169" s="40"/>
      <c r="AA169" s="40"/>
      <c r="AB169" s="40"/>
      <c r="AC169" s="40"/>
      <c r="AD169" s="40"/>
      <c r="AE169" s="40"/>
      <c r="AR169" s="232" t="s">
        <v>209</v>
      </c>
      <c r="AT169" s="232" t="s">
        <v>222</v>
      </c>
      <c r="AU169" s="232" t="s">
        <v>86</v>
      </c>
      <c r="AY169" s="18" t="s">
        <v>199</v>
      </c>
      <c r="BE169" s="233">
        <f>IF(N169="základní",J169,0)</f>
        <v>0</v>
      </c>
      <c r="BF169" s="233">
        <f>IF(N169="snížená",J169,0)</f>
        <v>0</v>
      </c>
      <c r="BG169" s="233">
        <f>IF(N169="zákl. přenesená",J169,0)</f>
        <v>0</v>
      </c>
      <c r="BH169" s="233">
        <f>IF(N169="sníž. přenesená",J169,0)</f>
        <v>0</v>
      </c>
      <c r="BI169" s="233">
        <f>IF(N169="nulová",J169,0)</f>
        <v>0</v>
      </c>
      <c r="BJ169" s="18" t="s">
        <v>84</v>
      </c>
      <c r="BK169" s="233">
        <f>ROUND(I169*H169,2)</f>
        <v>0</v>
      </c>
      <c r="BL169" s="18" t="s">
        <v>209</v>
      </c>
      <c r="BM169" s="232" t="s">
        <v>348</v>
      </c>
    </row>
    <row r="170" spans="1:47" s="2" customFormat="1" ht="12">
      <c r="A170" s="40"/>
      <c r="B170" s="41"/>
      <c r="C170" s="42"/>
      <c r="D170" s="234" t="s">
        <v>210</v>
      </c>
      <c r="E170" s="42"/>
      <c r="F170" s="235" t="s">
        <v>1489</v>
      </c>
      <c r="G170" s="42"/>
      <c r="H170" s="42"/>
      <c r="I170" s="138"/>
      <c r="J170" s="42"/>
      <c r="K170" s="42"/>
      <c r="L170" s="46"/>
      <c r="M170" s="236"/>
      <c r="N170" s="237"/>
      <c r="O170" s="86"/>
      <c r="P170" s="86"/>
      <c r="Q170" s="86"/>
      <c r="R170" s="86"/>
      <c r="S170" s="86"/>
      <c r="T170" s="87"/>
      <c r="U170" s="40"/>
      <c r="V170" s="40"/>
      <c r="W170" s="40"/>
      <c r="X170" s="40"/>
      <c r="Y170" s="40"/>
      <c r="Z170" s="40"/>
      <c r="AA170" s="40"/>
      <c r="AB170" s="40"/>
      <c r="AC170" s="40"/>
      <c r="AD170" s="40"/>
      <c r="AE170" s="40"/>
      <c r="AT170" s="18" t="s">
        <v>210</v>
      </c>
      <c r="AU170" s="18" t="s">
        <v>86</v>
      </c>
    </row>
    <row r="171" spans="1:51" s="13" customFormat="1" ht="12">
      <c r="A171" s="13"/>
      <c r="B171" s="238"/>
      <c r="C171" s="239"/>
      <c r="D171" s="234" t="s">
        <v>213</v>
      </c>
      <c r="E171" s="240" t="s">
        <v>32</v>
      </c>
      <c r="F171" s="241" t="s">
        <v>1490</v>
      </c>
      <c r="G171" s="239"/>
      <c r="H171" s="242">
        <v>11.2</v>
      </c>
      <c r="I171" s="243"/>
      <c r="J171" s="239"/>
      <c r="K171" s="239"/>
      <c r="L171" s="244"/>
      <c r="M171" s="245"/>
      <c r="N171" s="246"/>
      <c r="O171" s="246"/>
      <c r="P171" s="246"/>
      <c r="Q171" s="246"/>
      <c r="R171" s="246"/>
      <c r="S171" s="246"/>
      <c r="T171" s="247"/>
      <c r="U171" s="13"/>
      <c r="V171" s="13"/>
      <c r="W171" s="13"/>
      <c r="X171" s="13"/>
      <c r="Y171" s="13"/>
      <c r="Z171" s="13"/>
      <c r="AA171" s="13"/>
      <c r="AB171" s="13"/>
      <c r="AC171" s="13"/>
      <c r="AD171" s="13"/>
      <c r="AE171" s="13"/>
      <c r="AT171" s="248" t="s">
        <v>213</v>
      </c>
      <c r="AU171" s="248" t="s">
        <v>86</v>
      </c>
      <c r="AV171" s="13" t="s">
        <v>86</v>
      </c>
      <c r="AW171" s="13" t="s">
        <v>39</v>
      </c>
      <c r="AX171" s="13" t="s">
        <v>6</v>
      </c>
      <c r="AY171" s="248" t="s">
        <v>199</v>
      </c>
    </row>
    <row r="172" spans="1:51" s="14" customFormat="1" ht="12">
      <c r="A172" s="14"/>
      <c r="B172" s="249"/>
      <c r="C172" s="250"/>
      <c r="D172" s="234" t="s">
        <v>213</v>
      </c>
      <c r="E172" s="251" t="s">
        <v>32</v>
      </c>
      <c r="F172" s="252" t="s">
        <v>215</v>
      </c>
      <c r="G172" s="250"/>
      <c r="H172" s="253">
        <v>11.2</v>
      </c>
      <c r="I172" s="254"/>
      <c r="J172" s="250"/>
      <c r="K172" s="250"/>
      <c r="L172" s="255"/>
      <c r="M172" s="269"/>
      <c r="N172" s="270"/>
      <c r="O172" s="270"/>
      <c r="P172" s="270"/>
      <c r="Q172" s="270"/>
      <c r="R172" s="270"/>
      <c r="S172" s="270"/>
      <c r="T172" s="271"/>
      <c r="U172" s="14"/>
      <c r="V172" s="14"/>
      <c r="W172" s="14"/>
      <c r="X172" s="14"/>
      <c r="Y172" s="14"/>
      <c r="Z172" s="14"/>
      <c r="AA172" s="14"/>
      <c r="AB172" s="14"/>
      <c r="AC172" s="14"/>
      <c r="AD172" s="14"/>
      <c r="AE172" s="14"/>
      <c r="AT172" s="259" t="s">
        <v>213</v>
      </c>
      <c r="AU172" s="259" t="s">
        <v>86</v>
      </c>
      <c r="AV172" s="14" t="s">
        <v>209</v>
      </c>
      <c r="AW172" s="14" t="s">
        <v>39</v>
      </c>
      <c r="AX172" s="14" t="s">
        <v>84</v>
      </c>
      <c r="AY172" s="259" t="s">
        <v>199</v>
      </c>
    </row>
    <row r="173" spans="1:65" s="2" customFormat="1" ht="14.4" customHeight="1">
      <c r="A173" s="40"/>
      <c r="B173" s="41"/>
      <c r="C173" s="260" t="s">
        <v>7</v>
      </c>
      <c r="D173" s="260" t="s">
        <v>222</v>
      </c>
      <c r="E173" s="261" t="s">
        <v>1491</v>
      </c>
      <c r="F173" s="262" t="s">
        <v>1492</v>
      </c>
      <c r="G173" s="263" t="s">
        <v>288</v>
      </c>
      <c r="H173" s="264">
        <v>16.5</v>
      </c>
      <c r="I173" s="265"/>
      <c r="J173" s="266">
        <f>ROUND(I173*H173,2)</f>
        <v>0</v>
      </c>
      <c r="K173" s="262" t="s">
        <v>32</v>
      </c>
      <c r="L173" s="46"/>
      <c r="M173" s="267" t="s">
        <v>32</v>
      </c>
      <c r="N173" s="268" t="s">
        <v>48</v>
      </c>
      <c r="O173" s="86"/>
      <c r="P173" s="230">
        <f>O173*H173</f>
        <v>0</v>
      </c>
      <c r="Q173" s="230">
        <v>0</v>
      </c>
      <c r="R173" s="230">
        <f>Q173*H173</f>
        <v>0</v>
      </c>
      <c r="S173" s="230">
        <v>0</v>
      </c>
      <c r="T173" s="231">
        <f>S173*H173</f>
        <v>0</v>
      </c>
      <c r="U173" s="40"/>
      <c r="V173" s="40"/>
      <c r="W173" s="40"/>
      <c r="X173" s="40"/>
      <c r="Y173" s="40"/>
      <c r="Z173" s="40"/>
      <c r="AA173" s="40"/>
      <c r="AB173" s="40"/>
      <c r="AC173" s="40"/>
      <c r="AD173" s="40"/>
      <c r="AE173" s="40"/>
      <c r="AR173" s="232" t="s">
        <v>209</v>
      </c>
      <c r="AT173" s="232" t="s">
        <v>222</v>
      </c>
      <c r="AU173" s="232" t="s">
        <v>86</v>
      </c>
      <c r="AY173" s="18" t="s">
        <v>199</v>
      </c>
      <c r="BE173" s="233">
        <f>IF(N173="základní",J173,0)</f>
        <v>0</v>
      </c>
      <c r="BF173" s="233">
        <f>IF(N173="snížená",J173,0)</f>
        <v>0</v>
      </c>
      <c r="BG173" s="233">
        <f>IF(N173="zákl. přenesená",J173,0)</f>
        <v>0</v>
      </c>
      <c r="BH173" s="233">
        <f>IF(N173="sníž. přenesená",J173,0)</f>
        <v>0</v>
      </c>
      <c r="BI173" s="233">
        <f>IF(N173="nulová",J173,0)</f>
        <v>0</v>
      </c>
      <c r="BJ173" s="18" t="s">
        <v>84</v>
      </c>
      <c r="BK173" s="233">
        <f>ROUND(I173*H173,2)</f>
        <v>0</v>
      </c>
      <c r="BL173" s="18" t="s">
        <v>209</v>
      </c>
      <c r="BM173" s="232" t="s">
        <v>351</v>
      </c>
    </row>
    <row r="174" spans="1:47" s="2" customFormat="1" ht="12">
      <c r="A174" s="40"/>
      <c r="B174" s="41"/>
      <c r="C174" s="42"/>
      <c r="D174" s="234" t="s">
        <v>210</v>
      </c>
      <c r="E174" s="42"/>
      <c r="F174" s="235" t="s">
        <v>1492</v>
      </c>
      <c r="G174" s="42"/>
      <c r="H174" s="42"/>
      <c r="I174" s="138"/>
      <c r="J174" s="42"/>
      <c r="K174" s="42"/>
      <c r="L174" s="46"/>
      <c r="M174" s="236"/>
      <c r="N174" s="237"/>
      <c r="O174" s="86"/>
      <c r="P174" s="86"/>
      <c r="Q174" s="86"/>
      <c r="R174" s="86"/>
      <c r="S174" s="86"/>
      <c r="T174" s="87"/>
      <c r="U174" s="40"/>
      <c r="V174" s="40"/>
      <c r="W174" s="40"/>
      <c r="X174" s="40"/>
      <c r="Y174" s="40"/>
      <c r="Z174" s="40"/>
      <c r="AA174" s="40"/>
      <c r="AB174" s="40"/>
      <c r="AC174" s="40"/>
      <c r="AD174" s="40"/>
      <c r="AE174" s="40"/>
      <c r="AT174" s="18" t="s">
        <v>210</v>
      </c>
      <c r="AU174" s="18" t="s">
        <v>86</v>
      </c>
    </row>
    <row r="175" spans="1:51" s="13" customFormat="1" ht="12">
      <c r="A175" s="13"/>
      <c r="B175" s="238"/>
      <c r="C175" s="239"/>
      <c r="D175" s="234" t="s">
        <v>213</v>
      </c>
      <c r="E175" s="240" t="s">
        <v>32</v>
      </c>
      <c r="F175" s="241" t="s">
        <v>1493</v>
      </c>
      <c r="G175" s="239"/>
      <c r="H175" s="242">
        <v>16.5</v>
      </c>
      <c r="I175" s="243"/>
      <c r="J175" s="239"/>
      <c r="K175" s="239"/>
      <c r="L175" s="244"/>
      <c r="M175" s="245"/>
      <c r="N175" s="246"/>
      <c r="O175" s="246"/>
      <c r="P175" s="246"/>
      <c r="Q175" s="246"/>
      <c r="R175" s="246"/>
      <c r="S175" s="246"/>
      <c r="T175" s="247"/>
      <c r="U175" s="13"/>
      <c r="V175" s="13"/>
      <c r="W175" s="13"/>
      <c r="X175" s="13"/>
      <c r="Y175" s="13"/>
      <c r="Z175" s="13"/>
      <c r="AA175" s="13"/>
      <c r="AB175" s="13"/>
      <c r="AC175" s="13"/>
      <c r="AD175" s="13"/>
      <c r="AE175" s="13"/>
      <c r="AT175" s="248" t="s">
        <v>213</v>
      </c>
      <c r="AU175" s="248" t="s">
        <v>86</v>
      </c>
      <c r="AV175" s="13" t="s">
        <v>86</v>
      </c>
      <c r="AW175" s="13" t="s">
        <v>39</v>
      </c>
      <c r="AX175" s="13" t="s">
        <v>6</v>
      </c>
      <c r="AY175" s="248" t="s">
        <v>199</v>
      </c>
    </row>
    <row r="176" spans="1:51" s="14" customFormat="1" ht="12">
      <c r="A176" s="14"/>
      <c r="B176" s="249"/>
      <c r="C176" s="250"/>
      <c r="D176" s="234" t="s">
        <v>213</v>
      </c>
      <c r="E176" s="251" t="s">
        <v>32</v>
      </c>
      <c r="F176" s="252" t="s">
        <v>215</v>
      </c>
      <c r="G176" s="250"/>
      <c r="H176" s="253">
        <v>16.5</v>
      </c>
      <c r="I176" s="254"/>
      <c r="J176" s="250"/>
      <c r="K176" s="250"/>
      <c r="L176" s="255"/>
      <c r="M176" s="269"/>
      <c r="N176" s="270"/>
      <c r="O176" s="270"/>
      <c r="P176" s="270"/>
      <c r="Q176" s="270"/>
      <c r="R176" s="270"/>
      <c r="S176" s="270"/>
      <c r="T176" s="271"/>
      <c r="U176" s="14"/>
      <c r="V176" s="14"/>
      <c r="W176" s="14"/>
      <c r="X176" s="14"/>
      <c r="Y176" s="14"/>
      <c r="Z176" s="14"/>
      <c r="AA176" s="14"/>
      <c r="AB176" s="14"/>
      <c r="AC176" s="14"/>
      <c r="AD176" s="14"/>
      <c r="AE176" s="14"/>
      <c r="AT176" s="259" t="s">
        <v>213</v>
      </c>
      <c r="AU176" s="259" t="s">
        <v>86</v>
      </c>
      <c r="AV176" s="14" t="s">
        <v>209</v>
      </c>
      <c r="AW176" s="14" t="s">
        <v>39</v>
      </c>
      <c r="AX176" s="14" t="s">
        <v>84</v>
      </c>
      <c r="AY176" s="259" t="s">
        <v>199</v>
      </c>
    </row>
    <row r="177" spans="1:65" s="2" customFormat="1" ht="14.4" customHeight="1">
      <c r="A177" s="40"/>
      <c r="B177" s="41"/>
      <c r="C177" s="260" t="s">
        <v>261</v>
      </c>
      <c r="D177" s="260" t="s">
        <v>222</v>
      </c>
      <c r="E177" s="261" t="s">
        <v>1494</v>
      </c>
      <c r="F177" s="262" t="s">
        <v>1495</v>
      </c>
      <c r="G177" s="263" t="s">
        <v>288</v>
      </c>
      <c r="H177" s="264">
        <v>16.5</v>
      </c>
      <c r="I177" s="265"/>
      <c r="J177" s="266">
        <f>ROUND(I177*H177,2)</f>
        <v>0</v>
      </c>
      <c r="K177" s="262" t="s">
        <v>32</v>
      </c>
      <c r="L177" s="46"/>
      <c r="M177" s="267" t="s">
        <v>32</v>
      </c>
      <c r="N177" s="268" t="s">
        <v>48</v>
      </c>
      <c r="O177" s="86"/>
      <c r="P177" s="230">
        <f>O177*H177</f>
        <v>0</v>
      </c>
      <c r="Q177" s="230">
        <v>0</v>
      </c>
      <c r="R177" s="230">
        <f>Q177*H177</f>
        <v>0</v>
      </c>
      <c r="S177" s="230">
        <v>0</v>
      </c>
      <c r="T177" s="231">
        <f>S177*H177</f>
        <v>0</v>
      </c>
      <c r="U177" s="40"/>
      <c r="V177" s="40"/>
      <c r="W177" s="40"/>
      <c r="X177" s="40"/>
      <c r="Y177" s="40"/>
      <c r="Z177" s="40"/>
      <c r="AA177" s="40"/>
      <c r="AB177" s="40"/>
      <c r="AC177" s="40"/>
      <c r="AD177" s="40"/>
      <c r="AE177" s="40"/>
      <c r="AR177" s="232" t="s">
        <v>209</v>
      </c>
      <c r="AT177" s="232" t="s">
        <v>222</v>
      </c>
      <c r="AU177" s="232" t="s">
        <v>86</v>
      </c>
      <c r="AY177" s="18" t="s">
        <v>199</v>
      </c>
      <c r="BE177" s="233">
        <f>IF(N177="základní",J177,0)</f>
        <v>0</v>
      </c>
      <c r="BF177" s="233">
        <f>IF(N177="snížená",J177,0)</f>
        <v>0</v>
      </c>
      <c r="BG177" s="233">
        <f>IF(N177="zákl. přenesená",J177,0)</f>
        <v>0</v>
      </c>
      <c r="BH177" s="233">
        <f>IF(N177="sníž. přenesená",J177,0)</f>
        <v>0</v>
      </c>
      <c r="BI177" s="233">
        <f>IF(N177="nulová",J177,0)</f>
        <v>0</v>
      </c>
      <c r="BJ177" s="18" t="s">
        <v>84</v>
      </c>
      <c r="BK177" s="233">
        <f>ROUND(I177*H177,2)</f>
        <v>0</v>
      </c>
      <c r="BL177" s="18" t="s">
        <v>209</v>
      </c>
      <c r="BM177" s="232" t="s">
        <v>354</v>
      </c>
    </row>
    <row r="178" spans="1:47" s="2" customFormat="1" ht="12">
      <c r="A178" s="40"/>
      <c r="B178" s="41"/>
      <c r="C178" s="42"/>
      <c r="D178" s="234" t="s">
        <v>210</v>
      </c>
      <c r="E178" s="42"/>
      <c r="F178" s="235" t="s">
        <v>1495</v>
      </c>
      <c r="G178" s="42"/>
      <c r="H178" s="42"/>
      <c r="I178" s="138"/>
      <c r="J178" s="42"/>
      <c r="K178" s="42"/>
      <c r="L178" s="46"/>
      <c r="M178" s="236"/>
      <c r="N178" s="237"/>
      <c r="O178" s="86"/>
      <c r="P178" s="86"/>
      <c r="Q178" s="86"/>
      <c r="R178" s="86"/>
      <c r="S178" s="86"/>
      <c r="T178" s="87"/>
      <c r="U178" s="40"/>
      <c r="V178" s="40"/>
      <c r="W178" s="40"/>
      <c r="X178" s="40"/>
      <c r="Y178" s="40"/>
      <c r="Z178" s="40"/>
      <c r="AA178" s="40"/>
      <c r="AB178" s="40"/>
      <c r="AC178" s="40"/>
      <c r="AD178" s="40"/>
      <c r="AE178" s="40"/>
      <c r="AT178" s="18" t="s">
        <v>210</v>
      </c>
      <c r="AU178" s="18" t="s">
        <v>86</v>
      </c>
    </row>
    <row r="179" spans="1:51" s="13" customFormat="1" ht="12">
      <c r="A179" s="13"/>
      <c r="B179" s="238"/>
      <c r="C179" s="239"/>
      <c r="D179" s="234" t="s">
        <v>213</v>
      </c>
      <c r="E179" s="240" t="s">
        <v>32</v>
      </c>
      <c r="F179" s="241" t="s">
        <v>1496</v>
      </c>
      <c r="G179" s="239"/>
      <c r="H179" s="242">
        <v>16.5</v>
      </c>
      <c r="I179" s="243"/>
      <c r="J179" s="239"/>
      <c r="K179" s="239"/>
      <c r="L179" s="244"/>
      <c r="M179" s="245"/>
      <c r="N179" s="246"/>
      <c r="O179" s="246"/>
      <c r="P179" s="246"/>
      <c r="Q179" s="246"/>
      <c r="R179" s="246"/>
      <c r="S179" s="246"/>
      <c r="T179" s="247"/>
      <c r="U179" s="13"/>
      <c r="V179" s="13"/>
      <c r="W179" s="13"/>
      <c r="X179" s="13"/>
      <c r="Y179" s="13"/>
      <c r="Z179" s="13"/>
      <c r="AA179" s="13"/>
      <c r="AB179" s="13"/>
      <c r="AC179" s="13"/>
      <c r="AD179" s="13"/>
      <c r="AE179" s="13"/>
      <c r="AT179" s="248" t="s">
        <v>213</v>
      </c>
      <c r="AU179" s="248" t="s">
        <v>86</v>
      </c>
      <c r="AV179" s="13" t="s">
        <v>86</v>
      </c>
      <c r="AW179" s="13" t="s">
        <v>39</v>
      </c>
      <c r="AX179" s="13" t="s">
        <v>6</v>
      </c>
      <c r="AY179" s="248" t="s">
        <v>199</v>
      </c>
    </row>
    <row r="180" spans="1:51" s="14" customFormat="1" ht="12">
      <c r="A180" s="14"/>
      <c r="B180" s="249"/>
      <c r="C180" s="250"/>
      <c r="D180" s="234" t="s">
        <v>213</v>
      </c>
      <c r="E180" s="251" t="s">
        <v>32</v>
      </c>
      <c r="F180" s="252" t="s">
        <v>215</v>
      </c>
      <c r="G180" s="250"/>
      <c r="H180" s="253">
        <v>16.5</v>
      </c>
      <c r="I180" s="254"/>
      <c r="J180" s="250"/>
      <c r="K180" s="250"/>
      <c r="L180" s="255"/>
      <c r="M180" s="269"/>
      <c r="N180" s="270"/>
      <c r="O180" s="270"/>
      <c r="P180" s="270"/>
      <c r="Q180" s="270"/>
      <c r="R180" s="270"/>
      <c r="S180" s="270"/>
      <c r="T180" s="271"/>
      <c r="U180" s="14"/>
      <c r="V180" s="14"/>
      <c r="W180" s="14"/>
      <c r="X180" s="14"/>
      <c r="Y180" s="14"/>
      <c r="Z180" s="14"/>
      <c r="AA180" s="14"/>
      <c r="AB180" s="14"/>
      <c r="AC180" s="14"/>
      <c r="AD180" s="14"/>
      <c r="AE180" s="14"/>
      <c r="AT180" s="259" t="s">
        <v>213</v>
      </c>
      <c r="AU180" s="259" t="s">
        <v>86</v>
      </c>
      <c r="AV180" s="14" t="s">
        <v>209</v>
      </c>
      <c r="AW180" s="14" t="s">
        <v>39</v>
      </c>
      <c r="AX180" s="14" t="s">
        <v>84</v>
      </c>
      <c r="AY180" s="259" t="s">
        <v>199</v>
      </c>
    </row>
    <row r="181" spans="1:65" s="2" customFormat="1" ht="19.8" customHeight="1">
      <c r="A181" s="40"/>
      <c r="B181" s="41"/>
      <c r="C181" s="260" t="s">
        <v>355</v>
      </c>
      <c r="D181" s="260" t="s">
        <v>222</v>
      </c>
      <c r="E181" s="261" t="s">
        <v>1497</v>
      </c>
      <c r="F181" s="262" t="s">
        <v>1498</v>
      </c>
      <c r="G181" s="263" t="s">
        <v>296</v>
      </c>
      <c r="H181" s="264">
        <v>1.221</v>
      </c>
      <c r="I181" s="265"/>
      <c r="J181" s="266">
        <f>ROUND(I181*H181,2)</f>
        <v>0</v>
      </c>
      <c r="K181" s="262" t="s">
        <v>32</v>
      </c>
      <c r="L181" s="46"/>
      <c r="M181" s="267" t="s">
        <v>32</v>
      </c>
      <c r="N181" s="268" t="s">
        <v>48</v>
      </c>
      <c r="O181" s="86"/>
      <c r="P181" s="230">
        <f>O181*H181</f>
        <v>0</v>
      </c>
      <c r="Q181" s="230">
        <v>0</v>
      </c>
      <c r="R181" s="230">
        <f>Q181*H181</f>
        <v>0</v>
      </c>
      <c r="S181" s="230">
        <v>0</v>
      </c>
      <c r="T181" s="231">
        <f>S181*H181</f>
        <v>0</v>
      </c>
      <c r="U181" s="40"/>
      <c r="V181" s="40"/>
      <c r="W181" s="40"/>
      <c r="X181" s="40"/>
      <c r="Y181" s="40"/>
      <c r="Z181" s="40"/>
      <c r="AA181" s="40"/>
      <c r="AB181" s="40"/>
      <c r="AC181" s="40"/>
      <c r="AD181" s="40"/>
      <c r="AE181" s="40"/>
      <c r="AR181" s="232" t="s">
        <v>209</v>
      </c>
      <c r="AT181" s="232" t="s">
        <v>222</v>
      </c>
      <c r="AU181" s="232" t="s">
        <v>86</v>
      </c>
      <c r="AY181" s="18" t="s">
        <v>199</v>
      </c>
      <c r="BE181" s="233">
        <f>IF(N181="základní",J181,0)</f>
        <v>0</v>
      </c>
      <c r="BF181" s="233">
        <f>IF(N181="snížená",J181,0)</f>
        <v>0</v>
      </c>
      <c r="BG181" s="233">
        <f>IF(N181="zákl. přenesená",J181,0)</f>
        <v>0</v>
      </c>
      <c r="BH181" s="233">
        <f>IF(N181="sníž. přenesená",J181,0)</f>
        <v>0</v>
      </c>
      <c r="BI181" s="233">
        <f>IF(N181="nulová",J181,0)</f>
        <v>0</v>
      </c>
      <c r="BJ181" s="18" t="s">
        <v>84</v>
      </c>
      <c r="BK181" s="233">
        <f>ROUND(I181*H181,2)</f>
        <v>0</v>
      </c>
      <c r="BL181" s="18" t="s">
        <v>209</v>
      </c>
      <c r="BM181" s="232" t="s">
        <v>358</v>
      </c>
    </row>
    <row r="182" spans="1:47" s="2" customFormat="1" ht="12">
      <c r="A182" s="40"/>
      <c r="B182" s="41"/>
      <c r="C182" s="42"/>
      <c r="D182" s="234" t="s">
        <v>210</v>
      </c>
      <c r="E182" s="42"/>
      <c r="F182" s="235" t="s">
        <v>1498</v>
      </c>
      <c r="G182" s="42"/>
      <c r="H182" s="42"/>
      <c r="I182" s="138"/>
      <c r="J182" s="42"/>
      <c r="K182" s="42"/>
      <c r="L182" s="46"/>
      <c r="M182" s="236"/>
      <c r="N182" s="237"/>
      <c r="O182" s="86"/>
      <c r="P182" s="86"/>
      <c r="Q182" s="86"/>
      <c r="R182" s="86"/>
      <c r="S182" s="86"/>
      <c r="T182" s="87"/>
      <c r="U182" s="40"/>
      <c r="V182" s="40"/>
      <c r="W182" s="40"/>
      <c r="X182" s="40"/>
      <c r="Y182" s="40"/>
      <c r="Z182" s="40"/>
      <c r="AA182" s="40"/>
      <c r="AB182" s="40"/>
      <c r="AC182" s="40"/>
      <c r="AD182" s="40"/>
      <c r="AE182" s="40"/>
      <c r="AT182" s="18" t="s">
        <v>210</v>
      </c>
      <c r="AU182" s="18" t="s">
        <v>86</v>
      </c>
    </row>
    <row r="183" spans="1:63" s="12" customFormat="1" ht="22.8" customHeight="1">
      <c r="A183" s="12"/>
      <c r="B183" s="204"/>
      <c r="C183" s="205"/>
      <c r="D183" s="206" t="s">
        <v>76</v>
      </c>
      <c r="E183" s="218" t="s">
        <v>221</v>
      </c>
      <c r="F183" s="218" t="s">
        <v>906</v>
      </c>
      <c r="G183" s="205"/>
      <c r="H183" s="205"/>
      <c r="I183" s="208"/>
      <c r="J183" s="219">
        <f>BK183</f>
        <v>0</v>
      </c>
      <c r="K183" s="205"/>
      <c r="L183" s="210"/>
      <c r="M183" s="211"/>
      <c r="N183" s="212"/>
      <c r="O183" s="212"/>
      <c r="P183" s="213">
        <f>SUM(P184:P208)</f>
        <v>0</v>
      </c>
      <c r="Q183" s="212"/>
      <c r="R183" s="213">
        <f>SUM(R184:R208)</f>
        <v>0</v>
      </c>
      <c r="S183" s="212"/>
      <c r="T183" s="214">
        <f>SUM(T184:T208)</f>
        <v>0</v>
      </c>
      <c r="U183" s="12"/>
      <c r="V183" s="12"/>
      <c r="W183" s="12"/>
      <c r="X183" s="12"/>
      <c r="Y183" s="12"/>
      <c r="Z183" s="12"/>
      <c r="AA183" s="12"/>
      <c r="AB183" s="12"/>
      <c r="AC183" s="12"/>
      <c r="AD183" s="12"/>
      <c r="AE183" s="12"/>
      <c r="AR183" s="215" t="s">
        <v>84</v>
      </c>
      <c r="AT183" s="216" t="s">
        <v>76</v>
      </c>
      <c r="AU183" s="216" t="s">
        <v>84</v>
      </c>
      <c r="AY183" s="215" t="s">
        <v>199</v>
      </c>
      <c r="BK183" s="217">
        <f>SUM(BK184:BK208)</f>
        <v>0</v>
      </c>
    </row>
    <row r="184" spans="1:65" s="2" customFormat="1" ht="14.4" customHeight="1">
      <c r="A184" s="40"/>
      <c r="B184" s="41"/>
      <c r="C184" s="260" t="s">
        <v>264</v>
      </c>
      <c r="D184" s="260" t="s">
        <v>222</v>
      </c>
      <c r="E184" s="261" t="s">
        <v>1147</v>
      </c>
      <c r="F184" s="262" t="s">
        <v>1148</v>
      </c>
      <c r="G184" s="263" t="s">
        <v>303</v>
      </c>
      <c r="H184" s="264">
        <v>1.4</v>
      </c>
      <c r="I184" s="265"/>
      <c r="J184" s="266">
        <f>ROUND(I184*H184,2)</f>
        <v>0</v>
      </c>
      <c r="K184" s="262" t="s">
        <v>32</v>
      </c>
      <c r="L184" s="46"/>
      <c r="M184" s="267" t="s">
        <v>32</v>
      </c>
      <c r="N184" s="268" t="s">
        <v>48</v>
      </c>
      <c r="O184" s="86"/>
      <c r="P184" s="230">
        <f>O184*H184</f>
        <v>0</v>
      </c>
      <c r="Q184" s="230">
        <v>0</v>
      </c>
      <c r="R184" s="230">
        <f>Q184*H184</f>
        <v>0</v>
      </c>
      <c r="S184" s="230">
        <v>0</v>
      </c>
      <c r="T184" s="231">
        <f>S184*H184</f>
        <v>0</v>
      </c>
      <c r="U184" s="40"/>
      <c r="V184" s="40"/>
      <c r="W184" s="40"/>
      <c r="X184" s="40"/>
      <c r="Y184" s="40"/>
      <c r="Z184" s="40"/>
      <c r="AA184" s="40"/>
      <c r="AB184" s="40"/>
      <c r="AC184" s="40"/>
      <c r="AD184" s="40"/>
      <c r="AE184" s="40"/>
      <c r="AR184" s="232" t="s">
        <v>209</v>
      </c>
      <c r="AT184" s="232" t="s">
        <v>222</v>
      </c>
      <c r="AU184" s="232" t="s">
        <v>86</v>
      </c>
      <c r="AY184" s="18" t="s">
        <v>199</v>
      </c>
      <c r="BE184" s="233">
        <f>IF(N184="základní",J184,0)</f>
        <v>0</v>
      </c>
      <c r="BF184" s="233">
        <f>IF(N184="snížená",J184,0)</f>
        <v>0</v>
      </c>
      <c r="BG184" s="233">
        <f>IF(N184="zákl. přenesená",J184,0)</f>
        <v>0</v>
      </c>
      <c r="BH184" s="233">
        <f>IF(N184="sníž. přenesená",J184,0)</f>
        <v>0</v>
      </c>
      <c r="BI184" s="233">
        <f>IF(N184="nulová",J184,0)</f>
        <v>0</v>
      </c>
      <c r="BJ184" s="18" t="s">
        <v>84</v>
      </c>
      <c r="BK184" s="233">
        <f>ROUND(I184*H184,2)</f>
        <v>0</v>
      </c>
      <c r="BL184" s="18" t="s">
        <v>209</v>
      </c>
      <c r="BM184" s="232" t="s">
        <v>363</v>
      </c>
    </row>
    <row r="185" spans="1:47" s="2" customFormat="1" ht="12">
      <c r="A185" s="40"/>
      <c r="B185" s="41"/>
      <c r="C185" s="42"/>
      <c r="D185" s="234" t="s">
        <v>210</v>
      </c>
      <c r="E185" s="42"/>
      <c r="F185" s="235" t="s">
        <v>1148</v>
      </c>
      <c r="G185" s="42"/>
      <c r="H185" s="42"/>
      <c r="I185" s="138"/>
      <c r="J185" s="42"/>
      <c r="K185" s="42"/>
      <c r="L185" s="46"/>
      <c r="M185" s="236"/>
      <c r="N185" s="237"/>
      <c r="O185" s="86"/>
      <c r="P185" s="86"/>
      <c r="Q185" s="86"/>
      <c r="R185" s="86"/>
      <c r="S185" s="86"/>
      <c r="T185" s="87"/>
      <c r="U185" s="40"/>
      <c r="V185" s="40"/>
      <c r="W185" s="40"/>
      <c r="X185" s="40"/>
      <c r="Y185" s="40"/>
      <c r="Z185" s="40"/>
      <c r="AA185" s="40"/>
      <c r="AB185" s="40"/>
      <c r="AC185" s="40"/>
      <c r="AD185" s="40"/>
      <c r="AE185" s="40"/>
      <c r="AT185" s="18" t="s">
        <v>210</v>
      </c>
      <c r="AU185" s="18" t="s">
        <v>86</v>
      </c>
    </row>
    <row r="186" spans="1:51" s="13" customFormat="1" ht="12">
      <c r="A186" s="13"/>
      <c r="B186" s="238"/>
      <c r="C186" s="239"/>
      <c r="D186" s="234" t="s">
        <v>213</v>
      </c>
      <c r="E186" s="240" t="s">
        <v>32</v>
      </c>
      <c r="F186" s="241" t="s">
        <v>1499</v>
      </c>
      <c r="G186" s="239"/>
      <c r="H186" s="242">
        <v>1.4</v>
      </c>
      <c r="I186" s="243"/>
      <c r="J186" s="239"/>
      <c r="K186" s="239"/>
      <c r="L186" s="244"/>
      <c r="M186" s="245"/>
      <c r="N186" s="246"/>
      <c r="O186" s="246"/>
      <c r="P186" s="246"/>
      <c r="Q186" s="246"/>
      <c r="R186" s="246"/>
      <c r="S186" s="246"/>
      <c r="T186" s="247"/>
      <c r="U186" s="13"/>
      <c r="V186" s="13"/>
      <c r="W186" s="13"/>
      <c r="X186" s="13"/>
      <c r="Y186" s="13"/>
      <c r="Z186" s="13"/>
      <c r="AA186" s="13"/>
      <c r="AB186" s="13"/>
      <c r="AC186" s="13"/>
      <c r="AD186" s="13"/>
      <c r="AE186" s="13"/>
      <c r="AT186" s="248" t="s">
        <v>213</v>
      </c>
      <c r="AU186" s="248" t="s">
        <v>86</v>
      </c>
      <c r="AV186" s="13" t="s">
        <v>86</v>
      </c>
      <c r="AW186" s="13" t="s">
        <v>39</v>
      </c>
      <c r="AX186" s="13" t="s">
        <v>6</v>
      </c>
      <c r="AY186" s="248" t="s">
        <v>199</v>
      </c>
    </row>
    <row r="187" spans="1:51" s="14" customFormat="1" ht="12">
      <c r="A187" s="14"/>
      <c r="B187" s="249"/>
      <c r="C187" s="250"/>
      <c r="D187" s="234" t="s">
        <v>213</v>
      </c>
      <c r="E187" s="251" t="s">
        <v>32</v>
      </c>
      <c r="F187" s="252" t="s">
        <v>215</v>
      </c>
      <c r="G187" s="250"/>
      <c r="H187" s="253">
        <v>1.4</v>
      </c>
      <c r="I187" s="254"/>
      <c r="J187" s="250"/>
      <c r="K187" s="250"/>
      <c r="L187" s="255"/>
      <c r="M187" s="269"/>
      <c r="N187" s="270"/>
      <c r="O187" s="270"/>
      <c r="P187" s="270"/>
      <c r="Q187" s="270"/>
      <c r="R187" s="270"/>
      <c r="S187" s="270"/>
      <c r="T187" s="271"/>
      <c r="U187" s="14"/>
      <c r="V187" s="14"/>
      <c r="W187" s="14"/>
      <c r="X187" s="14"/>
      <c r="Y187" s="14"/>
      <c r="Z187" s="14"/>
      <c r="AA187" s="14"/>
      <c r="AB187" s="14"/>
      <c r="AC187" s="14"/>
      <c r="AD187" s="14"/>
      <c r="AE187" s="14"/>
      <c r="AT187" s="259" t="s">
        <v>213</v>
      </c>
      <c r="AU187" s="259" t="s">
        <v>86</v>
      </c>
      <c r="AV187" s="14" t="s">
        <v>209</v>
      </c>
      <c r="AW187" s="14" t="s">
        <v>39</v>
      </c>
      <c r="AX187" s="14" t="s">
        <v>84</v>
      </c>
      <c r="AY187" s="259" t="s">
        <v>199</v>
      </c>
    </row>
    <row r="188" spans="1:65" s="2" customFormat="1" ht="14.4" customHeight="1">
      <c r="A188" s="40"/>
      <c r="B188" s="41"/>
      <c r="C188" s="260" t="s">
        <v>364</v>
      </c>
      <c r="D188" s="260" t="s">
        <v>222</v>
      </c>
      <c r="E188" s="261" t="s">
        <v>1150</v>
      </c>
      <c r="F188" s="262" t="s">
        <v>1151</v>
      </c>
      <c r="G188" s="263" t="s">
        <v>288</v>
      </c>
      <c r="H188" s="264">
        <v>6.948</v>
      </c>
      <c r="I188" s="265"/>
      <c r="J188" s="266">
        <f>ROUND(I188*H188,2)</f>
        <v>0</v>
      </c>
      <c r="K188" s="262" t="s">
        <v>32</v>
      </c>
      <c r="L188" s="46"/>
      <c r="M188" s="267" t="s">
        <v>32</v>
      </c>
      <c r="N188" s="268" t="s">
        <v>48</v>
      </c>
      <c r="O188" s="86"/>
      <c r="P188" s="230">
        <f>O188*H188</f>
        <v>0</v>
      </c>
      <c r="Q188" s="230">
        <v>0</v>
      </c>
      <c r="R188" s="230">
        <f>Q188*H188</f>
        <v>0</v>
      </c>
      <c r="S188" s="230">
        <v>0</v>
      </c>
      <c r="T188" s="231">
        <f>S188*H188</f>
        <v>0</v>
      </c>
      <c r="U188" s="40"/>
      <c r="V188" s="40"/>
      <c r="W188" s="40"/>
      <c r="X188" s="40"/>
      <c r="Y188" s="40"/>
      <c r="Z188" s="40"/>
      <c r="AA188" s="40"/>
      <c r="AB188" s="40"/>
      <c r="AC188" s="40"/>
      <c r="AD188" s="40"/>
      <c r="AE188" s="40"/>
      <c r="AR188" s="232" t="s">
        <v>209</v>
      </c>
      <c r="AT188" s="232" t="s">
        <v>222</v>
      </c>
      <c r="AU188" s="232" t="s">
        <v>86</v>
      </c>
      <c r="AY188" s="18" t="s">
        <v>199</v>
      </c>
      <c r="BE188" s="233">
        <f>IF(N188="základní",J188,0)</f>
        <v>0</v>
      </c>
      <c r="BF188" s="233">
        <f>IF(N188="snížená",J188,0)</f>
        <v>0</v>
      </c>
      <c r="BG188" s="233">
        <f>IF(N188="zákl. přenesená",J188,0)</f>
        <v>0</v>
      </c>
      <c r="BH188" s="233">
        <f>IF(N188="sníž. přenesená",J188,0)</f>
        <v>0</v>
      </c>
      <c r="BI188" s="233">
        <f>IF(N188="nulová",J188,0)</f>
        <v>0</v>
      </c>
      <c r="BJ188" s="18" t="s">
        <v>84</v>
      </c>
      <c r="BK188" s="233">
        <f>ROUND(I188*H188,2)</f>
        <v>0</v>
      </c>
      <c r="BL188" s="18" t="s">
        <v>209</v>
      </c>
      <c r="BM188" s="232" t="s">
        <v>367</v>
      </c>
    </row>
    <row r="189" spans="1:47" s="2" customFormat="1" ht="12">
      <c r="A189" s="40"/>
      <c r="B189" s="41"/>
      <c r="C189" s="42"/>
      <c r="D189" s="234" t="s">
        <v>210</v>
      </c>
      <c r="E189" s="42"/>
      <c r="F189" s="235" t="s">
        <v>1151</v>
      </c>
      <c r="G189" s="42"/>
      <c r="H189" s="42"/>
      <c r="I189" s="138"/>
      <c r="J189" s="42"/>
      <c r="K189" s="42"/>
      <c r="L189" s="46"/>
      <c r="M189" s="236"/>
      <c r="N189" s="237"/>
      <c r="O189" s="86"/>
      <c r="P189" s="86"/>
      <c r="Q189" s="86"/>
      <c r="R189" s="86"/>
      <c r="S189" s="86"/>
      <c r="T189" s="87"/>
      <c r="U189" s="40"/>
      <c r="V189" s="40"/>
      <c r="W189" s="40"/>
      <c r="X189" s="40"/>
      <c r="Y189" s="40"/>
      <c r="Z189" s="40"/>
      <c r="AA189" s="40"/>
      <c r="AB189" s="40"/>
      <c r="AC189" s="40"/>
      <c r="AD189" s="40"/>
      <c r="AE189" s="40"/>
      <c r="AT189" s="18" t="s">
        <v>210</v>
      </c>
      <c r="AU189" s="18" t="s">
        <v>86</v>
      </c>
    </row>
    <row r="190" spans="1:51" s="13" customFormat="1" ht="12">
      <c r="A190" s="13"/>
      <c r="B190" s="238"/>
      <c r="C190" s="239"/>
      <c r="D190" s="234" t="s">
        <v>213</v>
      </c>
      <c r="E190" s="240" t="s">
        <v>32</v>
      </c>
      <c r="F190" s="241" t="s">
        <v>1500</v>
      </c>
      <c r="G190" s="239"/>
      <c r="H190" s="242">
        <v>2.064</v>
      </c>
      <c r="I190" s="243"/>
      <c r="J190" s="239"/>
      <c r="K190" s="239"/>
      <c r="L190" s="244"/>
      <c r="M190" s="245"/>
      <c r="N190" s="246"/>
      <c r="O190" s="246"/>
      <c r="P190" s="246"/>
      <c r="Q190" s="246"/>
      <c r="R190" s="246"/>
      <c r="S190" s="246"/>
      <c r="T190" s="247"/>
      <c r="U190" s="13"/>
      <c r="V190" s="13"/>
      <c r="W190" s="13"/>
      <c r="X190" s="13"/>
      <c r="Y190" s="13"/>
      <c r="Z190" s="13"/>
      <c r="AA190" s="13"/>
      <c r="AB190" s="13"/>
      <c r="AC190" s="13"/>
      <c r="AD190" s="13"/>
      <c r="AE190" s="13"/>
      <c r="AT190" s="248" t="s">
        <v>213</v>
      </c>
      <c r="AU190" s="248" t="s">
        <v>86</v>
      </c>
      <c r="AV190" s="13" t="s">
        <v>86</v>
      </c>
      <c r="AW190" s="13" t="s">
        <v>39</v>
      </c>
      <c r="AX190" s="13" t="s">
        <v>6</v>
      </c>
      <c r="AY190" s="248" t="s">
        <v>199</v>
      </c>
    </row>
    <row r="191" spans="1:51" s="13" customFormat="1" ht="12">
      <c r="A191" s="13"/>
      <c r="B191" s="238"/>
      <c r="C191" s="239"/>
      <c r="D191" s="234" t="s">
        <v>213</v>
      </c>
      <c r="E191" s="240" t="s">
        <v>32</v>
      </c>
      <c r="F191" s="241" t="s">
        <v>1501</v>
      </c>
      <c r="G191" s="239"/>
      <c r="H191" s="242">
        <v>4.884</v>
      </c>
      <c r="I191" s="243"/>
      <c r="J191" s="239"/>
      <c r="K191" s="239"/>
      <c r="L191" s="244"/>
      <c r="M191" s="245"/>
      <c r="N191" s="246"/>
      <c r="O191" s="246"/>
      <c r="P191" s="246"/>
      <c r="Q191" s="246"/>
      <c r="R191" s="246"/>
      <c r="S191" s="246"/>
      <c r="T191" s="247"/>
      <c r="U191" s="13"/>
      <c r="V191" s="13"/>
      <c r="W191" s="13"/>
      <c r="X191" s="13"/>
      <c r="Y191" s="13"/>
      <c r="Z191" s="13"/>
      <c r="AA191" s="13"/>
      <c r="AB191" s="13"/>
      <c r="AC191" s="13"/>
      <c r="AD191" s="13"/>
      <c r="AE191" s="13"/>
      <c r="AT191" s="248" t="s">
        <v>213</v>
      </c>
      <c r="AU191" s="248" t="s">
        <v>86</v>
      </c>
      <c r="AV191" s="13" t="s">
        <v>86</v>
      </c>
      <c r="AW191" s="13" t="s">
        <v>39</v>
      </c>
      <c r="AX191" s="13" t="s">
        <v>6</v>
      </c>
      <c r="AY191" s="248" t="s">
        <v>199</v>
      </c>
    </row>
    <row r="192" spans="1:51" s="14" customFormat="1" ht="12">
      <c r="A192" s="14"/>
      <c r="B192" s="249"/>
      <c r="C192" s="250"/>
      <c r="D192" s="234" t="s">
        <v>213</v>
      </c>
      <c r="E192" s="251" t="s">
        <v>32</v>
      </c>
      <c r="F192" s="252" t="s">
        <v>215</v>
      </c>
      <c r="G192" s="250"/>
      <c r="H192" s="253">
        <v>6.948</v>
      </c>
      <c r="I192" s="254"/>
      <c r="J192" s="250"/>
      <c r="K192" s="250"/>
      <c r="L192" s="255"/>
      <c r="M192" s="269"/>
      <c r="N192" s="270"/>
      <c r="O192" s="270"/>
      <c r="P192" s="270"/>
      <c r="Q192" s="270"/>
      <c r="R192" s="270"/>
      <c r="S192" s="270"/>
      <c r="T192" s="271"/>
      <c r="U192" s="14"/>
      <c r="V192" s="14"/>
      <c r="W192" s="14"/>
      <c r="X192" s="14"/>
      <c r="Y192" s="14"/>
      <c r="Z192" s="14"/>
      <c r="AA192" s="14"/>
      <c r="AB192" s="14"/>
      <c r="AC192" s="14"/>
      <c r="AD192" s="14"/>
      <c r="AE192" s="14"/>
      <c r="AT192" s="259" t="s">
        <v>213</v>
      </c>
      <c r="AU192" s="259" t="s">
        <v>86</v>
      </c>
      <c r="AV192" s="14" t="s">
        <v>209</v>
      </c>
      <c r="AW192" s="14" t="s">
        <v>39</v>
      </c>
      <c r="AX192" s="14" t="s">
        <v>84</v>
      </c>
      <c r="AY192" s="259" t="s">
        <v>199</v>
      </c>
    </row>
    <row r="193" spans="1:65" s="2" customFormat="1" ht="19.8" customHeight="1">
      <c r="A193" s="40"/>
      <c r="B193" s="41"/>
      <c r="C193" s="260" t="s">
        <v>268</v>
      </c>
      <c r="D193" s="260" t="s">
        <v>222</v>
      </c>
      <c r="E193" s="261" t="s">
        <v>1153</v>
      </c>
      <c r="F193" s="262" t="s">
        <v>1154</v>
      </c>
      <c r="G193" s="263" t="s">
        <v>288</v>
      </c>
      <c r="H193" s="264">
        <v>6.948</v>
      </c>
      <c r="I193" s="265"/>
      <c r="J193" s="266">
        <f>ROUND(I193*H193,2)</f>
        <v>0</v>
      </c>
      <c r="K193" s="262" t="s">
        <v>32</v>
      </c>
      <c r="L193" s="46"/>
      <c r="M193" s="267" t="s">
        <v>32</v>
      </c>
      <c r="N193" s="268" t="s">
        <v>48</v>
      </c>
      <c r="O193" s="86"/>
      <c r="P193" s="230">
        <f>O193*H193</f>
        <v>0</v>
      </c>
      <c r="Q193" s="230">
        <v>0</v>
      </c>
      <c r="R193" s="230">
        <f>Q193*H193</f>
        <v>0</v>
      </c>
      <c r="S193" s="230">
        <v>0</v>
      </c>
      <c r="T193" s="231">
        <f>S193*H193</f>
        <v>0</v>
      </c>
      <c r="U193" s="40"/>
      <c r="V193" s="40"/>
      <c r="W193" s="40"/>
      <c r="X193" s="40"/>
      <c r="Y193" s="40"/>
      <c r="Z193" s="40"/>
      <c r="AA193" s="40"/>
      <c r="AB193" s="40"/>
      <c r="AC193" s="40"/>
      <c r="AD193" s="40"/>
      <c r="AE193" s="40"/>
      <c r="AR193" s="232" t="s">
        <v>209</v>
      </c>
      <c r="AT193" s="232" t="s">
        <v>222</v>
      </c>
      <c r="AU193" s="232" t="s">
        <v>86</v>
      </c>
      <c r="AY193" s="18" t="s">
        <v>199</v>
      </c>
      <c r="BE193" s="233">
        <f>IF(N193="základní",J193,0)</f>
        <v>0</v>
      </c>
      <c r="BF193" s="233">
        <f>IF(N193="snížená",J193,0)</f>
        <v>0</v>
      </c>
      <c r="BG193" s="233">
        <f>IF(N193="zákl. přenesená",J193,0)</f>
        <v>0</v>
      </c>
      <c r="BH193" s="233">
        <f>IF(N193="sníž. přenesená",J193,0)</f>
        <v>0</v>
      </c>
      <c r="BI193" s="233">
        <f>IF(N193="nulová",J193,0)</f>
        <v>0</v>
      </c>
      <c r="BJ193" s="18" t="s">
        <v>84</v>
      </c>
      <c r="BK193" s="233">
        <f>ROUND(I193*H193,2)</f>
        <v>0</v>
      </c>
      <c r="BL193" s="18" t="s">
        <v>209</v>
      </c>
      <c r="BM193" s="232" t="s">
        <v>371</v>
      </c>
    </row>
    <row r="194" spans="1:47" s="2" customFormat="1" ht="12">
      <c r="A194" s="40"/>
      <c r="B194" s="41"/>
      <c r="C194" s="42"/>
      <c r="D194" s="234" t="s">
        <v>210</v>
      </c>
      <c r="E194" s="42"/>
      <c r="F194" s="235" t="s">
        <v>1154</v>
      </c>
      <c r="G194" s="42"/>
      <c r="H194" s="42"/>
      <c r="I194" s="138"/>
      <c r="J194" s="42"/>
      <c r="K194" s="42"/>
      <c r="L194" s="46"/>
      <c r="M194" s="236"/>
      <c r="N194" s="237"/>
      <c r="O194" s="86"/>
      <c r="P194" s="86"/>
      <c r="Q194" s="86"/>
      <c r="R194" s="86"/>
      <c r="S194" s="86"/>
      <c r="T194" s="87"/>
      <c r="U194" s="40"/>
      <c r="V194" s="40"/>
      <c r="W194" s="40"/>
      <c r="X194" s="40"/>
      <c r="Y194" s="40"/>
      <c r="Z194" s="40"/>
      <c r="AA194" s="40"/>
      <c r="AB194" s="40"/>
      <c r="AC194" s="40"/>
      <c r="AD194" s="40"/>
      <c r="AE194" s="40"/>
      <c r="AT194" s="18" t="s">
        <v>210</v>
      </c>
      <c r="AU194" s="18" t="s">
        <v>86</v>
      </c>
    </row>
    <row r="195" spans="1:65" s="2" customFormat="1" ht="19.8" customHeight="1">
      <c r="A195" s="40"/>
      <c r="B195" s="41"/>
      <c r="C195" s="260" t="s">
        <v>372</v>
      </c>
      <c r="D195" s="260" t="s">
        <v>222</v>
      </c>
      <c r="E195" s="261" t="s">
        <v>1155</v>
      </c>
      <c r="F195" s="262" t="s">
        <v>1156</v>
      </c>
      <c r="G195" s="263" t="s">
        <v>296</v>
      </c>
      <c r="H195" s="264">
        <v>0.18</v>
      </c>
      <c r="I195" s="265"/>
      <c r="J195" s="266">
        <f>ROUND(I195*H195,2)</f>
        <v>0</v>
      </c>
      <c r="K195" s="262" t="s">
        <v>32</v>
      </c>
      <c r="L195" s="46"/>
      <c r="M195" s="267" t="s">
        <v>32</v>
      </c>
      <c r="N195" s="268" t="s">
        <v>48</v>
      </c>
      <c r="O195" s="86"/>
      <c r="P195" s="230">
        <f>O195*H195</f>
        <v>0</v>
      </c>
      <c r="Q195" s="230">
        <v>0</v>
      </c>
      <c r="R195" s="230">
        <f>Q195*H195</f>
        <v>0</v>
      </c>
      <c r="S195" s="230">
        <v>0</v>
      </c>
      <c r="T195" s="231">
        <f>S195*H195</f>
        <v>0</v>
      </c>
      <c r="U195" s="40"/>
      <c r="V195" s="40"/>
      <c r="W195" s="40"/>
      <c r="X195" s="40"/>
      <c r="Y195" s="40"/>
      <c r="Z195" s="40"/>
      <c r="AA195" s="40"/>
      <c r="AB195" s="40"/>
      <c r="AC195" s="40"/>
      <c r="AD195" s="40"/>
      <c r="AE195" s="40"/>
      <c r="AR195" s="232" t="s">
        <v>209</v>
      </c>
      <c r="AT195" s="232" t="s">
        <v>222</v>
      </c>
      <c r="AU195" s="232" t="s">
        <v>86</v>
      </c>
      <c r="AY195" s="18" t="s">
        <v>199</v>
      </c>
      <c r="BE195" s="233">
        <f>IF(N195="základní",J195,0)</f>
        <v>0</v>
      </c>
      <c r="BF195" s="233">
        <f>IF(N195="snížená",J195,0)</f>
        <v>0</v>
      </c>
      <c r="BG195" s="233">
        <f>IF(N195="zákl. přenesená",J195,0)</f>
        <v>0</v>
      </c>
      <c r="BH195" s="233">
        <f>IF(N195="sníž. přenesená",J195,0)</f>
        <v>0</v>
      </c>
      <c r="BI195" s="233">
        <f>IF(N195="nulová",J195,0)</f>
        <v>0</v>
      </c>
      <c r="BJ195" s="18" t="s">
        <v>84</v>
      </c>
      <c r="BK195" s="233">
        <f>ROUND(I195*H195,2)</f>
        <v>0</v>
      </c>
      <c r="BL195" s="18" t="s">
        <v>209</v>
      </c>
      <c r="BM195" s="232" t="s">
        <v>375</v>
      </c>
    </row>
    <row r="196" spans="1:47" s="2" customFormat="1" ht="12">
      <c r="A196" s="40"/>
      <c r="B196" s="41"/>
      <c r="C196" s="42"/>
      <c r="D196" s="234" t="s">
        <v>210</v>
      </c>
      <c r="E196" s="42"/>
      <c r="F196" s="235" t="s">
        <v>1156</v>
      </c>
      <c r="G196" s="42"/>
      <c r="H196" s="42"/>
      <c r="I196" s="138"/>
      <c r="J196" s="42"/>
      <c r="K196" s="42"/>
      <c r="L196" s="46"/>
      <c r="M196" s="236"/>
      <c r="N196" s="237"/>
      <c r="O196" s="86"/>
      <c r="P196" s="86"/>
      <c r="Q196" s="86"/>
      <c r="R196" s="86"/>
      <c r="S196" s="86"/>
      <c r="T196" s="87"/>
      <c r="U196" s="40"/>
      <c r="V196" s="40"/>
      <c r="W196" s="40"/>
      <c r="X196" s="40"/>
      <c r="Y196" s="40"/>
      <c r="Z196" s="40"/>
      <c r="AA196" s="40"/>
      <c r="AB196" s="40"/>
      <c r="AC196" s="40"/>
      <c r="AD196" s="40"/>
      <c r="AE196" s="40"/>
      <c r="AT196" s="18" t="s">
        <v>210</v>
      </c>
      <c r="AU196" s="18" t="s">
        <v>86</v>
      </c>
    </row>
    <row r="197" spans="1:65" s="2" customFormat="1" ht="14.4" customHeight="1">
      <c r="A197" s="40"/>
      <c r="B197" s="41"/>
      <c r="C197" s="260" t="s">
        <v>271</v>
      </c>
      <c r="D197" s="260" t="s">
        <v>222</v>
      </c>
      <c r="E197" s="261" t="s">
        <v>1502</v>
      </c>
      <c r="F197" s="262" t="s">
        <v>1503</v>
      </c>
      <c r="G197" s="263" t="s">
        <v>303</v>
      </c>
      <c r="H197" s="264">
        <v>13.8</v>
      </c>
      <c r="I197" s="265"/>
      <c r="J197" s="266">
        <f>ROUND(I197*H197,2)</f>
        <v>0</v>
      </c>
      <c r="K197" s="262" t="s">
        <v>32</v>
      </c>
      <c r="L197" s="46"/>
      <c r="M197" s="267" t="s">
        <v>32</v>
      </c>
      <c r="N197" s="268" t="s">
        <v>48</v>
      </c>
      <c r="O197" s="86"/>
      <c r="P197" s="230">
        <f>O197*H197</f>
        <v>0</v>
      </c>
      <c r="Q197" s="230">
        <v>0</v>
      </c>
      <c r="R197" s="230">
        <f>Q197*H197</f>
        <v>0</v>
      </c>
      <c r="S197" s="230">
        <v>0</v>
      </c>
      <c r="T197" s="231">
        <f>S197*H197</f>
        <v>0</v>
      </c>
      <c r="U197" s="40"/>
      <c r="V197" s="40"/>
      <c r="W197" s="40"/>
      <c r="X197" s="40"/>
      <c r="Y197" s="40"/>
      <c r="Z197" s="40"/>
      <c r="AA197" s="40"/>
      <c r="AB197" s="40"/>
      <c r="AC197" s="40"/>
      <c r="AD197" s="40"/>
      <c r="AE197" s="40"/>
      <c r="AR197" s="232" t="s">
        <v>209</v>
      </c>
      <c r="AT197" s="232" t="s">
        <v>222</v>
      </c>
      <c r="AU197" s="232" t="s">
        <v>86</v>
      </c>
      <c r="AY197" s="18" t="s">
        <v>199</v>
      </c>
      <c r="BE197" s="233">
        <f>IF(N197="základní",J197,0)</f>
        <v>0</v>
      </c>
      <c r="BF197" s="233">
        <f>IF(N197="snížená",J197,0)</f>
        <v>0</v>
      </c>
      <c r="BG197" s="233">
        <f>IF(N197="zákl. přenesená",J197,0)</f>
        <v>0</v>
      </c>
      <c r="BH197" s="233">
        <f>IF(N197="sníž. přenesená",J197,0)</f>
        <v>0</v>
      </c>
      <c r="BI197" s="233">
        <f>IF(N197="nulová",J197,0)</f>
        <v>0</v>
      </c>
      <c r="BJ197" s="18" t="s">
        <v>84</v>
      </c>
      <c r="BK197" s="233">
        <f>ROUND(I197*H197,2)</f>
        <v>0</v>
      </c>
      <c r="BL197" s="18" t="s">
        <v>209</v>
      </c>
      <c r="BM197" s="232" t="s">
        <v>379</v>
      </c>
    </row>
    <row r="198" spans="1:47" s="2" customFormat="1" ht="12">
      <c r="A198" s="40"/>
      <c r="B198" s="41"/>
      <c r="C198" s="42"/>
      <c r="D198" s="234" t="s">
        <v>210</v>
      </c>
      <c r="E198" s="42"/>
      <c r="F198" s="235" t="s">
        <v>1503</v>
      </c>
      <c r="G198" s="42"/>
      <c r="H198" s="42"/>
      <c r="I198" s="138"/>
      <c r="J198" s="42"/>
      <c r="K198" s="42"/>
      <c r="L198" s="46"/>
      <c r="M198" s="236"/>
      <c r="N198" s="237"/>
      <c r="O198" s="86"/>
      <c r="P198" s="86"/>
      <c r="Q198" s="86"/>
      <c r="R198" s="86"/>
      <c r="S198" s="86"/>
      <c r="T198" s="87"/>
      <c r="U198" s="40"/>
      <c r="V198" s="40"/>
      <c r="W198" s="40"/>
      <c r="X198" s="40"/>
      <c r="Y198" s="40"/>
      <c r="Z198" s="40"/>
      <c r="AA198" s="40"/>
      <c r="AB198" s="40"/>
      <c r="AC198" s="40"/>
      <c r="AD198" s="40"/>
      <c r="AE198" s="40"/>
      <c r="AT198" s="18" t="s">
        <v>210</v>
      </c>
      <c r="AU198" s="18" t="s">
        <v>86</v>
      </c>
    </row>
    <row r="199" spans="1:51" s="13" customFormat="1" ht="12">
      <c r="A199" s="13"/>
      <c r="B199" s="238"/>
      <c r="C199" s="239"/>
      <c r="D199" s="234" t="s">
        <v>213</v>
      </c>
      <c r="E199" s="240" t="s">
        <v>32</v>
      </c>
      <c r="F199" s="241" t="s">
        <v>1504</v>
      </c>
      <c r="G199" s="239"/>
      <c r="H199" s="242">
        <v>13.8</v>
      </c>
      <c r="I199" s="243"/>
      <c r="J199" s="239"/>
      <c r="K199" s="239"/>
      <c r="L199" s="244"/>
      <c r="M199" s="245"/>
      <c r="N199" s="246"/>
      <c r="O199" s="246"/>
      <c r="P199" s="246"/>
      <c r="Q199" s="246"/>
      <c r="R199" s="246"/>
      <c r="S199" s="246"/>
      <c r="T199" s="247"/>
      <c r="U199" s="13"/>
      <c r="V199" s="13"/>
      <c r="W199" s="13"/>
      <c r="X199" s="13"/>
      <c r="Y199" s="13"/>
      <c r="Z199" s="13"/>
      <c r="AA199" s="13"/>
      <c r="AB199" s="13"/>
      <c r="AC199" s="13"/>
      <c r="AD199" s="13"/>
      <c r="AE199" s="13"/>
      <c r="AT199" s="248" t="s">
        <v>213</v>
      </c>
      <c r="AU199" s="248" t="s">
        <v>86</v>
      </c>
      <c r="AV199" s="13" t="s">
        <v>86</v>
      </c>
      <c r="AW199" s="13" t="s">
        <v>39</v>
      </c>
      <c r="AX199" s="13" t="s">
        <v>6</v>
      </c>
      <c r="AY199" s="248" t="s">
        <v>199</v>
      </c>
    </row>
    <row r="200" spans="1:51" s="14" customFormat="1" ht="12">
      <c r="A200" s="14"/>
      <c r="B200" s="249"/>
      <c r="C200" s="250"/>
      <c r="D200" s="234" t="s">
        <v>213</v>
      </c>
      <c r="E200" s="251" t="s">
        <v>32</v>
      </c>
      <c r="F200" s="252" t="s">
        <v>215</v>
      </c>
      <c r="G200" s="250"/>
      <c r="H200" s="253">
        <v>13.8</v>
      </c>
      <c r="I200" s="254"/>
      <c r="J200" s="250"/>
      <c r="K200" s="250"/>
      <c r="L200" s="255"/>
      <c r="M200" s="269"/>
      <c r="N200" s="270"/>
      <c r="O200" s="270"/>
      <c r="P200" s="270"/>
      <c r="Q200" s="270"/>
      <c r="R200" s="270"/>
      <c r="S200" s="270"/>
      <c r="T200" s="271"/>
      <c r="U200" s="14"/>
      <c r="V200" s="14"/>
      <c r="W200" s="14"/>
      <c r="X200" s="14"/>
      <c r="Y200" s="14"/>
      <c r="Z200" s="14"/>
      <c r="AA200" s="14"/>
      <c r="AB200" s="14"/>
      <c r="AC200" s="14"/>
      <c r="AD200" s="14"/>
      <c r="AE200" s="14"/>
      <c r="AT200" s="259" t="s">
        <v>213</v>
      </c>
      <c r="AU200" s="259" t="s">
        <v>86</v>
      </c>
      <c r="AV200" s="14" t="s">
        <v>209</v>
      </c>
      <c r="AW200" s="14" t="s">
        <v>39</v>
      </c>
      <c r="AX200" s="14" t="s">
        <v>84</v>
      </c>
      <c r="AY200" s="259" t="s">
        <v>199</v>
      </c>
    </row>
    <row r="201" spans="1:65" s="2" customFormat="1" ht="30" customHeight="1">
      <c r="A201" s="40"/>
      <c r="B201" s="41"/>
      <c r="C201" s="260" t="s">
        <v>380</v>
      </c>
      <c r="D201" s="260" t="s">
        <v>222</v>
      </c>
      <c r="E201" s="261" t="s">
        <v>1414</v>
      </c>
      <c r="F201" s="262" t="s">
        <v>1415</v>
      </c>
      <c r="G201" s="263" t="s">
        <v>288</v>
      </c>
      <c r="H201" s="264">
        <v>39.4</v>
      </c>
      <c r="I201" s="265"/>
      <c r="J201" s="266">
        <f>ROUND(I201*H201,2)</f>
        <v>0</v>
      </c>
      <c r="K201" s="262" t="s">
        <v>32</v>
      </c>
      <c r="L201" s="46"/>
      <c r="M201" s="267" t="s">
        <v>32</v>
      </c>
      <c r="N201" s="268" t="s">
        <v>48</v>
      </c>
      <c r="O201" s="86"/>
      <c r="P201" s="230">
        <f>O201*H201</f>
        <v>0</v>
      </c>
      <c r="Q201" s="230">
        <v>0</v>
      </c>
      <c r="R201" s="230">
        <f>Q201*H201</f>
        <v>0</v>
      </c>
      <c r="S201" s="230">
        <v>0</v>
      </c>
      <c r="T201" s="231">
        <f>S201*H201</f>
        <v>0</v>
      </c>
      <c r="U201" s="40"/>
      <c r="V201" s="40"/>
      <c r="W201" s="40"/>
      <c r="X201" s="40"/>
      <c r="Y201" s="40"/>
      <c r="Z201" s="40"/>
      <c r="AA201" s="40"/>
      <c r="AB201" s="40"/>
      <c r="AC201" s="40"/>
      <c r="AD201" s="40"/>
      <c r="AE201" s="40"/>
      <c r="AR201" s="232" t="s">
        <v>209</v>
      </c>
      <c r="AT201" s="232" t="s">
        <v>222</v>
      </c>
      <c r="AU201" s="232" t="s">
        <v>86</v>
      </c>
      <c r="AY201" s="18" t="s">
        <v>199</v>
      </c>
      <c r="BE201" s="233">
        <f>IF(N201="základní",J201,0)</f>
        <v>0</v>
      </c>
      <c r="BF201" s="233">
        <f>IF(N201="snížená",J201,0)</f>
        <v>0</v>
      </c>
      <c r="BG201" s="233">
        <f>IF(N201="zákl. přenesená",J201,0)</f>
        <v>0</v>
      </c>
      <c r="BH201" s="233">
        <f>IF(N201="sníž. přenesená",J201,0)</f>
        <v>0</v>
      </c>
      <c r="BI201" s="233">
        <f>IF(N201="nulová",J201,0)</f>
        <v>0</v>
      </c>
      <c r="BJ201" s="18" t="s">
        <v>84</v>
      </c>
      <c r="BK201" s="233">
        <f>ROUND(I201*H201,2)</f>
        <v>0</v>
      </c>
      <c r="BL201" s="18" t="s">
        <v>209</v>
      </c>
      <c r="BM201" s="232" t="s">
        <v>383</v>
      </c>
    </row>
    <row r="202" spans="1:47" s="2" customFormat="1" ht="12">
      <c r="A202" s="40"/>
      <c r="B202" s="41"/>
      <c r="C202" s="42"/>
      <c r="D202" s="234" t="s">
        <v>210</v>
      </c>
      <c r="E202" s="42"/>
      <c r="F202" s="235" t="s">
        <v>1415</v>
      </c>
      <c r="G202" s="42"/>
      <c r="H202" s="42"/>
      <c r="I202" s="138"/>
      <c r="J202" s="42"/>
      <c r="K202" s="42"/>
      <c r="L202" s="46"/>
      <c r="M202" s="236"/>
      <c r="N202" s="237"/>
      <c r="O202" s="86"/>
      <c r="P202" s="86"/>
      <c r="Q202" s="86"/>
      <c r="R202" s="86"/>
      <c r="S202" s="86"/>
      <c r="T202" s="87"/>
      <c r="U202" s="40"/>
      <c r="V202" s="40"/>
      <c r="W202" s="40"/>
      <c r="X202" s="40"/>
      <c r="Y202" s="40"/>
      <c r="Z202" s="40"/>
      <c r="AA202" s="40"/>
      <c r="AB202" s="40"/>
      <c r="AC202" s="40"/>
      <c r="AD202" s="40"/>
      <c r="AE202" s="40"/>
      <c r="AT202" s="18" t="s">
        <v>210</v>
      </c>
      <c r="AU202" s="18" t="s">
        <v>86</v>
      </c>
    </row>
    <row r="203" spans="1:51" s="13" customFormat="1" ht="12">
      <c r="A203" s="13"/>
      <c r="B203" s="238"/>
      <c r="C203" s="239"/>
      <c r="D203" s="234" t="s">
        <v>213</v>
      </c>
      <c r="E203" s="240" t="s">
        <v>32</v>
      </c>
      <c r="F203" s="241" t="s">
        <v>1505</v>
      </c>
      <c r="G203" s="239"/>
      <c r="H203" s="242">
        <v>39.4</v>
      </c>
      <c r="I203" s="243"/>
      <c r="J203" s="239"/>
      <c r="K203" s="239"/>
      <c r="L203" s="244"/>
      <c r="M203" s="245"/>
      <c r="N203" s="246"/>
      <c r="O203" s="246"/>
      <c r="P203" s="246"/>
      <c r="Q203" s="246"/>
      <c r="R203" s="246"/>
      <c r="S203" s="246"/>
      <c r="T203" s="247"/>
      <c r="U203" s="13"/>
      <c r="V203" s="13"/>
      <c r="W203" s="13"/>
      <c r="X203" s="13"/>
      <c r="Y203" s="13"/>
      <c r="Z203" s="13"/>
      <c r="AA203" s="13"/>
      <c r="AB203" s="13"/>
      <c r="AC203" s="13"/>
      <c r="AD203" s="13"/>
      <c r="AE203" s="13"/>
      <c r="AT203" s="248" t="s">
        <v>213</v>
      </c>
      <c r="AU203" s="248" t="s">
        <v>86</v>
      </c>
      <c r="AV203" s="13" t="s">
        <v>86</v>
      </c>
      <c r="AW203" s="13" t="s">
        <v>39</v>
      </c>
      <c r="AX203" s="13" t="s">
        <v>6</v>
      </c>
      <c r="AY203" s="248" t="s">
        <v>199</v>
      </c>
    </row>
    <row r="204" spans="1:51" s="14" customFormat="1" ht="12">
      <c r="A204" s="14"/>
      <c r="B204" s="249"/>
      <c r="C204" s="250"/>
      <c r="D204" s="234" t="s">
        <v>213</v>
      </c>
      <c r="E204" s="251" t="s">
        <v>32</v>
      </c>
      <c r="F204" s="252" t="s">
        <v>215</v>
      </c>
      <c r="G204" s="250"/>
      <c r="H204" s="253">
        <v>39.4</v>
      </c>
      <c r="I204" s="254"/>
      <c r="J204" s="250"/>
      <c r="K204" s="250"/>
      <c r="L204" s="255"/>
      <c r="M204" s="269"/>
      <c r="N204" s="270"/>
      <c r="O204" s="270"/>
      <c r="P204" s="270"/>
      <c r="Q204" s="270"/>
      <c r="R204" s="270"/>
      <c r="S204" s="270"/>
      <c r="T204" s="271"/>
      <c r="U204" s="14"/>
      <c r="V204" s="14"/>
      <c r="W204" s="14"/>
      <c r="X204" s="14"/>
      <c r="Y204" s="14"/>
      <c r="Z204" s="14"/>
      <c r="AA204" s="14"/>
      <c r="AB204" s="14"/>
      <c r="AC204" s="14"/>
      <c r="AD204" s="14"/>
      <c r="AE204" s="14"/>
      <c r="AT204" s="259" t="s">
        <v>213</v>
      </c>
      <c r="AU204" s="259" t="s">
        <v>86</v>
      </c>
      <c r="AV204" s="14" t="s">
        <v>209</v>
      </c>
      <c r="AW204" s="14" t="s">
        <v>39</v>
      </c>
      <c r="AX204" s="14" t="s">
        <v>84</v>
      </c>
      <c r="AY204" s="259" t="s">
        <v>199</v>
      </c>
    </row>
    <row r="205" spans="1:65" s="2" customFormat="1" ht="30" customHeight="1">
      <c r="A205" s="40"/>
      <c r="B205" s="41"/>
      <c r="C205" s="260" t="s">
        <v>274</v>
      </c>
      <c r="D205" s="260" t="s">
        <v>222</v>
      </c>
      <c r="E205" s="261" t="s">
        <v>1417</v>
      </c>
      <c r="F205" s="262" t="s">
        <v>1418</v>
      </c>
      <c r="G205" s="263" t="s">
        <v>288</v>
      </c>
      <c r="H205" s="264">
        <v>39.4</v>
      </c>
      <c r="I205" s="265"/>
      <c r="J205" s="266">
        <f>ROUND(I205*H205,2)</f>
        <v>0</v>
      </c>
      <c r="K205" s="262" t="s">
        <v>32</v>
      </c>
      <c r="L205" s="46"/>
      <c r="M205" s="267" t="s">
        <v>32</v>
      </c>
      <c r="N205" s="268" t="s">
        <v>48</v>
      </c>
      <c r="O205" s="86"/>
      <c r="P205" s="230">
        <f>O205*H205</f>
        <v>0</v>
      </c>
      <c r="Q205" s="230">
        <v>0</v>
      </c>
      <c r="R205" s="230">
        <f>Q205*H205</f>
        <v>0</v>
      </c>
      <c r="S205" s="230">
        <v>0</v>
      </c>
      <c r="T205" s="231">
        <f>S205*H205</f>
        <v>0</v>
      </c>
      <c r="U205" s="40"/>
      <c r="V205" s="40"/>
      <c r="W205" s="40"/>
      <c r="X205" s="40"/>
      <c r="Y205" s="40"/>
      <c r="Z205" s="40"/>
      <c r="AA205" s="40"/>
      <c r="AB205" s="40"/>
      <c r="AC205" s="40"/>
      <c r="AD205" s="40"/>
      <c r="AE205" s="40"/>
      <c r="AR205" s="232" t="s">
        <v>209</v>
      </c>
      <c r="AT205" s="232" t="s">
        <v>222</v>
      </c>
      <c r="AU205" s="232" t="s">
        <v>86</v>
      </c>
      <c r="AY205" s="18" t="s">
        <v>199</v>
      </c>
      <c r="BE205" s="233">
        <f>IF(N205="základní",J205,0)</f>
        <v>0</v>
      </c>
      <c r="BF205" s="233">
        <f>IF(N205="snížená",J205,0)</f>
        <v>0</v>
      </c>
      <c r="BG205" s="233">
        <f>IF(N205="zákl. přenesená",J205,0)</f>
        <v>0</v>
      </c>
      <c r="BH205" s="233">
        <f>IF(N205="sníž. přenesená",J205,0)</f>
        <v>0</v>
      </c>
      <c r="BI205" s="233">
        <f>IF(N205="nulová",J205,0)</f>
        <v>0</v>
      </c>
      <c r="BJ205" s="18" t="s">
        <v>84</v>
      </c>
      <c r="BK205" s="233">
        <f>ROUND(I205*H205,2)</f>
        <v>0</v>
      </c>
      <c r="BL205" s="18" t="s">
        <v>209</v>
      </c>
      <c r="BM205" s="232" t="s">
        <v>386</v>
      </c>
    </row>
    <row r="206" spans="1:47" s="2" customFormat="1" ht="12">
      <c r="A206" s="40"/>
      <c r="B206" s="41"/>
      <c r="C206" s="42"/>
      <c r="D206" s="234" t="s">
        <v>210</v>
      </c>
      <c r="E206" s="42"/>
      <c r="F206" s="235" t="s">
        <v>1418</v>
      </c>
      <c r="G206" s="42"/>
      <c r="H206" s="42"/>
      <c r="I206" s="138"/>
      <c r="J206" s="42"/>
      <c r="K206" s="42"/>
      <c r="L206" s="46"/>
      <c r="M206" s="236"/>
      <c r="N206" s="237"/>
      <c r="O206" s="86"/>
      <c r="P206" s="86"/>
      <c r="Q206" s="86"/>
      <c r="R206" s="86"/>
      <c r="S206" s="86"/>
      <c r="T206" s="87"/>
      <c r="U206" s="40"/>
      <c r="V206" s="40"/>
      <c r="W206" s="40"/>
      <c r="X206" s="40"/>
      <c r="Y206" s="40"/>
      <c r="Z206" s="40"/>
      <c r="AA206" s="40"/>
      <c r="AB206" s="40"/>
      <c r="AC206" s="40"/>
      <c r="AD206" s="40"/>
      <c r="AE206" s="40"/>
      <c r="AT206" s="18" t="s">
        <v>210</v>
      </c>
      <c r="AU206" s="18" t="s">
        <v>86</v>
      </c>
    </row>
    <row r="207" spans="1:65" s="2" customFormat="1" ht="19.8" customHeight="1">
      <c r="A207" s="40"/>
      <c r="B207" s="41"/>
      <c r="C207" s="260" t="s">
        <v>387</v>
      </c>
      <c r="D207" s="260" t="s">
        <v>222</v>
      </c>
      <c r="E207" s="261" t="s">
        <v>1506</v>
      </c>
      <c r="F207" s="262" t="s">
        <v>1507</v>
      </c>
      <c r="G207" s="263" t="s">
        <v>206</v>
      </c>
      <c r="H207" s="264">
        <v>6</v>
      </c>
      <c r="I207" s="265"/>
      <c r="J207" s="266">
        <f>ROUND(I207*H207,2)</f>
        <v>0</v>
      </c>
      <c r="K207" s="262" t="s">
        <v>32</v>
      </c>
      <c r="L207" s="46"/>
      <c r="M207" s="267" t="s">
        <v>32</v>
      </c>
      <c r="N207" s="268" t="s">
        <v>48</v>
      </c>
      <c r="O207" s="86"/>
      <c r="P207" s="230">
        <f>O207*H207</f>
        <v>0</v>
      </c>
      <c r="Q207" s="230">
        <v>0</v>
      </c>
      <c r="R207" s="230">
        <f>Q207*H207</f>
        <v>0</v>
      </c>
      <c r="S207" s="230">
        <v>0</v>
      </c>
      <c r="T207" s="231">
        <f>S207*H207</f>
        <v>0</v>
      </c>
      <c r="U207" s="40"/>
      <c r="V207" s="40"/>
      <c r="W207" s="40"/>
      <c r="X207" s="40"/>
      <c r="Y207" s="40"/>
      <c r="Z207" s="40"/>
      <c r="AA207" s="40"/>
      <c r="AB207" s="40"/>
      <c r="AC207" s="40"/>
      <c r="AD207" s="40"/>
      <c r="AE207" s="40"/>
      <c r="AR207" s="232" t="s">
        <v>209</v>
      </c>
      <c r="AT207" s="232" t="s">
        <v>222</v>
      </c>
      <c r="AU207" s="232" t="s">
        <v>86</v>
      </c>
      <c r="AY207" s="18" t="s">
        <v>199</v>
      </c>
      <c r="BE207" s="233">
        <f>IF(N207="základní",J207,0)</f>
        <v>0</v>
      </c>
      <c r="BF207" s="233">
        <f>IF(N207="snížená",J207,0)</f>
        <v>0</v>
      </c>
      <c r="BG207" s="233">
        <f>IF(N207="zákl. přenesená",J207,0)</f>
        <v>0</v>
      </c>
      <c r="BH207" s="233">
        <f>IF(N207="sníž. přenesená",J207,0)</f>
        <v>0</v>
      </c>
      <c r="BI207" s="233">
        <f>IF(N207="nulová",J207,0)</f>
        <v>0</v>
      </c>
      <c r="BJ207" s="18" t="s">
        <v>84</v>
      </c>
      <c r="BK207" s="233">
        <f>ROUND(I207*H207,2)</f>
        <v>0</v>
      </c>
      <c r="BL207" s="18" t="s">
        <v>209</v>
      </c>
      <c r="BM207" s="232" t="s">
        <v>390</v>
      </c>
    </row>
    <row r="208" spans="1:47" s="2" customFormat="1" ht="12">
      <c r="A208" s="40"/>
      <c r="B208" s="41"/>
      <c r="C208" s="42"/>
      <c r="D208" s="234" t="s">
        <v>210</v>
      </c>
      <c r="E208" s="42"/>
      <c r="F208" s="235" t="s">
        <v>1507</v>
      </c>
      <c r="G208" s="42"/>
      <c r="H208" s="42"/>
      <c r="I208" s="138"/>
      <c r="J208" s="42"/>
      <c r="K208" s="42"/>
      <c r="L208" s="46"/>
      <c r="M208" s="236"/>
      <c r="N208" s="237"/>
      <c r="O208" s="86"/>
      <c r="P208" s="86"/>
      <c r="Q208" s="86"/>
      <c r="R208" s="86"/>
      <c r="S208" s="86"/>
      <c r="T208" s="87"/>
      <c r="U208" s="40"/>
      <c r="V208" s="40"/>
      <c r="W208" s="40"/>
      <c r="X208" s="40"/>
      <c r="Y208" s="40"/>
      <c r="Z208" s="40"/>
      <c r="AA208" s="40"/>
      <c r="AB208" s="40"/>
      <c r="AC208" s="40"/>
      <c r="AD208" s="40"/>
      <c r="AE208" s="40"/>
      <c r="AT208" s="18" t="s">
        <v>210</v>
      </c>
      <c r="AU208" s="18" t="s">
        <v>86</v>
      </c>
    </row>
    <row r="209" spans="1:63" s="12" customFormat="1" ht="22.8" customHeight="1">
      <c r="A209" s="12"/>
      <c r="B209" s="204"/>
      <c r="C209" s="205"/>
      <c r="D209" s="206" t="s">
        <v>76</v>
      </c>
      <c r="E209" s="218" t="s">
        <v>209</v>
      </c>
      <c r="F209" s="218" t="s">
        <v>917</v>
      </c>
      <c r="G209" s="205"/>
      <c r="H209" s="205"/>
      <c r="I209" s="208"/>
      <c r="J209" s="219">
        <f>BK209</f>
        <v>0</v>
      </c>
      <c r="K209" s="205"/>
      <c r="L209" s="210"/>
      <c r="M209" s="211"/>
      <c r="N209" s="212"/>
      <c r="O209" s="212"/>
      <c r="P209" s="213">
        <f>SUM(P210:P223)</f>
        <v>0</v>
      </c>
      <c r="Q209" s="212"/>
      <c r="R209" s="213">
        <f>SUM(R210:R223)</f>
        <v>0</v>
      </c>
      <c r="S209" s="212"/>
      <c r="T209" s="214">
        <f>SUM(T210:T223)</f>
        <v>0</v>
      </c>
      <c r="U209" s="12"/>
      <c r="V209" s="12"/>
      <c r="W209" s="12"/>
      <c r="X209" s="12"/>
      <c r="Y209" s="12"/>
      <c r="Z209" s="12"/>
      <c r="AA209" s="12"/>
      <c r="AB209" s="12"/>
      <c r="AC209" s="12"/>
      <c r="AD209" s="12"/>
      <c r="AE209" s="12"/>
      <c r="AR209" s="215" t="s">
        <v>84</v>
      </c>
      <c r="AT209" s="216" t="s">
        <v>76</v>
      </c>
      <c r="AU209" s="216" t="s">
        <v>84</v>
      </c>
      <c r="AY209" s="215" t="s">
        <v>199</v>
      </c>
      <c r="BK209" s="217">
        <f>SUM(BK210:BK223)</f>
        <v>0</v>
      </c>
    </row>
    <row r="210" spans="1:65" s="2" customFormat="1" ht="19.8" customHeight="1">
      <c r="A210" s="40"/>
      <c r="B210" s="41"/>
      <c r="C210" s="260" t="s">
        <v>278</v>
      </c>
      <c r="D210" s="260" t="s">
        <v>222</v>
      </c>
      <c r="E210" s="261" t="s">
        <v>1344</v>
      </c>
      <c r="F210" s="262" t="s">
        <v>1345</v>
      </c>
      <c r="G210" s="263" t="s">
        <v>288</v>
      </c>
      <c r="H210" s="264">
        <v>29.48</v>
      </c>
      <c r="I210" s="265"/>
      <c r="J210" s="266">
        <f>ROUND(I210*H210,2)</f>
        <v>0</v>
      </c>
      <c r="K210" s="262" t="s">
        <v>32</v>
      </c>
      <c r="L210" s="46"/>
      <c r="M210" s="267" t="s">
        <v>32</v>
      </c>
      <c r="N210" s="268" t="s">
        <v>48</v>
      </c>
      <c r="O210" s="86"/>
      <c r="P210" s="230">
        <f>O210*H210</f>
        <v>0</v>
      </c>
      <c r="Q210" s="230">
        <v>0</v>
      </c>
      <c r="R210" s="230">
        <f>Q210*H210</f>
        <v>0</v>
      </c>
      <c r="S210" s="230">
        <v>0</v>
      </c>
      <c r="T210" s="231">
        <f>S210*H210</f>
        <v>0</v>
      </c>
      <c r="U210" s="40"/>
      <c r="V210" s="40"/>
      <c r="W210" s="40"/>
      <c r="X210" s="40"/>
      <c r="Y210" s="40"/>
      <c r="Z210" s="40"/>
      <c r="AA210" s="40"/>
      <c r="AB210" s="40"/>
      <c r="AC210" s="40"/>
      <c r="AD210" s="40"/>
      <c r="AE210" s="40"/>
      <c r="AR210" s="232" t="s">
        <v>209</v>
      </c>
      <c r="AT210" s="232" t="s">
        <v>222</v>
      </c>
      <c r="AU210" s="232" t="s">
        <v>86</v>
      </c>
      <c r="AY210" s="18" t="s">
        <v>199</v>
      </c>
      <c r="BE210" s="233">
        <f>IF(N210="základní",J210,0)</f>
        <v>0</v>
      </c>
      <c r="BF210" s="233">
        <f>IF(N210="snížená",J210,0)</f>
        <v>0</v>
      </c>
      <c r="BG210" s="233">
        <f>IF(N210="zákl. přenesená",J210,0)</f>
        <v>0</v>
      </c>
      <c r="BH210" s="233">
        <f>IF(N210="sníž. přenesená",J210,0)</f>
        <v>0</v>
      </c>
      <c r="BI210" s="233">
        <f>IF(N210="nulová",J210,0)</f>
        <v>0</v>
      </c>
      <c r="BJ210" s="18" t="s">
        <v>84</v>
      </c>
      <c r="BK210" s="233">
        <f>ROUND(I210*H210,2)</f>
        <v>0</v>
      </c>
      <c r="BL210" s="18" t="s">
        <v>209</v>
      </c>
      <c r="BM210" s="232" t="s">
        <v>225</v>
      </c>
    </row>
    <row r="211" spans="1:47" s="2" customFormat="1" ht="12">
      <c r="A211" s="40"/>
      <c r="B211" s="41"/>
      <c r="C211" s="42"/>
      <c r="D211" s="234" t="s">
        <v>210</v>
      </c>
      <c r="E211" s="42"/>
      <c r="F211" s="235" t="s">
        <v>1345</v>
      </c>
      <c r="G211" s="42"/>
      <c r="H211" s="42"/>
      <c r="I211" s="138"/>
      <c r="J211" s="42"/>
      <c r="K211" s="42"/>
      <c r="L211" s="46"/>
      <c r="M211" s="236"/>
      <c r="N211" s="237"/>
      <c r="O211" s="86"/>
      <c r="P211" s="86"/>
      <c r="Q211" s="86"/>
      <c r="R211" s="86"/>
      <c r="S211" s="86"/>
      <c r="T211" s="87"/>
      <c r="U211" s="40"/>
      <c r="V211" s="40"/>
      <c r="W211" s="40"/>
      <c r="X211" s="40"/>
      <c r="Y211" s="40"/>
      <c r="Z211" s="40"/>
      <c r="AA211" s="40"/>
      <c r="AB211" s="40"/>
      <c r="AC211" s="40"/>
      <c r="AD211" s="40"/>
      <c r="AE211" s="40"/>
      <c r="AT211" s="18" t="s">
        <v>210</v>
      </c>
      <c r="AU211" s="18" t="s">
        <v>86</v>
      </c>
    </row>
    <row r="212" spans="1:51" s="13" customFormat="1" ht="12">
      <c r="A212" s="13"/>
      <c r="B212" s="238"/>
      <c r="C212" s="239"/>
      <c r="D212" s="234" t="s">
        <v>213</v>
      </c>
      <c r="E212" s="240" t="s">
        <v>32</v>
      </c>
      <c r="F212" s="241" t="s">
        <v>1508</v>
      </c>
      <c r="G212" s="239"/>
      <c r="H212" s="242">
        <v>22</v>
      </c>
      <c r="I212" s="243"/>
      <c r="J212" s="239"/>
      <c r="K212" s="239"/>
      <c r="L212" s="244"/>
      <c r="M212" s="245"/>
      <c r="N212" s="246"/>
      <c r="O212" s="246"/>
      <c r="P212" s="246"/>
      <c r="Q212" s="246"/>
      <c r="R212" s="246"/>
      <c r="S212" s="246"/>
      <c r="T212" s="247"/>
      <c r="U212" s="13"/>
      <c r="V212" s="13"/>
      <c r="W212" s="13"/>
      <c r="X212" s="13"/>
      <c r="Y212" s="13"/>
      <c r="Z212" s="13"/>
      <c r="AA212" s="13"/>
      <c r="AB212" s="13"/>
      <c r="AC212" s="13"/>
      <c r="AD212" s="13"/>
      <c r="AE212" s="13"/>
      <c r="AT212" s="248" t="s">
        <v>213</v>
      </c>
      <c r="AU212" s="248" t="s">
        <v>86</v>
      </c>
      <c r="AV212" s="13" t="s">
        <v>86</v>
      </c>
      <c r="AW212" s="13" t="s">
        <v>39</v>
      </c>
      <c r="AX212" s="13" t="s">
        <v>6</v>
      </c>
      <c r="AY212" s="248" t="s">
        <v>199</v>
      </c>
    </row>
    <row r="213" spans="1:51" s="13" customFormat="1" ht="12">
      <c r="A213" s="13"/>
      <c r="B213" s="238"/>
      <c r="C213" s="239"/>
      <c r="D213" s="234" t="s">
        <v>213</v>
      </c>
      <c r="E213" s="240" t="s">
        <v>32</v>
      </c>
      <c r="F213" s="241" t="s">
        <v>1509</v>
      </c>
      <c r="G213" s="239"/>
      <c r="H213" s="242">
        <v>7.48</v>
      </c>
      <c r="I213" s="243"/>
      <c r="J213" s="239"/>
      <c r="K213" s="239"/>
      <c r="L213" s="244"/>
      <c r="M213" s="245"/>
      <c r="N213" s="246"/>
      <c r="O213" s="246"/>
      <c r="P213" s="246"/>
      <c r="Q213" s="246"/>
      <c r="R213" s="246"/>
      <c r="S213" s="246"/>
      <c r="T213" s="247"/>
      <c r="U213" s="13"/>
      <c r="V213" s="13"/>
      <c r="W213" s="13"/>
      <c r="X213" s="13"/>
      <c r="Y213" s="13"/>
      <c r="Z213" s="13"/>
      <c r="AA213" s="13"/>
      <c r="AB213" s="13"/>
      <c r="AC213" s="13"/>
      <c r="AD213" s="13"/>
      <c r="AE213" s="13"/>
      <c r="AT213" s="248" t="s">
        <v>213</v>
      </c>
      <c r="AU213" s="248" t="s">
        <v>86</v>
      </c>
      <c r="AV213" s="13" t="s">
        <v>86</v>
      </c>
      <c r="AW213" s="13" t="s">
        <v>39</v>
      </c>
      <c r="AX213" s="13" t="s">
        <v>6</v>
      </c>
      <c r="AY213" s="248" t="s">
        <v>199</v>
      </c>
    </row>
    <row r="214" spans="1:51" s="14" customFormat="1" ht="12">
      <c r="A214" s="14"/>
      <c r="B214" s="249"/>
      <c r="C214" s="250"/>
      <c r="D214" s="234" t="s">
        <v>213</v>
      </c>
      <c r="E214" s="251" t="s">
        <v>32</v>
      </c>
      <c r="F214" s="252" t="s">
        <v>215</v>
      </c>
      <c r="G214" s="250"/>
      <c r="H214" s="253">
        <v>29.48</v>
      </c>
      <c r="I214" s="254"/>
      <c r="J214" s="250"/>
      <c r="K214" s="250"/>
      <c r="L214" s="255"/>
      <c r="M214" s="269"/>
      <c r="N214" s="270"/>
      <c r="O214" s="270"/>
      <c r="P214" s="270"/>
      <c r="Q214" s="270"/>
      <c r="R214" s="270"/>
      <c r="S214" s="270"/>
      <c r="T214" s="271"/>
      <c r="U214" s="14"/>
      <c r="V214" s="14"/>
      <c r="W214" s="14"/>
      <c r="X214" s="14"/>
      <c r="Y214" s="14"/>
      <c r="Z214" s="14"/>
      <c r="AA214" s="14"/>
      <c r="AB214" s="14"/>
      <c r="AC214" s="14"/>
      <c r="AD214" s="14"/>
      <c r="AE214" s="14"/>
      <c r="AT214" s="259" t="s">
        <v>213</v>
      </c>
      <c r="AU214" s="259" t="s">
        <v>86</v>
      </c>
      <c r="AV214" s="14" t="s">
        <v>209</v>
      </c>
      <c r="AW214" s="14" t="s">
        <v>39</v>
      </c>
      <c r="AX214" s="14" t="s">
        <v>84</v>
      </c>
      <c r="AY214" s="259" t="s">
        <v>199</v>
      </c>
    </row>
    <row r="215" spans="1:65" s="2" customFormat="1" ht="19.8" customHeight="1">
      <c r="A215" s="40"/>
      <c r="B215" s="41"/>
      <c r="C215" s="260" t="s">
        <v>393</v>
      </c>
      <c r="D215" s="260" t="s">
        <v>222</v>
      </c>
      <c r="E215" s="261" t="s">
        <v>924</v>
      </c>
      <c r="F215" s="262" t="s">
        <v>925</v>
      </c>
      <c r="G215" s="263" t="s">
        <v>303</v>
      </c>
      <c r="H215" s="264">
        <v>20.46</v>
      </c>
      <c r="I215" s="265"/>
      <c r="J215" s="266">
        <f>ROUND(I215*H215,2)</f>
        <v>0</v>
      </c>
      <c r="K215" s="262" t="s">
        <v>32</v>
      </c>
      <c r="L215" s="46"/>
      <c r="M215" s="267" t="s">
        <v>32</v>
      </c>
      <c r="N215" s="268" t="s">
        <v>48</v>
      </c>
      <c r="O215" s="86"/>
      <c r="P215" s="230">
        <f>O215*H215</f>
        <v>0</v>
      </c>
      <c r="Q215" s="230">
        <v>0</v>
      </c>
      <c r="R215" s="230">
        <f>Q215*H215</f>
        <v>0</v>
      </c>
      <c r="S215" s="230">
        <v>0</v>
      </c>
      <c r="T215" s="231">
        <f>S215*H215</f>
        <v>0</v>
      </c>
      <c r="U215" s="40"/>
      <c r="V215" s="40"/>
      <c r="W215" s="40"/>
      <c r="X215" s="40"/>
      <c r="Y215" s="40"/>
      <c r="Z215" s="40"/>
      <c r="AA215" s="40"/>
      <c r="AB215" s="40"/>
      <c r="AC215" s="40"/>
      <c r="AD215" s="40"/>
      <c r="AE215" s="40"/>
      <c r="AR215" s="232" t="s">
        <v>209</v>
      </c>
      <c r="AT215" s="232" t="s">
        <v>222</v>
      </c>
      <c r="AU215" s="232" t="s">
        <v>86</v>
      </c>
      <c r="AY215" s="18" t="s">
        <v>199</v>
      </c>
      <c r="BE215" s="233">
        <f>IF(N215="základní",J215,0)</f>
        <v>0</v>
      </c>
      <c r="BF215" s="233">
        <f>IF(N215="snížená",J215,0)</f>
        <v>0</v>
      </c>
      <c r="BG215" s="233">
        <f>IF(N215="zákl. přenesená",J215,0)</f>
        <v>0</v>
      </c>
      <c r="BH215" s="233">
        <f>IF(N215="sníž. přenesená",J215,0)</f>
        <v>0</v>
      </c>
      <c r="BI215" s="233">
        <f>IF(N215="nulová",J215,0)</f>
        <v>0</v>
      </c>
      <c r="BJ215" s="18" t="s">
        <v>84</v>
      </c>
      <c r="BK215" s="233">
        <f>ROUND(I215*H215,2)</f>
        <v>0</v>
      </c>
      <c r="BL215" s="18" t="s">
        <v>209</v>
      </c>
      <c r="BM215" s="232" t="s">
        <v>396</v>
      </c>
    </row>
    <row r="216" spans="1:47" s="2" customFormat="1" ht="12">
      <c r="A216" s="40"/>
      <c r="B216" s="41"/>
      <c r="C216" s="42"/>
      <c r="D216" s="234" t="s">
        <v>210</v>
      </c>
      <c r="E216" s="42"/>
      <c r="F216" s="235" t="s">
        <v>925</v>
      </c>
      <c r="G216" s="42"/>
      <c r="H216" s="42"/>
      <c r="I216" s="138"/>
      <c r="J216" s="42"/>
      <c r="K216" s="42"/>
      <c r="L216" s="46"/>
      <c r="M216" s="236"/>
      <c r="N216" s="237"/>
      <c r="O216" s="86"/>
      <c r="P216" s="86"/>
      <c r="Q216" s="86"/>
      <c r="R216" s="86"/>
      <c r="S216" s="86"/>
      <c r="T216" s="87"/>
      <c r="U216" s="40"/>
      <c r="V216" s="40"/>
      <c r="W216" s="40"/>
      <c r="X216" s="40"/>
      <c r="Y216" s="40"/>
      <c r="Z216" s="40"/>
      <c r="AA216" s="40"/>
      <c r="AB216" s="40"/>
      <c r="AC216" s="40"/>
      <c r="AD216" s="40"/>
      <c r="AE216" s="40"/>
      <c r="AT216" s="18" t="s">
        <v>210</v>
      </c>
      <c r="AU216" s="18" t="s">
        <v>86</v>
      </c>
    </row>
    <row r="217" spans="1:51" s="13" customFormat="1" ht="12">
      <c r="A217" s="13"/>
      <c r="B217" s="238"/>
      <c r="C217" s="239"/>
      <c r="D217" s="234" t="s">
        <v>213</v>
      </c>
      <c r="E217" s="240" t="s">
        <v>32</v>
      </c>
      <c r="F217" s="241" t="s">
        <v>1510</v>
      </c>
      <c r="G217" s="239"/>
      <c r="H217" s="242">
        <v>20.46</v>
      </c>
      <c r="I217" s="243"/>
      <c r="J217" s="239"/>
      <c r="K217" s="239"/>
      <c r="L217" s="244"/>
      <c r="M217" s="245"/>
      <c r="N217" s="246"/>
      <c r="O217" s="246"/>
      <c r="P217" s="246"/>
      <c r="Q217" s="246"/>
      <c r="R217" s="246"/>
      <c r="S217" s="246"/>
      <c r="T217" s="247"/>
      <c r="U217" s="13"/>
      <c r="V217" s="13"/>
      <c r="W217" s="13"/>
      <c r="X217" s="13"/>
      <c r="Y217" s="13"/>
      <c r="Z217" s="13"/>
      <c r="AA217" s="13"/>
      <c r="AB217" s="13"/>
      <c r="AC217" s="13"/>
      <c r="AD217" s="13"/>
      <c r="AE217" s="13"/>
      <c r="AT217" s="248" t="s">
        <v>213</v>
      </c>
      <c r="AU217" s="248" t="s">
        <v>86</v>
      </c>
      <c r="AV217" s="13" t="s">
        <v>86</v>
      </c>
      <c r="AW217" s="13" t="s">
        <v>39</v>
      </c>
      <c r="AX217" s="13" t="s">
        <v>6</v>
      </c>
      <c r="AY217" s="248" t="s">
        <v>199</v>
      </c>
    </row>
    <row r="218" spans="1:51" s="14" customFormat="1" ht="12">
      <c r="A218" s="14"/>
      <c r="B218" s="249"/>
      <c r="C218" s="250"/>
      <c r="D218" s="234" t="s">
        <v>213</v>
      </c>
      <c r="E218" s="251" t="s">
        <v>32</v>
      </c>
      <c r="F218" s="252" t="s">
        <v>215</v>
      </c>
      <c r="G218" s="250"/>
      <c r="H218" s="253">
        <v>20.46</v>
      </c>
      <c r="I218" s="254"/>
      <c r="J218" s="250"/>
      <c r="K218" s="250"/>
      <c r="L218" s="255"/>
      <c r="M218" s="269"/>
      <c r="N218" s="270"/>
      <c r="O218" s="270"/>
      <c r="P218" s="270"/>
      <c r="Q218" s="270"/>
      <c r="R218" s="270"/>
      <c r="S218" s="270"/>
      <c r="T218" s="271"/>
      <c r="U218" s="14"/>
      <c r="V218" s="14"/>
      <c r="W218" s="14"/>
      <c r="X218" s="14"/>
      <c r="Y218" s="14"/>
      <c r="Z218" s="14"/>
      <c r="AA218" s="14"/>
      <c r="AB218" s="14"/>
      <c r="AC218" s="14"/>
      <c r="AD218" s="14"/>
      <c r="AE218" s="14"/>
      <c r="AT218" s="259" t="s">
        <v>213</v>
      </c>
      <c r="AU218" s="259" t="s">
        <v>86</v>
      </c>
      <c r="AV218" s="14" t="s">
        <v>209</v>
      </c>
      <c r="AW218" s="14" t="s">
        <v>39</v>
      </c>
      <c r="AX218" s="14" t="s">
        <v>84</v>
      </c>
      <c r="AY218" s="259" t="s">
        <v>199</v>
      </c>
    </row>
    <row r="219" spans="1:65" s="2" customFormat="1" ht="30" customHeight="1">
      <c r="A219" s="40"/>
      <c r="B219" s="41"/>
      <c r="C219" s="260" t="s">
        <v>282</v>
      </c>
      <c r="D219" s="260" t="s">
        <v>222</v>
      </c>
      <c r="E219" s="261" t="s">
        <v>1348</v>
      </c>
      <c r="F219" s="262" t="s">
        <v>1349</v>
      </c>
      <c r="G219" s="263" t="s">
        <v>288</v>
      </c>
      <c r="H219" s="264">
        <v>36.9</v>
      </c>
      <c r="I219" s="265"/>
      <c r="J219" s="266">
        <f>ROUND(I219*H219,2)</f>
        <v>0</v>
      </c>
      <c r="K219" s="262" t="s">
        <v>32</v>
      </c>
      <c r="L219" s="46"/>
      <c r="M219" s="267" t="s">
        <v>32</v>
      </c>
      <c r="N219" s="268" t="s">
        <v>48</v>
      </c>
      <c r="O219" s="86"/>
      <c r="P219" s="230">
        <f>O219*H219</f>
        <v>0</v>
      </c>
      <c r="Q219" s="230">
        <v>0</v>
      </c>
      <c r="R219" s="230">
        <f>Q219*H219</f>
        <v>0</v>
      </c>
      <c r="S219" s="230">
        <v>0</v>
      </c>
      <c r="T219" s="231">
        <f>S219*H219</f>
        <v>0</v>
      </c>
      <c r="U219" s="40"/>
      <c r="V219" s="40"/>
      <c r="W219" s="40"/>
      <c r="X219" s="40"/>
      <c r="Y219" s="40"/>
      <c r="Z219" s="40"/>
      <c r="AA219" s="40"/>
      <c r="AB219" s="40"/>
      <c r="AC219" s="40"/>
      <c r="AD219" s="40"/>
      <c r="AE219" s="40"/>
      <c r="AR219" s="232" t="s">
        <v>209</v>
      </c>
      <c r="AT219" s="232" t="s">
        <v>222</v>
      </c>
      <c r="AU219" s="232" t="s">
        <v>86</v>
      </c>
      <c r="AY219" s="18" t="s">
        <v>199</v>
      </c>
      <c r="BE219" s="233">
        <f>IF(N219="základní",J219,0)</f>
        <v>0</v>
      </c>
      <c r="BF219" s="233">
        <f>IF(N219="snížená",J219,0)</f>
        <v>0</v>
      </c>
      <c r="BG219" s="233">
        <f>IF(N219="zákl. přenesená",J219,0)</f>
        <v>0</v>
      </c>
      <c r="BH219" s="233">
        <f>IF(N219="sníž. přenesená",J219,0)</f>
        <v>0</v>
      </c>
      <c r="BI219" s="233">
        <f>IF(N219="nulová",J219,0)</f>
        <v>0</v>
      </c>
      <c r="BJ219" s="18" t="s">
        <v>84</v>
      </c>
      <c r="BK219" s="233">
        <f>ROUND(I219*H219,2)</f>
        <v>0</v>
      </c>
      <c r="BL219" s="18" t="s">
        <v>209</v>
      </c>
      <c r="BM219" s="232" t="s">
        <v>399</v>
      </c>
    </row>
    <row r="220" spans="1:47" s="2" customFormat="1" ht="12">
      <c r="A220" s="40"/>
      <c r="B220" s="41"/>
      <c r="C220" s="42"/>
      <c r="D220" s="234" t="s">
        <v>210</v>
      </c>
      <c r="E220" s="42"/>
      <c r="F220" s="235" t="s">
        <v>1349</v>
      </c>
      <c r="G220" s="42"/>
      <c r="H220" s="42"/>
      <c r="I220" s="138"/>
      <c r="J220" s="42"/>
      <c r="K220" s="42"/>
      <c r="L220" s="46"/>
      <c r="M220" s="236"/>
      <c r="N220" s="237"/>
      <c r="O220" s="86"/>
      <c r="P220" s="86"/>
      <c r="Q220" s="86"/>
      <c r="R220" s="86"/>
      <c r="S220" s="86"/>
      <c r="T220" s="87"/>
      <c r="U220" s="40"/>
      <c r="V220" s="40"/>
      <c r="W220" s="40"/>
      <c r="X220" s="40"/>
      <c r="Y220" s="40"/>
      <c r="Z220" s="40"/>
      <c r="AA220" s="40"/>
      <c r="AB220" s="40"/>
      <c r="AC220" s="40"/>
      <c r="AD220" s="40"/>
      <c r="AE220" s="40"/>
      <c r="AT220" s="18" t="s">
        <v>210</v>
      </c>
      <c r="AU220" s="18" t="s">
        <v>86</v>
      </c>
    </row>
    <row r="221" spans="1:51" s="13" customFormat="1" ht="12">
      <c r="A221" s="13"/>
      <c r="B221" s="238"/>
      <c r="C221" s="239"/>
      <c r="D221" s="234" t="s">
        <v>213</v>
      </c>
      <c r="E221" s="240" t="s">
        <v>32</v>
      </c>
      <c r="F221" s="241" t="s">
        <v>1511</v>
      </c>
      <c r="G221" s="239"/>
      <c r="H221" s="242">
        <v>23.5</v>
      </c>
      <c r="I221" s="243"/>
      <c r="J221" s="239"/>
      <c r="K221" s="239"/>
      <c r="L221" s="244"/>
      <c r="M221" s="245"/>
      <c r="N221" s="246"/>
      <c r="O221" s="246"/>
      <c r="P221" s="246"/>
      <c r="Q221" s="246"/>
      <c r="R221" s="246"/>
      <c r="S221" s="246"/>
      <c r="T221" s="247"/>
      <c r="U221" s="13"/>
      <c r="V221" s="13"/>
      <c r="W221" s="13"/>
      <c r="X221" s="13"/>
      <c r="Y221" s="13"/>
      <c r="Z221" s="13"/>
      <c r="AA221" s="13"/>
      <c r="AB221" s="13"/>
      <c r="AC221" s="13"/>
      <c r="AD221" s="13"/>
      <c r="AE221" s="13"/>
      <c r="AT221" s="248" t="s">
        <v>213</v>
      </c>
      <c r="AU221" s="248" t="s">
        <v>86</v>
      </c>
      <c r="AV221" s="13" t="s">
        <v>86</v>
      </c>
      <c r="AW221" s="13" t="s">
        <v>39</v>
      </c>
      <c r="AX221" s="13" t="s">
        <v>6</v>
      </c>
      <c r="AY221" s="248" t="s">
        <v>199</v>
      </c>
    </row>
    <row r="222" spans="1:51" s="13" customFormat="1" ht="12">
      <c r="A222" s="13"/>
      <c r="B222" s="238"/>
      <c r="C222" s="239"/>
      <c r="D222" s="234" t="s">
        <v>213</v>
      </c>
      <c r="E222" s="240" t="s">
        <v>32</v>
      </c>
      <c r="F222" s="241" t="s">
        <v>1512</v>
      </c>
      <c r="G222" s="239"/>
      <c r="H222" s="242">
        <v>13.4</v>
      </c>
      <c r="I222" s="243"/>
      <c r="J222" s="239"/>
      <c r="K222" s="239"/>
      <c r="L222" s="244"/>
      <c r="M222" s="245"/>
      <c r="N222" s="246"/>
      <c r="O222" s="246"/>
      <c r="P222" s="246"/>
      <c r="Q222" s="246"/>
      <c r="R222" s="246"/>
      <c r="S222" s="246"/>
      <c r="T222" s="247"/>
      <c r="U222" s="13"/>
      <c r="V222" s="13"/>
      <c r="W222" s="13"/>
      <c r="X222" s="13"/>
      <c r="Y222" s="13"/>
      <c r="Z222" s="13"/>
      <c r="AA222" s="13"/>
      <c r="AB222" s="13"/>
      <c r="AC222" s="13"/>
      <c r="AD222" s="13"/>
      <c r="AE222" s="13"/>
      <c r="AT222" s="248" t="s">
        <v>213</v>
      </c>
      <c r="AU222" s="248" t="s">
        <v>86</v>
      </c>
      <c r="AV222" s="13" t="s">
        <v>86</v>
      </c>
      <c r="AW222" s="13" t="s">
        <v>39</v>
      </c>
      <c r="AX222" s="13" t="s">
        <v>6</v>
      </c>
      <c r="AY222" s="248" t="s">
        <v>199</v>
      </c>
    </row>
    <row r="223" spans="1:51" s="14" customFormat="1" ht="12">
      <c r="A223" s="14"/>
      <c r="B223" s="249"/>
      <c r="C223" s="250"/>
      <c r="D223" s="234" t="s">
        <v>213</v>
      </c>
      <c r="E223" s="251" t="s">
        <v>32</v>
      </c>
      <c r="F223" s="252" t="s">
        <v>215</v>
      </c>
      <c r="G223" s="250"/>
      <c r="H223" s="253">
        <v>36.9</v>
      </c>
      <c r="I223" s="254"/>
      <c r="J223" s="250"/>
      <c r="K223" s="250"/>
      <c r="L223" s="255"/>
      <c r="M223" s="269"/>
      <c r="N223" s="270"/>
      <c r="O223" s="270"/>
      <c r="P223" s="270"/>
      <c r="Q223" s="270"/>
      <c r="R223" s="270"/>
      <c r="S223" s="270"/>
      <c r="T223" s="271"/>
      <c r="U223" s="14"/>
      <c r="V223" s="14"/>
      <c r="W223" s="14"/>
      <c r="X223" s="14"/>
      <c r="Y223" s="14"/>
      <c r="Z223" s="14"/>
      <c r="AA223" s="14"/>
      <c r="AB223" s="14"/>
      <c r="AC223" s="14"/>
      <c r="AD223" s="14"/>
      <c r="AE223" s="14"/>
      <c r="AT223" s="259" t="s">
        <v>213</v>
      </c>
      <c r="AU223" s="259" t="s">
        <v>86</v>
      </c>
      <c r="AV223" s="14" t="s">
        <v>209</v>
      </c>
      <c r="AW223" s="14" t="s">
        <v>39</v>
      </c>
      <c r="AX223" s="14" t="s">
        <v>84</v>
      </c>
      <c r="AY223" s="259" t="s">
        <v>199</v>
      </c>
    </row>
    <row r="224" spans="1:63" s="12" customFormat="1" ht="22.8" customHeight="1">
      <c r="A224" s="12"/>
      <c r="B224" s="204"/>
      <c r="C224" s="205"/>
      <c r="D224" s="206" t="s">
        <v>76</v>
      </c>
      <c r="E224" s="218" t="s">
        <v>230</v>
      </c>
      <c r="F224" s="218" t="s">
        <v>933</v>
      </c>
      <c r="G224" s="205"/>
      <c r="H224" s="205"/>
      <c r="I224" s="208"/>
      <c r="J224" s="219">
        <f>BK224</f>
        <v>0</v>
      </c>
      <c r="K224" s="205"/>
      <c r="L224" s="210"/>
      <c r="M224" s="211"/>
      <c r="N224" s="212"/>
      <c r="O224" s="212"/>
      <c r="P224" s="213">
        <f>SUM(P225:P228)</f>
        <v>0</v>
      </c>
      <c r="Q224" s="212"/>
      <c r="R224" s="213">
        <f>SUM(R225:R228)</f>
        <v>0</v>
      </c>
      <c r="S224" s="212"/>
      <c r="T224" s="214">
        <f>SUM(T225:T228)</f>
        <v>0</v>
      </c>
      <c r="U224" s="12"/>
      <c r="V224" s="12"/>
      <c r="W224" s="12"/>
      <c r="X224" s="12"/>
      <c r="Y224" s="12"/>
      <c r="Z224" s="12"/>
      <c r="AA224" s="12"/>
      <c r="AB224" s="12"/>
      <c r="AC224" s="12"/>
      <c r="AD224" s="12"/>
      <c r="AE224" s="12"/>
      <c r="AR224" s="215" t="s">
        <v>84</v>
      </c>
      <c r="AT224" s="216" t="s">
        <v>76</v>
      </c>
      <c r="AU224" s="216" t="s">
        <v>84</v>
      </c>
      <c r="AY224" s="215" t="s">
        <v>199</v>
      </c>
      <c r="BK224" s="217">
        <f>SUM(BK225:BK228)</f>
        <v>0</v>
      </c>
    </row>
    <row r="225" spans="1:65" s="2" customFormat="1" ht="30" customHeight="1">
      <c r="A225" s="40"/>
      <c r="B225" s="41"/>
      <c r="C225" s="260" t="s">
        <v>400</v>
      </c>
      <c r="D225" s="260" t="s">
        <v>222</v>
      </c>
      <c r="E225" s="261" t="s">
        <v>934</v>
      </c>
      <c r="F225" s="262" t="s">
        <v>935</v>
      </c>
      <c r="G225" s="263" t="s">
        <v>324</v>
      </c>
      <c r="H225" s="264">
        <v>7.4</v>
      </c>
      <c r="I225" s="265"/>
      <c r="J225" s="266">
        <f>ROUND(I225*H225,2)</f>
        <v>0</v>
      </c>
      <c r="K225" s="262" t="s">
        <v>32</v>
      </c>
      <c r="L225" s="46"/>
      <c r="M225" s="267" t="s">
        <v>32</v>
      </c>
      <c r="N225" s="268" t="s">
        <v>48</v>
      </c>
      <c r="O225" s="86"/>
      <c r="P225" s="230">
        <f>O225*H225</f>
        <v>0</v>
      </c>
      <c r="Q225" s="230">
        <v>0</v>
      </c>
      <c r="R225" s="230">
        <f>Q225*H225</f>
        <v>0</v>
      </c>
      <c r="S225" s="230">
        <v>0</v>
      </c>
      <c r="T225" s="231">
        <f>S225*H225</f>
        <v>0</v>
      </c>
      <c r="U225" s="40"/>
      <c r="V225" s="40"/>
      <c r="W225" s="40"/>
      <c r="X225" s="40"/>
      <c r="Y225" s="40"/>
      <c r="Z225" s="40"/>
      <c r="AA225" s="40"/>
      <c r="AB225" s="40"/>
      <c r="AC225" s="40"/>
      <c r="AD225" s="40"/>
      <c r="AE225" s="40"/>
      <c r="AR225" s="232" t="s">
        <v>209</v>
      </c>
      <c r="AT225" s="232" t="s">
        <v>222</v>
      </c>
      <c r="AU225" s="232" t="s">
        <v>86</v>
      </c>
      <c r="AY225" s="18" t="s">
        <v>199</v>
      </c>
      <c r="BE225" s="233">
        <f>IF(N225="základní",J225,0)</f>
        <v>0</v>
      </c>
      <c r="BF225" s="233">
        <f>IF(N225="snížená",J225,0)</f>
        <v>0</v>
      </c>
      <c r="BG225" s="233">
        <f>IF(N225="zákl. přenesená",J225,0)</f>
        <v>0</v>
      </c>
      <c r="BH225" s="233">
        <f>IF(N225="sníž. přenesená",J225,0)</f>
        <v>0</v>
      </c>
      <c r="BI225" s="233">
        <f>IF(N225="nulová",J225,0)</f>
        <v>0</v>
      </c>
      <c r="BJ225" s="18" t="s">
        <v>84</v>
      </c>
      <c r="BK225" s="233">
        <f>ROUND(I225*H225,2)</f>
        <v>0</v>
      </c>
      <c r="BL225" s="18" t="s">
        <v>209</v>
      </c>
      <c r="BM225" s="232" t="s">
        <v>403</v>
      </c>
    </row>
    <row r="226" spans="1:47" s="2" customFormat="1" ht="12">
      <c r="A226" s="40"/>
      <c r="B226" s="41"/>
      <c r="C226" s="42"/>
      <c r="D226" s="234" t="s">
        <v>210</v>
      </c>
      <c r="E226" s="42"/>
      <c r="F226" s="235" t="s">
        <v>935</v>
      </c>
      <c r="G226" s="42"/>
      <c r="H226" s="42"/>
      <c r="I226" s="138"/>
      <c r="J226" s="42"/>
      <c r="K226" s="42"/>
      <c r="L226" s="46"/>
      <c r="M226" s="236"/>
      <c r="N226" s="237"/>
      <c r="O226" s="86"/>
      <c r="P226" s="86"/>
      <c r="Q226" s="86"/>
      <c r="R226" s="86"/>
      <c r="S226" s="86"/>
      <c r="T226" s="87"/>
      <c r="U226" s="40"/>
      <c r="V226" s="40"/>
      <c r="W226" s="40"/>
      <c r="X226" s="40"/>
      <c r="Y226" s="40"/>
      <c r="Z226" s="40"/>
      <c r="AA226" s="40"/>
      <c r="AB226" s="40"/>
      <c r="AC226" s="40"/>
      <c r="AD226" s="40"/>
      <c r="AE226" s="40"/>
      <c r="AT226" s="18" t="s">
        <v>210</v>
      </c>
      <c r="AU226" s="18" t="s">
        <v>86</v>
      </c>
    </row>
    <row r="227" spans="1:51" s="13" customFormat="1" ht="12">
      <c r="A227" s="13"/>
      <c r="B227" s="238"/>
      <c r="C227" s="239"/>
      <c r="D227" s="234" t="s">
        <v>213</v>
      </c>
      <c r="E227" s="240" t="s">
        <v>32</v>
      </c>
      <c r="F227" s="241" t="s">
        <v>1513</v>
      </c>
      <c r="G227" s="239"/>
      <c r="H227" s="242">
        <v>7.4</v>
      </c>
      <c r="I227" s="243"/>
      <c r="J227" s="239"/>
      <c r="K227" s="239"/>
      <c r="L227" s="244"/>
      <c r="M227" s="245"/>
      <c r="N227" s="246"/>
      <c r="O227" s="246"/>
      <c r="P227" s="246"/>
      <c r="Q227" s="246"/>
      <c r="R227" s="246"/>
      <c r="S227" s="246"/>
      <c r="T227" s="247"/>
      <c r="U227" s="13"/>
      <c r="V227" s="13"/>
      <c r="W227" s="13"/>
      <c r="X227" s="13"/>
      <c r="Y227" s="13"/>
      <c r="Z227" s="13"/>
      <c r="AA227" s="13"/>
      <c r="AB227" s="13"/>
      <c r="AC227" s="13"/>
      <c r="AD227" s="13"/>
      <c r="AE227" s="13"/>
      <c r="AT227" s="248" t="s">
        <v>213</v>
      </c>
      <c r="AU227" s="248" t="s">
        <v>86</v>
      </c>
      <c r="AV227" s="13" t="s">
        <v>86</v>
      </c>
      <c r="AW227" s="13" t="s">
        <v>39</v>
      </c>
      <c r="AX227" s="13" t="s">
        <v>6</v>
      </c>
      <c r="AY227" s="248" t="s">
        <v>199</v>
      </c>
    </row>
    <row r="228" spans="1:51" s="14" customFormat="1" ht="12">
      <c r="A228" s="14"/>
      <c r="B228" s="249"/>
      <c r="C228" s="250"/>
      <c r="D228" s="234" t="s">
        <v>213</v>
      </c>
      <c r="E228" s="251" t="s">
        <v>32</v>
      </c>
      <c r="F228" s="252" t="s">
        <v>215</v>
      </c>
      <c r="G228" s="250"/>
      <c r="H228" s="253">
        <v>7.4</v>
      </c>
      <c r="I228" s="254"/>
      <c r="J228" s="250"/>
      <c r="K228" s="250"/>
      <c r="L228" s="255"/>
      <c r="M228" s="269"/>
      <c r="N228" s="270"/>
      <c r="O228" s="270"/>
      <c r="P228" s="270"/>
      <c r="Q228" s="270"/>
      <c r="R228" s="270"/>
      <c r="S228" s="270"/>
      <c r="T228" s="271"/>
      <c r="U228" s="14"/>
      <c r="V228" s="14"/>
      <c r="W228" s="14"/>
      <c r="X228" s="14"/>
      <c r="Y228" s="14"/>
      <c r="Z228" s="14"/>
      <c r="AA228" s="14"/>
      <c r="AB228" s="14"/>
      <c r="AC228" s="14"/>
      <c r="AD228" s="14"/>
      <c r="AE228" s="14"/>
      <c r="AT228" s="259" t="s">
        <v>213</v>
      </c>
      <c r="AU228" s="259" t="s">
        <v>86</v>
      </c>
      <c r="AV228" s="14" t="s">
        <v>209</v>
      </c>
      <c r="AW228" s="14" t="s">
        <v>39</v>
      </c>
      <c r="AX228" s="14" t="s">
        <v>84</v>
      </c>
      <c r="AY228" s="259" t="s">
        <v>199</v>
      </c>
    </row>
    <row r="229" spans="1:63" s="12" customFormat="1" ht="22.8" customHeight="1">
      <c r="A229" s="12"/>
      <c r="B229" s="204"/>
      <c r="C229" s="205"/>
      <c r="D229" s="206" t="s">
        <v>76</v>
      </c>
      <c r="E229" s="218" t="s">
        <v>249</v>
      </c>
      <c r="F229" s="218" t="s">
        <v>942</v>
      </c>
      <c r="G229" s="205"/>
      <c r="H229" s="205"/>
      <c r="I229" s="208"/>
      <c r="J229" s="219">
        <f>BK229</f>
        <v>0</v>
      </c>
      <c r="K229" s="205"/>
      <c r="L229" s="210"/>
      <c r="M229" s="211"/>
      <c r="N229" s="212"/>
      <c r="O229" s="212"/>
      <c r="P229" s="213">
        <f>SUM(P230:P256)</f>
        <v>0</v>
      </c>
      <c r="Q229" s="212"/>
      <c r="R229" s="213">
        <f>SUM(R230:R256)</f>
        <v>0</v>
      </c>
      <c r="S229" s="212"/>
      <c r="T229" s="214">
        <f>SUM(T230:T256)</f>
        <v>0</v>
      </c>
      <c r="U229" s="12"/>
      <c r="V229" s="12"/>
      <c r="W229" s="12"/>
      <c r="X229" s="12"/>
      <c r="Y229" s="12"/>
      <c r="Z229" s="12"/>
      <c r="AA229" s="12"/>
      <c r="AB229" s="12"/>
      <c r="AC229" s="12"/>
      <c r="AD229" s="12"/>
      <c r="AE229" s="12"/>
      <c r="AR229" s="215" t="s">
        <v>84</v>
      </c>
      <c r="AT229" s="216" t="s">
        <v>76</v>
      </c>
      <c r="AU229" s="216" t="s">
        <v>84</v>
      </c>
      <c r="AY229" s="215" t="s">
        <v>199</v>
      </c>
      <c r="BK229" s="217">
        <f>SUM(BK230:BK256)</f>
        <v>0</v>
      </c>
    </row>
    <row r="230" spans="1:65" s="2" customFormat="1" ht="19.8" customHeight="1">
      <c r="A230" s="40"/>
      <c r="B230" s="41"/>
      <c r="C230" s="260" t="s">
        <v>341</v>
      </c>
      <c r="D230" s="260" t="s">
        <v>222</v>
      </c>
      <c r="E230" s="261" t="s">
        <v>1354</v>
      </c>
      <c r="F230" s="262" t="s">
        <v>1355</v>
      </c>
      <c r="G230" s="263" t="s">
        <v>288</v>
      </c>
      <c r="H230" s="264">
        <v>18.33</v>
      </c>
      <c r="I230" s="265"/>
      <c r="J230" s="266">
        <f>ROUND(I230*H230,2)</f>
        <v>0</v>
      </c>
      <c r="K230" s="262" t="s">
        <v>32</v>
      </c>
      <c r="L230" s="46"/>
      <c r="M230" s="267" t="s">
        <v>32</v>
      </c>
      <c r="N230" s="268" t="s">
        <v>48</v>
      </c>
      <c r="O230" s="86"/>
      <c r="P230" s="230">
        <f>O230*H230</f>
        <v>0</v>
      </c>
      <c r="Q230" s="230">
        <v>0</v>
      </c>
      <c r="R230" s="230">
        <f>Q230*H230</f>
        <v>0</v>
      </c>
      <c r="S230" s="230">
        <v>0</v>
      </c>
      <c r="T230" s="231">
        <f>S230*H230</f>
        <v>0</v>
      </c>
      <c r="U230" s="40"/>
      <c r="V230" s="40"/>
      <c r="W230" s="40"/>
      <c r="X230" s="40"/>
      <c r="Y230" s="40"/>
      <c r="Z230" s="40"/>
      <c r="AA230" s="40"/>
      <c r="AB230" s="40"/>
      <c r="AC230" s="40"/>
      <c r="AD230" s="40"/>
      <c r="AE230" s="40"/>
      <c r="AR230" s="232" t="s">
        <v>209</v>
      </c>
      <c r="AT230" s="232" t="s">
        <v>222</v>
      </c>
      <c r="AU230" s="232" t="s">
        <v>86</v>
      </c>
      <c r="AY230" s="18" t="s">
        <v>199</v>
      </c>
      <c r="BE230" s="233">
        <f>IF(N230="základní",J230,0)</f>
        <v>0</v>
      </c>
      <c r="BF230" s="233">
        <f>IF(N230="snížená",J230,0)</f>
        <v>0</v>
      </c>
      <c r="BG230" s="233">
        <f>IF(N230="zákl. přenesená",J230,0)</f>
        <v>0</v>
      </c>
      <c r="BH230" s="233">
        <f>IF(N230="sníž. přenesená",J230,0)</f>
        <v>0</v>
      </c>
      <c r="BI230" s="233">
        <f>IF(N230="nulová",J230,0)</f>
        <v>0</v>
      </c>
      <c r="BJ230" s="18" t="s">
        <v>84</v>
      </c>
      <c r="BK230" s="233">
        <f>ROUND(I230*H230,2)</f>
        <v>0</v>
      </c>
      <c r="BL230" s="18" t="s">
        <v>209</v>
      </c>
      <c r="BM230" s="232" t="s">
        <v>406</v>
      </c>
    </row>
    <row r="231" spans="1:47" s="2" customFormat="1" ht="12">
      <c r="A231" s="40"/>
      <c r="B231" s="41"/>
      <c r="C231" s="42"/>
      <c r="D231" s="234" t="s">
        <v>210</v>
      </c>
      <c r="E231" s="42"/>
      <c r="F231" s="235" t="s">
        <v>1355</v>
      </c>
      <c r="G231" s="42"/>
      <c r="H231" s="42"/>
      <c r="I231" s="138"/>
      <c r="J231" s="42"/>
      <c r="K231" s="42"/>
      <c r="L231" s="46"/>
      <c r="M231" s="236"/>
      <c r="N231" s="237"/>
      <c r="O231" s="86"/>
      <c r="P231" s="86"/>
      <c r="Q231" s="86"/>
      <c r="R231" s="86"/>
      <c r="S231" s="86"/>
      <c r="T231" s="87"/>
      <c r="U231" s="40"/>
      <c r="V231" s="40"/>
      <c r="W231" s="40"/>
      <c r="X231" s="40"/>
      <c r="Y231" s="40"/>
      <c r="Z231" s="40"/>
      <c r="AA231" s="40"/>
      <c r="AB231" s="40"/>
      <c r="AC231" s="40"/>
      <c r="AD231" s="40"/>
      <c r="AE231" s="40"/>
      <c r="AT231" s="18" t="s">
        <v>210</v>
      </c>
      <c r="AU231" s="18" t="s">
        <v>86</v>
      </c>
    </row>
    <row r="232" spans="1:51" s="13" customFormat="1" ht="12">
      <c r="A232" s="13"/>
      <c r="B232" s="238"/>
      <c r="C232" s="239"/>
      <c r="D232" s="234" t="s">
        <v>213</v>
      </c>
      <c r="E232" s="240" t="s">
        <v>32</v>
      </c>
      <c r="F232" s="241" t="s">
        <v>1514</v>
      </c>
      <c r="G232" s="239"/>
      <c r="H232" s="242">
        <v>18.33</v>
      </c>
      <c r="I232" s="243"/>
      <c r="J232" s="239"/>
      <c r="K232" s="239"/>
      <c r="L232" s="244"/>
      <c r="M232" s="245"/>
      <c r="N232" s="246"/>
      <c r="O232" s="246"/>
      <c r="P232" s="246"/>
      <c r="Q232" s="246"/>
      <c r="R232" s="246"/>
      <c r="S232" s="246"/>
      <c r="T232" s="247"/>
      <c r="U232" s="13"/>
      <c r="V232" s="13"/>
      <c r="W232" s="13"/>
      <c r="X232" s="13"/>
      <c r="Y232" s="13"/>
      <c r="Z232" s="13"/>
      <c r="AA232" s="13"/>
      <c r="AB232" s="13"/>
      <c r="AC232" s="13"/>
      <c r="AD232" s="13"/>
      <c r="AE232" s="13"/>
      <c r="AT232" s="248" t="s">
        <v>213</v>
      </c>
      <c r="AU232" s="248" t="s">
        <v>86</v>
      </c>
      <c r="AV232" s="13" t="s">
        <v>86</v>
      </c>
      <c r="AW232" s="13" t="s">
        <v>39</v>
      </c>
      <c r="AX232" s="13" t="s">
        <v>6</v>
      </c>
      <c r="AY232" s="248" t="s">
        <v>199</v>
      </c>
    </row>
    <row r="233" spans="1:51" s="14" customFormat="1" ht="12">
      <c r="A233" s="14"/>
      <c r="B233" s="249"/>
      <c r="C233" s="250"/>
      <c r="D233" s="234" t="s">
        <v>213</v>
      </c>
      <c r="E233" s="251" t="s">
        <v>32</v>
      </c>
      <c r="F233" s="252" t="s">
        <v>215</v>
      </c>
      <c r="G233" s="250"/>
      <c r="H233" s="253">
        <v>18.33</v>
      </c>
      <c r="I233" s="254"/>
      <c r="J233" s="250"/>
      <c r="K233" s="250"/>
      <c r="L233" s="255"/>
      <c r="M233" s="269"/>
      <c r="N233" s="270"/>
      <c r="O233" s="270"/>
      <c r="P233" s="270"/>
      <c r="Q233" s="270"/>
      <c r="R233" s="270"/>
      <c r="S233" s="270"/>
      <c r="T233" s="271"/>
      <c r="U233" s="14"/>
      <c r="V233" s="14"/>
      <c r="W233" s="14"/>
      <c r="X233" s="14"/>
      <c r="Y233" s="14"/>
      <c r="Z233" s="14"/>
      <c r="AA233" s="14"/>
      <c r="AB233" s="14"/>
      <c r="AC233" s="14"/>
      <c r="AD233" s="14"/>
      <c r="AE233" s="14"/>
      <c r="AT233" s="259" t="s">
        <v>213</v>
      </c>
      <c r="AU233" s="259" t="s">
        <v>86</v>
      </c>
      <c r="AV233" s="14" t="s">
        <v>209</v>
      </c>
      <c r="AW233" s="14" t="s">
        <v>39</v>
      </c>
      <c r="AX233" s="14" t="s">
        <v>84</v>
      </c>
      <c r="AY233" s="259" t="s">
        <v>199</v>
      </c>
    </row>
    <row r="234" spans="1:65" s="2" customFormat="1" ht="19.8" customHeight="1">
      <c r="A234" s="40"/>
      <c r="B234" s="41"/>
      <c r="C234" s="260" t="s">
        <v>408</v>
      </c>
      <c r="D234" s="260" t="s">
        <v>222</v>
      </c>
      <c r="E234" s="261" t="s">
        <v>1515</v>
      </c>
      <c r="F234" s="262" t="s">
        <v>1516</v>
      </c>
      <c r="G234" s="263" t="s">
        <v>324</v>
      </c>
      <c r="H234" s="264">
        <v>5.54</v>
      </c>
      <c r="I234" s="265"/>
      <c r="J234" s="266">
        <f>ROUND(I234*H234,2)</f>
        <v>0</v>
      </c>
      <c r="K234" s="262" t="s">
        <v>32</v>
      </c>
      <c r="L234" s="46"/>
      <c r="M234" s="267" t="s">
        <v>32</v>
      </c>
      <c r="N234" s="268" t="s">
        <v>48</v>
      </c>
      <c r="O234" s="86"/>
      <c r="P234" s="230">
        <f>O234*H234</f>
        <v>0</v>
      </c>
      <c r="Q234" s="230">
        <v>0</v>
      </c>
      <c r="R234" s="230">
        <f>Q234*H234</f>
        <v>0</v>
      </c>
      <c r="S234" s="230">
        <v>0</v>
      </c>
      <c r="T234" s="231">
        <f>S234*H234</f>
        <v>0</v>
      </c>
      <c r="U234" s="40"/>
      <c r="V234" s="40"/>
      <c r="W234" s="40"/>
      <c r="X234" s="40"/>
      <c r="Y234" s="40"/>
      <c r="Z234" s="40"/>
      <c r="AA234" s="40"/>
      <c r="AB234" s="40"/>
      <c r="AC234" s="40"/>
      <c r="AD234" s="40"/>
      <c r="AE234" s="40"/>
      <c r="AR234" s="232" t="s">
        <v>209</v>
      </c>
      <c r="AT234" s="232" t="s">
        <v>222</v>
      </c>
      <c r="AU234" s="232" t="s">
        <v>86</v>
      </c>
      <c r="AY234" s="18" t="s">
        <v>199</v>
      </c>
      <c r="BE234" s="233">
        <f>IF(N234="základní",J234,0)</f>
        <v>0</v>
      </c>
      <c r="BF234" s="233">
        <f>IF(N234="snížená",J234,0)</f>
        <v>0</v>
      </c>
      <c r="BG234" s="233">
        <f>IF(N234="zákl. přenesená",J234,0)</f>
        <v>0</v>
      </c>
      <c r="BH234" s="233">
        <f>IF(N234="sníž. přenesená",J234,0)</f>
        <v>0</v>
      </c>
      <c r="BI234" s="233">
        <f>IF(N234="nulová",J234,0)</f>
        <v>0</v>
      </c>
      <c r="BJ234" s="18" t="s">
        <v>84</v>
      </c>
      <c r="BK234" s="233">
        <f>ROUND(I234*H234,2)</f>
        <v>0</v>
      </c>
      <c r="BL234" s="18" t="s">
        <v>209</v>
      </c>
      <c r="BM234" s="232" t="s">
        <v>411</v>
      </c>
    </row>
    <row r="235" spans="1:47" s="2" customFormat="1" ht="12">
      <c r="A235" s="40"/>
      <c r="B235" s="41"/>
      <c r="C235" s="42"/>
      <c r="D235" s="234" t="s">
        <v>210</v>
      </c>
      <c r="E235" s="42"/>
      <c r="F235" s="235" t="s">
        <v>1516</v>
      </c>
      <c r="G235" s="42"/>
      <c r="H235" s="42"/>
      <c r="I235" s="138"/>
      <c r="J235" s="42"/>
      <c r="K235" s="42"/>
      <c r="L235" s="46"/>
      <c r="M235" s="236"/>
      <c r="N235" s="237"/>
      <c r="O235" s="86"/>
      <c r="P235" s="86"/>
      <c r="Q235" s="86"/>
      <c r="R235" s="86"/>
      <c r="S235" s="86"/>
      <c r="T235" s="87"/>
      <c r="U235" s="40"/>
      <c r="V235" s="40"/>
      <c r="W235" s="40"/>
      <c r="X235" s="40"/>
      <c r="Y235" s="40"/>
      <c r="Z235" s="40"/>
      <c r="AA235" s="40"/>
      <c r="AB235" s="40"/>
      <c r="AC235" s="40"/>
      <c r="AD235" s="40"/>
      <c r="AE235" s="40"/>
      <c r="AT235" s="18" t="s">
        <v>210</v>
      </c>
      <c r="AU235" s="18" t="s">
        <v>86</v>
      </c>
    </row>
    <row r="236" spans="1:65" s="2" customFormat="1" ht="14.4" customHeight="1">
      <c r="A236" s="40"/>
      <c r="B236" s="41"/>
      <c r="C236" s="220" t="s">
        <v>345</v>
      </c>
      <c r="D236" s="220" t="s">
        <v>203</v>
      </c>
      <c r="E236" s="221" t="s">
        <v>1359</v>
      </c>
      <c r="F236" s="222" t="s">
        <v>1517</v>
      </c>
      <c r="G236" s="223" t="s">
        <v>206</v>
      </c>
      <c r="H236" s="224">
        <v>6</v>
      </c>
      <c r="I236" s="225"/>
      <c r="J236" s="226">
        <f>ROUND(I236*H236,2)</f>
        <v>0</v>
      </c>
      <c r="K236" s="222" t="s">
        <v>32</v>
      </c>
      <c r="L236" s="227"/>
      <c r="M236" s="228" t="s">
        <v>32</v>
      </c>
      <c r="N236" s="229" t="s">
        <v>48</v>
      </c>
      <c r="O236" s="86"/>
      <c r="P236" s="230">
        <f>O236*H236</f>
        <v>0</v>
      </c>
      <c r="Q236" s="230">
        <v>0</v>
      </c>
      <c r="R236" s="230">
        <f>Q236*H236</f>
        <v>0</v>
      </c>
      <c r="S236" s="230">
        <v>0</v>
      </c>
      <c r="T236" s="231">
        <f>S236*H236</f>
        <v>0</v>
      </c>
      <c r="U236" s="40"/>
      <c r="V236" s="40"/>
      <c r="W236" s="40"/>
      <c r="X236" s="40"/>
      <c r="Y236" s="40"/>
      <c r="Z236" s="40"/>
      <c r="AA236" s="40"/>
      <c r="AB236" s="40"/>
      <c r="AC236" s="40"/>
      <c r="AD236" s="40"/>
      <c r="AE236" s="40"/>
      <c r="AR236" s="232" t="s">
        <v>208</v>
      </c>
      <c r="AT236" s="232" t="s">
        <v>203</v>
      </c>
      <c r="AU236" s="232" t="s">
        <v>86</v>
      </c>
      <c r="AY236" s="18" t="s">
        <v>199</v>
      </c>
      <c r="BE236" s="233">
        <f>IF(N236="základní",J236,0)</f>
        <v>0</v>
      </c>
      <c r="BF236" s="233">
        <f>IF(N236="snížená",J236,0)</f>
        <v>0</v>
      </c>
      <c r="BG236" s="233">
        <f>IF(N236="zákl. přenesená",J236,0)</f>
        <v>0</v>
      </c>
      <c r="BH236" s="233">
        <f>IF(N236="sníž. přenesená",J236,0)</f>
        <v>0</v>
      </c>
      <c r="BI236" s="233">
        <f>IF(N236="nulová",J236,0)</f>
        <v>0</v>
      </c>
      <c r="BJ236" s="18" t="s">
        <v>84</v>
      </c>
      <c r="BK236" s="233">
        <f>ROUND(I236*H236,2)</f>
        <v>0</v>
      </c>
      <c r="BL236" s="18" t="s">
        <v>209</v>
      </c>
      <c r="BM236" s="232" t="s">
        <v>414</v>
      </c>
    </row>
    <row r="237" spans="1:47" s="2" customFormat="1" ht="12">
      <c r="A237" s="40"/>
      <c r="B237" s="41"/>
      <c r="C237" s="42"/>
      <c r="D237" s="234" t="s">
        <v>210</v>
      </c>
      <c r="E237" s="42"/>
      <c r="F237" s="235" t="s">
        <v>1517</v>
      </c>
      <c r="G237" s="42"/>
      <c r="H237" s="42"/>
      <c r="I237" s="138"/>
      <c r="J237" s="42"/>
      <c r="K237" s="42"/>
      <c r="L237" s="46"/>
      <c r="M237" s="236"/>
      <c r="N237" s="237"/>
      <c r="O237" s="86"/>
      <c r="P237" s="86"/>
      <c r="Q237" s="86"/>
      <c r="R237" s="86"/>
      <c r="S237" s="86"/>
      <c r="T237" s="87"/>
      <c r="U237" s="40"/>
      <c r="V237" s="40"/>
      <c r="W237" s="40"/>
      <c r="X237" s="40"/>
      <c r="Y237" s="40"/>
      <c r="Z237" s="40"/>
      <c r="AA237" s="40"/>
      <c r="AB237" s="40"/>
      <c r="AC237" s="40"/>
      <c r="AD237" s="40"/>
      <c r="AE237" s="40"/>
      <c r="AT237" s="18" t="s">
        <v>210</v>
      </c>
      <c r="AU237" s="18" t="s">
        <v>86</v>
      </c>
    </row>
    <row r="238" spans="1:65" s="2" customFormat="1" ht="19.8" customHeight="1">
      <c r="A238" s="40"/>
      <c r="B238" s="41"/>
      <c r="C238" s="260" t="s">
        <v>415</v>
      </c>
      <c r="D238" s="260" t="s">
        <v>222</v>
      </c>
      <c r="E238" s="261" t="s">
        <v>950</v>
      </c>
      <c r="F238" s="262" t="s">
        <v>951</v>
      </c>
      <c r="G238" s="263" t="s">
        <v>288</v>
      </c>
      <c r="H238" s="264">
        <v>20</v>
      </c>
      <c r="I238" s="265"/>
      <c r="J238" s="266">
        <f>ROUND(I238*H238,2)</f>
        <v>0</v>
      </c>
      <c r="K238" s="262" t="s">
        <v>32</v>
      </c>
      <c r="L238" s="46"/>
      <c r="M238" s="267" t="s">
        <v>32</v>
      </c>
      <c r="N238" s="268" t="s">
        <v>48</v>
      </c>
      <c r="O238" s="86"/>
      <c r="P238" s="230">
        <f>O238*H238</f>
        <v>0</v>
      </c>
      <c r="Q238" s="230">
        <v>0</v>
      </c>
      <c r="R238" s="230">
        <f>Q238*H238</f>
        <v>0</v>
      </c>
      <c r="S238" s="230">
        <v>0</v>
      </c>
      <c r="T238" s="231">
        <f>S238*H238</f>
        <v>0</v>
      </c>
      <c r="U238" s="40"/>
      <c r="V238" s="40"/>
      <c r="W238" s="40"/>
      <c r="X238" s="40"/>
      <c r="Y238" s="40"/>
      <c r="Z238" s="40"/>
      <c r="AA238" s="40"/>
      <c r="AB238" s="40"/>
      <c r="AC238" s="40"/>
      <c r="AD238" s="40"/>
      <c r="AE238" s="40"/>
      <c r="AR238" s="232" t="s">
        <v>209</v>
      </c>
      <c r="AT238" s="232" t="s">
        <v>222</v>
      </c>
      <c r="AU238" s="232" t="s">
        <v>86</v>
      </c>
      <c r="AY238" s="18" t="s">
        <v>199</v>
      </c>
      <c r="BE238" s="233">
        <f>IF(N238="základní",J238,0)</f>
        <v>0</v>
      </c>
      <c r="BF238" s="233">
        <f>IF(N238="snížená",J238,0)</f>
        <v>0</v>
      </c>
      <c r="BG238" s="233">
        <f>IF(N238="zákl. přenesená",J238,0)</f>
        <v>0</v>
      </c>
      <c r="BH238" s="233">
        <f>IF(N238="sníž. přenesená",J238,0)</f>
        <v>0</v>
      </c>
      <c r="BI238" s="233">
        <f>IF(N238="nulová",J238,0)</f>
        <v>0</v>
      </c>
      <c r="BJ238" s="18" t="s">
        <v>84</v>
      </c>
      <c r="BK238" s="233">
        <f>ROUND(I238*H238,2)</f>
        <v>0</v>
      </c>
      <c r="BL238" s="18" t="s">
        <v>209</v>
      </c>
      <c r="BM238" s="232" t="s">
        <v>418</v>
      </c>
    </row>
    <row r="239" spans="1:47" s="2" customFormat="1" ht="12">
      <c r="A239" s="40"/>
      <c r="B239" s="41"/>
      <c r="C239" s="42"/>
      <c r="D239" s="234" t="s">
        <v>210</v>
      </c>
      <c r="E239" s="42"/>
      <c r="F239" s="235" t="s">
        <v>951</v>
      </c>
      <c r="G239" s="42"/>
      <c r="H239" s="42"/>
      <c r="I239" s="138"/>
      <c r="J239" s="42"/>
      <c r="K239" s="42"/>
      <c r="L239" s="46"/>
      <c r="M239" s="236"/>
      <c r="N239" s="237"/>
      <c r="O239" s="86"/>
      <c r="P239" s="86"/>
      <c r="Q239" s="86"/>
      <c r="R239" s="86"/>
      <c r="S239" s="86"/>
      <c r="T239" s="87"/>
      <c r="U239" s="40"/>
      <c r="V239" s="40"/>
      <c r="W239" s="40"/>
      <c r="X239" s="40"/>
      <c r="Y239" s="40"/>
      <c r="Z239" s="40"/>
      <c r="AA239" s="40"/>
      <c r="AB239" s="40"/>
      <c r="AC239" s="40"/>
      <c r="AD239" s="40"/>
      <c r="AE239" s="40"/>
      <c r="AT239" s="18" t="s">
        <v>210</v>
      </c>
      <c r="AU239" s="18" t="s">
        <v>86</v>
      </c>
    </row>
    <row r="240" spans="1:51" s="13" customFormat="1" ht="12">
      <c r="A240" s="13"/>
      <c r="B240" s="238"/>
      <c r="C240" s="239"/>
      <c r="D240" s="234" t="s">
        <v>213</v>
      </c>
      <c r="E240" s="240" t="s">
        <v>32</v>
      </c>
      <c r="F240" s="241" t="s">
        <v>1518</v>
      </c>
      <c r="G240" s="239"/>
      <c r="H240" s="242">
        <v>20</v>
      </c>
      <c r="I240" s="243"/>
      <c r="J240" s="239"/>
      <c r="K240" s="239"/>
      <c r="L240" s="244"/>
      <c r="M240" s="245"/>
      <c r="N240" s="246"/>
      <c r="O240" s="246"/>
      <c r="P240" s="246"/>
      <c r="Q240" s="246"/>
      <c r="R240" s="246"/>
      <c r="S240" s="246"/>
      <c r="T240" s="247"/>
      <c r="U240" s="13"/>
      <c r="V240" s="13"/>
      <c r="W240" s="13"/>
      <c r="X240" s="13"/>
      <c r="Y240" s="13"/>
      <c r="Z240" s="13"/>
      <c r="AA240" s="13"/>
      <c r="AB240" s="13"/>
      <c r="AC240" s="13"/>
      <c r="AD240" s="13"/>
      <c r="AE240" s="13"/>
      <c r="AT240" s="248" t="s">
        <v>213</v>
      </c>
      <c r="AU240" s="248" t="s">
        <v>86</v>
      </c>
      <c r="AV240" s="13" t="s">
        <v>86</v>
      </c>
      <c r="AW240" s="13" t="s">
        <v>39</v>
      </c>
      <c r="AX240" s="13" t="s">
        <v>6</v>
      </c>
      <c r="AY240" s="248" t="s">
        <v>199</v>
      </c>
    </row>
    <row r="241" spans="1:51" s="14" customFormat="1" ht="12">
      <c r="A241" s="14"/>
      <c r="B241" s="249"/>
      <c r="C241" s="250"/>
      <c r="D241" s="234" t="s">
        <v>213</v>
      </c>
      <c r="E241" s="251" t="s">
        <v>32</v>
      </c>
      <c r="F241" s="252" t="s">
        <v>215</v>
      </c>
      <c r="G241" s="250"/>
      <c r="H241" s="253">
        <v>20</v>
      </c>
      <c r="I241" s="254"/>
      <c r="J241" s="250"/>
      <c r="K241" s="250"/>
      <c r="L241" s="255"/>
      <c r="M241" s="269"/>
      <c r="N241" s="270"/>
      <c r="O241" s="270"/>
      <c r="P241" s="270"/>
      <c r="Q241" s="270"/>
      <c r="R241" s="270"/>
      <c r="S241" s="270"/>
      <c r="T241" s="271"/>
      <c r="U241" s="14"/>
      <c r="V241" s="14"/>
      <c r="W241" s="14"/>
      <c r="X241" s="14"/>
      <c r="Y241" s="14"/>
      <c r="Z241" s="14"/>
      <c r="AA241" s="14"/>
      <c r="AB241" s="14"/>
      <c r="AC241" s="14"/>
      <c r="AD241" s="14"/>
      <c r="AE241" s="14"/>
      <c r="AT241" s="259" t="s">
        <v>213</v>
      </c>
      <c r="AU241" s="259" t="s">
        <v>86</v>
      </c>
      <c r="AV241" s="14" t="s">
        <v>209</v>
      </c>
      <c r="AW241" s="14" t="s">
        <v>39</v>
      </c>
      <c r="AX241" s="14" t="s">
        <v>84</v>
      </c>
      <c r="AY241" s="259" t="s">
        <v>199</v>
      </c>
    </row>
    <row r="242" spans="1:65" s="2" customFormat="1" ht="19.8" customHeight="1">
      <c r="A242" s="40"/>
      <c r="B242" s="41"/>
      <c r="C242" s="260" t="s">
        <v>348</v>
      </c>
      <c r="D242" s="260" t="s">
        <v>222</v>
      </c>
      <c r="E242" s="261" t="s">
        <v>1168</v>
      </c>
      <c r="F242" s="262" t="s">
        <v>1169</v>
      </c>
      <c r="G242" s="263" t="s">
        <v>206</v>
      </c>
      <c r="H242" s="264">
        <v>2</v>
      </c>
      <c r="I242" s="265"/>
      <c r="J242" s="266">
        <f>ROUND(I242*H242,2)</f>
        <v>0</v>
      </c>
      <c r="K242" s="262" t="s">
        <v>32</v>
      </c>
      <c r="L242" s="46"/>
      <c r="M242" s="267" t="s">
        <v>32</v>
      </c>
      <c r="N242" s="268" t="s">
        <v>48</v>
      </c>
      <c r="O242" s="86"/>
      <c r="P242" s="230">
        <f>O242*H242</f>
        <v>0</v>
      </c>
      <c r="Q242" s="230">
        <v>0</v>
      </c>
      <c r="R242" s="230">
        <f>Q242*H242</f>
        <v>0</v>
      </c>
      <c r="S242" s="230">
        <v>0</v>
      </c>
      <c r="T242" s="231">
        <f>S242*H242</f>
        <v>0</v>
      </c>
      <c r="U242" s="40"/>
      <c r="V242" s="40"/>
      <c r="W242" s="40"/>
      <c r="X242" s="40"/>
      <c r="Y242" s="40"/>
      <c r="Z242" s="40"/>
      <c r="AA242" s="40"/>
      <c r="AB242" s="40"/>
      <c r="AC242" s="40"/>
      <c r="AD242" s="40"/>
      <c r="AE242" s="40"/>
      <c r="AR242" s="232" t="s">
        <v>209</v>
      </c>
      <c r="AT242" s="232" t="s">
        <v>222</v>
      </c>
      <c r="AU242" s="232" t="s">
        <v>86</v>
      </c>
      <c r="AY242" s="18" t="s">
        <v>199</v>
      </c>
      <c r="BE242" s="233">
        <f>IF(N242="základní",J242,0)</f>
        <v>0</v>
      </c>
      <c r="BF242" s="233">
        <f>IF(N242="snížená",J242,0)</f>
        <v>0</v>
      </c>
      <c r="BG242" s="233">
        <f>IF(N242="zákl. přenesená",J242,0)</f>
        <v>0</v>
      </c>
      <c r="BH242" s="233">
        <f>IF(N242="sníž. přenesená",J242,0)</f>
        <v>0</v>
      </c>
      <c r="BI242" s="233">
        <f>IF(N242="nulová",J242,0)</f>
        <v>0</v>
      </c>
      <c r="BJ242" s="18" t="s">
        <v>84</v>
      </c>
      <c r="BK242" s="233">
        <f>ROUND(I242*H242,2)</f>
        <v>0</v>
      </c>
      <c r="BL242" s="18" t="s">
        <v>209</v>
      </c>
      <c r="BM242" s="232" t="s">
        <v>423</v>
      </c>
    </row>
    <row r="243" spans="1:47" s="2" customFormat="1" ht="12">
      <c r="A243" s="40"/>
      <c r="B243" s="41"/>
      <c r="C243" s="42"/>
      <c r="D243" s="234" t="s">
        <v>210</v>
      </c>
      <c r="E243" s="42"/>
      <c r="F243" s="235" t="s">
        <v>1169</v>
      </c>
      <c r="G243" s="42"/>
      <c r="H243" s="42"/>
      <c r="I243" s="138"/>
      <c r="J243" s="42"/>
      <c r="K243" s="42"/>
      <c r="L243" s="46"/>
      <c r="M243" s="236"/>
      <c r="N243" s="237"/>
      <c r="O243" s="86"/>
      <c r="P243" s="86"/>
      <c r="Q243" s="86"/>
      <c r="R243" s="86"/>
      <c r="S243" s="86"/>
      <c r="T243" s="87"/>
      <c r="U243" s="40"/>
      <c r="V243" s="40"/>
      <c r="W243" s="40"/>
      <c r="X243" s="40"/>
      <c r="Y243" s="40"/>
      <c r="Z243" s="40"/>
      <c r="AA243" s="40"/>
      <c r="AB243" s="40"/>
      <c r="AC243" s="40"/>
      <c r="AD243" s="40"/>
      <c r="AE243" s="40"/>
      <c r="AT243" s="18" t="s">
        <v>210</v>
      </c>
      <c r="AU243" s="18" t="s">
        <v>86</v>
      </c>
    </row>
    <row r="244" spans="1:65" s="2" customFormat="1" ht="19.8" customHeight="1">
      <c r="A244" s="40"/>
      <c r="B244" s="41"/>
      <c r="C244" s="260" t="s">
        <v>425</v>
      </c>
      <c r="D244" s="260" t="s">
        <v>222</v>
      </c>
      <c r="E244" s="261" t="s">
        <v>1366</v>
      </c>
      <c r="F244" s="262" t="s">
        <v>1367</v>
      </c>
      <c r="G244" s="263" t="s">
        <v>324</v>
      </c>
      <c r="H244" s="264">
        <v>10</v>
      </c>
      <c r="I244" s="265"/>
      <c r="J244" s="266">
        <f>ROUND(I244*H244,2)</f>
        <v>0</v>
      </c>
      <c r="K244" s="262" t="s">
        <v>32</v>
      </c>
      <c r="L244" s="46"/>
      <c r="M244" s="267" t="s">
        <v>32</v>
      </c>
      <c r="N244" s="268" t="s">
        <v>48</v>
      </c>
      <c r="O244" s="86"/>
      <c r="P244" s="230">
        <f>O244*H244</f>
        <v>0</v>
      </c>
      <c r="Q244" s="230">
        <v>0</v>
      </c>
      <c r="R244" s="230">
        <f>Q244*H244</f>
        <v>0</v>
      </c>
      <c r="S244" s="230">
        <v>0</v>
      </c>
      <c r="T244" s="231">
        <f>S244*H244</f>
        <v>0</v>
      </c>
      <c r="U244" s="40"/>
      <c r="V244" s="40"/>
      <c r="W244" s="40"/>
      <c r="X244" s="40"/>
      <c r="Y244" s="40"/>
      <c r="Z244" s="40"/>
      <c r="AA244" s="40"/>
      <c r="AB244" s="40"/>
      <c r="AC244" s="40"/>
      <c r="AD244" s="40"/>
      <c r="AE244" s="40"/>
      <c r="AR244" s="232" t="s">
        <v>209</v>
      </c>
      <c r="AT244" s="232" t="s">
        <v>222</v>
      </c>
      <c r="AU244" s="232" t="s">
        <v>86</v>
      </c>
      <c r="AY244" s="18" t="s">
        <v>199</v>
      </c>
      <c r="BE244" s="233">
        <f>IF(N244="základní",J244,0)</f>
        <v>0</v>
      </c>
      <c r="BF244" s="233">
        <f>IF(N244="snížená",J244,0)</f>
        <v>0</v>
      </c>
      <c r="BG244" s="233">
        <f>IF(N244="zákl. přenesená",J244,0)</f>
        <v>0</v>
      </c>
      <c r="BH244" s="233">
        <f>IF(N244="sníž. přenesená",J244,0)</f>
        <v>0</v>
      </c>
      <c r="BI244" s="233">
        <f>IF(N244="nulová",J244,0)</f>
        <v>0</v>
      </c>
      <c r="BJ244" s="18" t="s">
        <v>84</v>
      </c>
      <c r="BK244" s="233">
        <f>ROUND(I244*H244,2)</f>
        <v>0</v>
      </c>
      <c r="BL244" s="18" t="s">
        <v>209</v>
      </c>
      <c r="BM244" s="232" t="s">
        <v>428</v>
      </c>
    </row>
    <row r="245" spans="1:47" s="2" customFormat="1" ht="12">
      <c r="A245" s="40"/>
      <c r="B245" s="41"/>
      <c r="C245" s="42"/>
      <c r="D245" s="234" t="s">
        <v>210</v>
      </c>
      <c r="E245" s="42"/>
      <c r="F245" s="235" t="s">
        <v>1367</v>
      </c>
      <c r="G245" s="42"/>
      <c r="H245" s="42"/>
      <c r="I245" s="138"/>
      <c r="J245" s="42"/>
      <c r="K245" s="42"/>
      <c r="L245" s="46"/>
      <c r="M245" s="236"/>
      <c r="N245" s="237"/>
      <c r="O245" s="86"/>
      <c r="P245" s="86"/>
      <c r="Q245" s="86"/>
      <c r="R245" s="86"/>
      <c r="S245" s="86"/>
      <c r="T245" s="87"/>
      <c r="U245" s="40"/>
      <c r="V245" s="40"/>
      <c r="W245" s="40"/>
      <c r="X245" s="40"/>
      <c r="Y245" s="40"/>
      <c r="Z245" s="40"/>
      <c r="AA245" s="40"/>
      <c r="AB245" s="40"/>
      <c r="AC245" s="40"/>
      <c r="AD245" s="40"/>
      <c r="AE245" s="40"/>
      <c r="AT245" s="18" t="s">
        <v>210</v>
      </c>
      <c r="AU245" s="18" t="s">
        <v>86</v>
      </c>
    </row>
    <row r="246" spans="1:51" s="13" customFormat="1" ht="12">
      <c r="A246" s="13"/>
      <c r="B246" s="238"/>
      <c r="C246" s="239"/>
      <c r="D246" s="234" t="s">
        <v>213</v>
      </c>
      <c r="E246" s="240" t="s">
        <v>32</v>
      </c>
      <c r="F246" s="241" t="s">
        <v>1519</v>
      </c>
      <c r="G246" s="239"/>
      <c r="H246" s="242">
        <v>10</v>
      </c>
      <c r="I246" s="243"/>
      <c r="J246" s="239"/>
      <c r="K246" s="239"/>
      <c r="L246" s="244"/>
      <c r="M246" s="245"/>
      <c r="N246" s="246"/>
      <c r="O246" s="246"/>
      <c r="P246" s="246"/>
      <c r="Q246" s="246"/>
      <c r="R246" s="246"/>
      <c r="S246" s="246"/>
      <c r="T246" s="247"/>
      <c r="U246" s="13"/>
      <c r="V246" s="13"/>
      <c r="W246" s="13"/>
      <c r="X246" s="13"/>
      <c r="Y246" s="13"/>
      <c r="Z246" s="13"/>
      <c r="AA246" s="13"/>
      <c r="AB246" s="13"/>
      <c r="AC246" s="13"/>
      <c r="AD246" s="13"/>
      <c r="AE246" s="13"/>
      <c r="AT246" s="248" t="s">
        <v>213</v>
      </c>
      <c r="AU246" s="248" t="s">
        <v>86</v>
      </c>
      <c r="AV246" s="13" t="s">
        <v>86</v>
      </c>
      <c r="AW246" s="13" t="s">
        <v>39</v>
      </c>
      <c r="AX246" s="13" t="s">
        <v>6</v>
      </c>
      <c r="AY246" s="248" t="s">
        <v>199</v>
      </c>
    </row>
    <row r="247" spans="1:51" s="14" customFormat="1" ht="12">
      <c r="A247" s="14"/>
      <c r="B247" s="249"/>
      <c r="C247" s="250"/>
      <c r="D247" s="234" t="s">
        <v>213</v>
      </c>
      <c r="E247" s="251" t="s">
        <v>32</v>
      </c>
      <c r="F247" s="252" t="s">
        <v>215</v>
      </c>
      <c r="G247" s="250"/>
      <c r="H247" s="253">
        <v>10</v>
      </c>
      <c r="I247" s="254"/>
      <c r="J247" s="250"/>
      <c r="K247" s="250"/>
      <c r="L247" s="255"/>
      <c r="M247" s="269"/>
      <c r="N247" s="270"/>
      <c r="O247" s="270"/>
      <c r="P247" s="270"/>
      <c r="Q247" s="270"/>
      <c r="R247" s="270"/>
      <c r="S247" s="270"/>
      <c r="T247" s="271"/>
      <c r="U247" s="14"/>
      <c r="V247" s="14"/>
      <c r="W247" s="14"/>
      <c r="X247" s="14"/>
      <c r="Y247" s="14"/>
      <c r="Z247" s="14"/>
      <c r="AA247" s="14"/>
      <c r="AB247" s="14"/>
      <c r="AC247" s="14"/>
      <c r="AD247" s="14"/>
      <c r="AE247" s="14"/>
      <c r="AT247" s="259" t="s">
        <v>213</v>
      </c>
      <c r="AU247" s="259" t="s">
        <v>86</v>
      </c>
      <c r="AV247" s="14" t="s">
        <v>209</v>
      </c>
      <c r="AW247" s="14" t="s">
        <v>39</v>
      </c>
      <c r="AX247" s="14" t="s">
        <v>84</v>
      </c>
      <c r="AY247" s="259" t="s">
        <v>199</v>
      </c>
    </row>
    <row r="248" spans="1:65" s="2" customFormat="1" ht="14.4" customHeight="1">
      <c r="A248" s="40"/>
      <c r="B248" s="41"/>
      <c r="C248" s="260" t="s">
        <v>351</v>
      </c>
      <c r="D248" s="260" t="s">
        <v>222</v>
      </c>
      <c r="E248" s="261" t="s">
        <v>1369</v>
      </c>
      <c r="F248" s="262" t="s">
        <v>1370</v>
      </c>
      <c r="G248" s="263" t="s">
        <v>303</v>
      </c>
      <c r="H248" s="264">
        <v>23.74</v>
      </c>
      <c r="I248" s="265"/>
      <c r="J248" s="266">
        <f>ROUND(I248*H248,2)</f>
        <v>0</v>
      </c>
      <c r="K248" s="262" t="s">
        <v>32</v>
      </c>
      <c r="L248" s="46"/>
      <c r="M248" s="267" t="s">
        <v>32</v>
      </c>
      <c r="N248" s="268" t="s">
        <v>48</v>
      </c>
      <c r="O248" s="86"/>
      <c r="P248" s="230">
        <f>O248*H248</f>
        <v>0</v>
      </c>
      <c r="Q248" s="230">
        <v>0</v>
      </c>
      <c r="R248" s="230">
        <f>Q248*H248</f>
        <v>0</v>
      </c>
      <c r="S248" s="230">
        <v>0</v>
      </c>
      <c r="T248" s="231">
        <f>S248*H248</f>
        <v>0</v>
      </c>
      <c r="U248" s="40"/>
      <c r="V248" s="40"/>
      <c r="W248" s="40"/>
      <c r="X248" s="40"/>
      <c r="Y248" s="40"/>
      <c r="Z248" s="40"/>
      <c r="AA248" s="40"/>
      <c r="AB248" s="40"/>
      <c r="AC248" s="40"/>
      <c r="AD248" s="40"/>
      <c r="AE248" s="40"/>
      <c r="AR248" s="232" t="s">
        <v>209</v>
      </c>
      <c r="AT248" s="232" t="s">
        <v>222</v>
      </c>
      <c r="AU248" s="232" t="s">
        <v>86</v>
      </c>
      <c r="AY248" s="18" t="s">
        <v>199</v>
      </c>
      <c r="BE248" s="233">
        <f>IF(N248="základní",J248,0)</f>
        <v>0</v>
      </c>
      <c r="BF248" s="233">
        <f>IF(N248="snížená",J248,0)</f>
        <v>0</v>
      </c>
      <c r="BG248" s="233">
        <f>IF(N248="zákl. přenesená",J248,0)</f>
        <v>0</v>
      </c>
      <c r="BH248" s="233">
        <f>IF(N248="sníž. přenesená",J248,0)</f>
        <v>0</v>
      </c>
      <c r="BI248" s="233">
        <f>IF(N248="nulová",J248,0)</f>
        <v>0</v>
      </c>
      <c r="BJ248" s="18" t="s">
        <v>84</v>
      </c>
      <c r="BK248" s="233">
        <f>ROUND(I248*H248,2)</f>
        <v>0</v>
      </c>
      <c r="BL248" s="18" t="s">
        <v>209</v>
      </c>
      <c r="BM248" s="232" t="s">
        <v>431</v>
      </c>
    </row>
    <row r="249" spans="1:47" s="2" customFormat="1" ht="12">
      <c r="A249" s="40"/>
      <c r="B249" s="41"/>
      <c r="C249" s="42"/>
      <c r="D249" s="234" t="s">
        <v>210</v>
      </c>
      <c r="E249" s="42"/>
      <c r="F249" s="235" t="s">
        <v>1370</v>
      </c>
      <c r="G249" s="42"/>
      <c r="H249" s="42"/>
      <c r="I249" s="138"/>
      <c r="J249" s="42"/>
      <c r="K249" s="42"/>
      <c r="L249" s="46"/>
      <c r="M249" s="236"/>
      <c r="N249" s="237"/>
      <c r="O249" s="86"/>
      <c r="P249" s="86"/>
      <c r="Q249" s="86"/>
      <c r="R249" s="86"/>
      <c r="S249" s="86"/>
      <c r="T249" s="87"/>
      <c r="U249" s="40"/>
      <c r="V249" s="40"/>
      <c r="W249" s="40"/>
      <c r="X249" s="40"/>
      <c r="Y249" s="40"/>
      <c r="Z249" s="40"/>
      <c r="AA249" s="40"/>
      <c r="AB249" s="40"/>
      <c r="AC249" s="40"/>
      <c r="AD249" s="40"/>
      <c r="AE249" s="40"/>
      <c r="AT249" s="18" t="s">
        <v>210</v>
      </c>
      <c r="AU249" s="18" t="s">
        <v>86</v>
      </c>
    </row>
    <row r="250" spans="1:51" s="13" customFormat="1" ht="12">
      <c r="A250" s="13"/>
      <c r="B250" s="238"/>
      <c r="C250" s="239"/>
      <c r="D250" s="234" t="s">
        <v>213</v>
      </c>
      <c r="E250" s="240" t="s">
        <v>32</v>
      </c>
      <c r="F250" s="241" t="s">
        <v>1520</v>
      </c>
      <c r="G250" s="239"/>
      <c r="H250" s="242">
        <v>7.44</v>
      </c>
      <c r="I250" s="243"/>
      <c r="J250" s="239"/>
      <c r="K250" s="239"/>
      <c r="L250" s="244"/>
      <c r="M250" s="245"/>
      <c r="N250" s="246"/>
      <c r="O250" s="246"/>
      <c r="P250" s="246"/>
      <c r="Q250" s="246"/>
      <c r="R250" s="246"/>
      <c r="S250" s="246"/>
      <c r="T250" s="247"/>
      <c r="U250" s="13"/>
      <c r="V250" s="13"/>
      <c r="W250" s="13"/>
      <c r="X250" s="13"/>
      <c r="Y250" s="13"/>
      <c r="Z250" s="13"/>
      <c r="AA250" s="13"/>
      <c r="AB250" s="13"/>
      <c r="AC250" s="13"/>
      <c r="AD250" s="13"/>
      <c r="AE250" s="13"/>
      <c r="AT250" s="248" t="s">
        <v>213</v>
      </c>
      <c r="AU250" s="248" t="s">
        <v>86</v>
      </c>
      <c r="AV250" s="13" t="s">
        <v>86</v>
      </c>
      <c r="AW250" s="13" t="s">
        <v>39</v>
      </c>
      <c r="AX250" s="13" t="s">
        <v>6</v>
      </c>
      <c r="AY250" s="248" t="s">
        <v>199</v>
      </c>
    </row>
    <row r="251" spans="1:51" s="13" customFormat="1" ht="12">
      <c r="A251" s="13"/>
      <c r="B251" s="238"/>
      <c r="C251" s="239"/>
      <c r="D251" s="234" t="s">
        <v>213</v>
      </c>
      <c r="E251" s="240" t="s">
        <v>32</v>
      </c>
      <c r="F251" s="241" t="s">
        <v>1521</v>
      </c>
      <c r="G251" s="239"/>
      <c r="H251" s="242">
        <v>16.3</v>
      </c>
      <c r="I251" s="243"/>
      <c r="J251" s="239"/>
      <c r="K251" s="239"/>
      <c r="L251" s="244"/>
      <c r="M251" s="245"/>
      <c r="N251" s="246"/>
      <c r="O251" s="246"/>
      <c r="P251" s="246"/>
      <c r="Q251" s="246"/>
      <c r="R251" s="246"/>
      <c r="S251" s="246"/>
      <c r="T251" s="247"/>
      <c r="U251" s="13"/>
      <c r="V251" s="13"/>
      <c r="W251" s="13"/>
      <c r="X251" s="13"/>
      <c r="Y251" s="13"/>
      <c r="Z251" s="13"/>
      <c r="AA251" s="13"/>
      <c r="AB251" s="13"/>
      <c r="AC251" s="13"/>
      <c r="AD251" s="13"/>
      <c r="AE251" s="13"/>
      <c r="AT251" s="248" t="s">
        <v>213</v>
      </c>
      <c r="AU251" s="248" t="s">
        <v>86</v>
      </c>
      <c r="AV251" s="13" t="s">
        <v>86</v>
      </c>
      <c r="AW251" s="13" t="s">
        <v>39</v>
      </c>
      <c r="AX251" s="13" t="s">
        <v>6</v>
      </c>
      <c r="AY251" s="248" t="s">
        <v>199</v>
      </c>
    </row>
    <row r="252" spans="1:51" s="14" customFormat="1" ht="12">
      <c r="A252" s="14"/>
      <c r="B252" s="249"/>
      <c r="C252" s="250"/>
      <c r="D252" s="234" t="s">
        <v>213</v>
      </c>
      <c r="E252" s="251" t="s">
        <v>32</v>
      </c>
      <c r="F252" s="252" t="s">
        <v>215</v>
      </c>
      <c r="G252" s="250"/>
      <c r="H252" s="253">
        <v>23.740000000000002</v>
      </c>
      <c r="I252" s="254"/>
      <c r="J252" s="250"/>
      <c r="K252" s="250"/>
      <c r="L252" s="255"/>
      <c r="M252" s="269"/>
      <c r="N252" s="270"/>
      <c r="O252" s="270"/>
      <c r="P252" s="270"/>
      <c r="Q252" s="270"/>
      <c r="R252" s="270"/>
      <c r="S252" s="270"/>
      <c r="T252" s="271"/>
      <c r="U252" s="14"/>
      <c r="V252" s="14"/>
      <c r="W252" s="14"/>
      <c r="X252" s="14"/>
      <c r="Y252" s="14"/>
      <c r="Z252" s="14"/>
      <c r="AA252" s="14"/>
      <c r="AB252" s="14"/>
      <c r="AC252" s="14"/>
      <c r="AD252" s="14"/>
      <c r="AE252" s="14"/>
      <c r="AT252" s="259" t="s">
        <v>213</v>
      </c>
      <c r="AU252" s="259" t="s">
        <v>86</v>
      </c>
      <c r="AV252" s="14" t="s">
        <v>209</v>
      </c>
      <c r="AW252" s="14" t="s">
        <v>39</v>
      </c>
      <c r="AX252" s="14" t="s">
        <v>84</v>
      </c>
      <c r="AY252" s="259" t="s">
        <v>199</v>
      </c>
    </row>
    <row r="253" spans="1:65" s="2" customFormat="1" ht="19.8" customHeight="1">
      <c r="A253" s="40"/>
      <c r="B253" s="41"/>
      <c r="C253" s="260" t="s">
        <v>432</v>
      </c>
      <c r="D253" s="260" t="s">
        <v>222</v>
      </c>
      <c r="E253" s="261" t="s">
        <v>962</v>
      </c>
      <c r="F253" s="262" t="s">
        <v>963</v>
      </c>
      <c r="G253" s="263" t="s">
        <v>303</v>
      </c>
      <c r="H253" s="264">
        <v>12.62</v>
      </c>
      <c r="I253" s="265"/>
      <c r="J253" s="266">
        <f>ROUND(I253*H253,2)</f>
        <v>0</v>
      </c>
      <c r="K253" s="262" t="s">
        <v>32</v>
      </c>
      <c r="L253" s="46"/>
      <c r="M253" s="267" t="s">
        <v>32</v>
      </c>
      <c r="N253" s="268" t="s">
        <v>48</v>
      </c>
      <c r="O253" s="86"/>
      <c r="P253" s="230">
        <f>O253*H253</f>
        <v>0</v>
      </c>
      <c r="Q253" s="230">
        <v>0</v>
      </c>
      <c r="R253" s="230">
        <f>Q253*H253</f>
        <v>0</v>
      </c>
      <c r="S253" s="230">
        <v>0</v>
      </c>
      <c r="T253" s="231">
        <f>S253*H253</f>
        <v>0</v>
      </c>
      <c r="U253" s="40"/>
      <c r="V253" s="40"/>
      <c r="W253" s="40"/>
      <c r="X253" s="40"/>
      <c r="Y253" s="40"/>
      <c r="Z253" s="40"/>
      <c r="AA253" s="40"/>
      <c r="AB253" s="40"/>
      <c r="AC253" s="40"/>
      <c r="AD253" s="40"/>
      <c r="AE253" s="40"/>
      <c r="AR253" s="232" t="s">
        <v>209</v>
      </c>
      <c r="AT253" s="232" t="s">
        <v>222</v>
      </c>
      <c r="AU253" s="232" t="s">
        <v>86</v>
      </c>
      <c r="AY253" s="18" t="s">
        <v>199</v>
      </c>
      <c r="BE253" s="233">
        <f>IF(N253="základní",J253,0)</f>
        <v>0</v>
      </c>
      <c r="BF253" s="233">
        <f>IF(N253="snížená",J253,0)</f>
        <v>0</v>
      </c>
      <c r="BG253" s="233">
        <f>IF(N253="zákl. přenesená",J253,0)</f>
        <v>0</v>
      </c>
      <c r="BH253" s="233">
        <f>IF(N253="sníž. přenesená",J253,0)</f>
        <v>0</v>
      </c>
      <c r="BI253" s="233">
        <f>IF(N253="nulová",J253,0)</f>
        <v>0</v>
      </c>
      <c r="BJ253" s="18" t="s">
        <v>84</v>
      </c>
      <c r="BK253" s="233">
        <f>ROUND(I253*H253,2)</f>
        <v>0</v>
      </c>
      <c r="BL253" s="18" t="s">
        <v>209</v>
      </c>
      <c r="BM253" s="232" t="s">
        <v>435</v>
      </c>
    </row>
    <row r="254" spans="1:47" s="2" customFormat="1" ht="12">
      <c r="A254" s="40"/>
      <c r="B254" s="41"/>
      <c r="C254" s="42"/>
      <c r="D254" s="234" t="s">
        <v>210</v>
      </c>
      <c r="E254" s="42"/>
      <c r="F254" s="235" t="s">
        <v>963</v>
      </c>
      <c r="G254" s="42"/>
      <c r="H254" s="42"/>
      <c r="I254" s="138"/>
      <c r="J254" s="42"/>
      <c r="K254" s="42"/>
      <c r="L254" s="46"/>
      <c r="M254" s="236"/>
      <c r="N254" s="237"/>
      <c r="O254" s="86"/>
      <c r="P254" s="86"/>
      <c r="Q254" s="86"/>
      <c r="R254" s="86"/>
      <c r="S254" s="86"/>
      <c r="T254" s="87"/>
      <c r="U254" s="40"/>
      <c r="V254" s="40"/>
      <c r="W254" s="40"/>
      <c r="X254" s="40"/>
      <c r="Y254" s="40"/>
      <c r="Z254" s="40"/>
      <c r="AA254" s="40"/>
      <c r="AB254" s="40"/>
      <c r="AC254" s="40"/>
      <c r="AD254" s="40"/>
      <c r="AE254" s="40"/>
      <c r="AT254" s="18" t="s">
        <v>210</v>
      </c>
      <c r="AU254" s="18" t="s">
        <v>86</v>
      </c>
    </row>
    <row r="255" spans="1:51" s="13" customFormat="1" ht="12">
      <c r="A255" s="13"/>
      <c r="B255" s="238"/>
      <c r="C255" s="239"/>
      <c r="D255" s="234" t="s">
        <v>213</v>
      </c>
      <c r="E255" s="240" t="s">
        <v>32</v>
      </c>
      <c r="F255" s="241" t="s">
        <v>1522</v>
      </c>
      <c r="G255" s="239"/>
      <c r="H255" s="242">
        <v>12.62</v>
      </c>
      <c r="I255" s="243"/>
      <c r="J255" s="239"/>
      <c r="K255" s="239"/>
      <c r="L255" s="244"/>
      <c r="M255" s="245"/>
      <c r="N255" s="246"/>
      <c r="O255" s="246"/>
      <c r="P255" s="246"/>
      <c r="Q255" s="246"/>
      <c r="R255" s="246"/>
      <c r="S255" s="246"/>
      <c r="T255" s="247"/>
      <c r="U255" s="13"/>
      <c r="V255" s="13"/>
      <c r="W255" s="13"/>
      <c r="X255" s="13"/>
      <c r="Y255" s="13"/>
      <c r="Z255" s="13"/>
      <c r="AA255" s="13"/>
      <c r="AB255" s="13"/>
      <c r="AC255" s="13"/>
      <c r="AD255" s="13"/>
      <c r="AE255" s="13"/>
      <c r="AT255" s="248" t="s">
        <v>213</v>
      </c>
      <c r="AU255" s="248" t="s">
        <v>86</v>
      </c>
      <c r="AV255" s="13" t="s">
        <v>86</v>
      </c>
      <c r="AW255" s="13" t="s">
        <v>39</v>
      </c>
      <c r="AX255" s="13" t="s">
        <v>6</v>
      </c>
      <c r="AY255" s="248" t="s">
        <v>199</v>
      </c>
    </row>
    <row r="256" spans="1:51" s="14" customFormat="1" ht="12">
      <c r="A256" s="14"/>
      <c r="B256" s="249"/>
      <c r="C256" s="250"/>
      <c r="D256" s="234" t="s">
        <v>213</v>
      </c>
      <c r="E256" s="251" t="s">
        <v>32</v>
      </c>
      <c r="F256" s="252" t="s">
        <v>215</v>
      </c>
      <c r="G256" s="250"/>
      <c r="H256" s="253">
        <v>12.62</v>
      </c>
      <c r="I256" s="254"/>
      <c r="J256" s="250"/>
      <c r="K256" s="250"/>
      <c r="L256" s="255"/>
      <c r="M256" s="269"/>
      <c r="N256" s="270"/>
      <c r="O256" s="270"/>
      <c r="P256" s="270"/>
      <c r="Q256" s="270"/>
      <c r="R256" s="270"/>
      <c r="S256" s="270"/>
      <c r="T256" s="271"/>
      <c r="U256" s="14"/>
      <c r="V256" s="14"/>
      <c r="W256" s="14"/>
      <c r="X256" s="14"/>
      <c r="Y256" s="14"/>
      <c r="Z256" s="14"/>
      <c r="AA256" s="14"/>
      <c r="AB256" s="14"/>
      <c r="AC256" s="14"/>
      <c r="AD256" s="14"/>
      <c r="AE256" s="14"/>
      <c r="AT256" s="259" t="s">
        <v>213</v>
      </c>
      <c r="AU256" s="259" t="s">
        <v>86</v>
      </c>
      <c r="AV256" s="14" t="s">
        <v>209</v>
      </c>
      <c r="AW256" s="14" t="s">
        <v>39</v>
      </c>
      <c r="AX256" s="14" t="s">
        <v>84</v>
      </c>
      <c r="AY256" s="259" t="s">
        <v>199</v>
      </c>
    </row>
    <row r="257" spans="1:63" s="12" customFormat="1" ht="22.8" customHeight="1">
      <c r="A257" s="12"/>
      <c r="B257" s="204"/>
      <c r="C257" s="205"/>
      <c r="D257" s="206" t="s">
        <v>76</v>
      </c>
      <c r="E257" s="218" t="s">
        <v>983</v>
      </c>
      <c r="F257" s="218" t="s">
        <v>984</v>
      </c>
      <c r="G257" s="205"/>
      <c r="H257" s="205"/>
      <c r="I257" s="208"/>
      <c r="J257" s="219">
        <f>BK257</f>
        <v>0</v>
      </c>
      <c r="K257" s="205"/>
      <c r="L257" s="210"/>
      <c r="M257" s="211"/>
      <c r="N257" s="212"/>
      <c r="O257" s="212"/>
      <c r="P257" s="213">
        <f>SUM(P258:P271)</f>
        <v>0</v>
      </c>
      <c r="Q257" s="212"/>
      <c r="R257" s="213">
        <f>SUM(R258:R271)</f>
        <v>0</v>
      </c>
      <c r="S257" s="212"/>
      <c r="T257" s="214">
        <f>SUM(T258:T271)</f>
        <v>0</v>
      </c>
      <c r="U257" s="12"/>
      <c r="V257" s="12"/>
      <c r="W257" s="12"/>
      <c r="X257" s="12"/>
      <c r="Y257" s="12"/>
      <c r="Z257" s="12"/>
      <c r="AA257" s="12"/>
      <c r="AB257" s="12"/>
      <c r="AC257" s="12"/>
      <c r="AD257" s="12"/>
      <c r="AE257" s="12"/>
      <c r="AR257" s="215" t="s">
        <v>84</v>
      </c>
      <c r="AT257" s="216" t="s">
        <v>76</v>
      </c>
      <c r="AU257" s="216" t="s">
        <v>84</v>
      </c>
      <c r="AY257" s="215" t="s">
        <v>199</v>
      </c>
      <c r="BK257" s="217">
        <f>SUM(BK258:BK271)</f>
        <v>0</v>
      </c>
    </row>
    <row r="258" spans="1:65" s="2" customFormat="1" ht="19.8" customHeight="1">
      <c r="A258" s="40"/>
      <c r="B258" s="41"/>
      <c r="C258" s="260" t="s">
        <v>354</v>
      </c>
      <c r="D258" s="260" t="s">
        <v>222</v>
      </c>
      <c r="E258" s="261" t="s">
        <v>990</v>
      </c>
      <c r="F258" s="262" t="s">
        <v>991</v>
      </c>
      <c r="G258" s="263" t="s">
        <v>296</v>
      </c>
      <c r="H258" s="264">
        <v>86.883</v>
      </c>
      <c r="I258" s="265"/>
      <c r="J258" s="266">
        <f>ROUND(I258*H258,2)</f>
        <v>0</v>
      </c>
      <c r="K258" s="262" t="s">
        <v>32</v>
      </c>
      <c r="L258" s="46"/>
      <c r="M258" s="267" t="s">
        <v>32</v>
      </c>
      <c r="N258" s="268" t="s">
        <v>48</v>
      </c>
      <c r="O258" s="86"/>
      <c r="P258" s="230">
        <f>O258*H258</f>
        <v>0</v>
      </c>
      <c r="Q258" s="230">
        <v>0</v>
      </c>
      <c r="R258" s="230">
        <f>Q258*H258</f>
        <v>0</v>
      </c>
      <c r="S258" s="230">
        <v>0</v>
      </c>
      <c r="T258" s="231">
        <f>S258*H258</f>
        <v>0</v>
      </c>
      <c r="U258" s="40"/>
      <c r="V258" s="40"/>
      <c r="W258" s="40"/>
      <c r="X258" s="40"/>
      <c r="Y258" s="40"/>
      <c r="Z258" s="40"/>
      <c r="AA258" s="40"/>
      <c r="AB258" s="40"/>
      <c r="AC258" s="40"/>
      <c r="AD258" s="40"/>
      <c r="AE258" s="40"/>
      <c r="AR258" s="232" t="s">
        <v>209</v>
      </c>
      <c r="AT258" s="232" t="s">
        <v>222</v>
      </c>
      <c r="AU258" s="232" t="s">
        <v>86</v>
      </c>
      <c r="AY258" s="18" t="s">
        <v>199</v>
      </c>
      <c r="BE258" s="233">
        <f>IF(N258="základní",J258,0)</f>
        <v>0</v>
      </c>
      <c r="BF258" s="233">
        <f>IF(N258="snížená",J258,0)</f>
        <v>0</v>
      </c>
      <c r="BG258" s="233">
        <f>IF(N258="zákl. přenesená",J258,0)</f>
        <v>0</v>
      </c>
      <c r="BH258" s="233">
        <f>IF(N258="sníž. přenesená",J258,0)</f>
        <v>0</v>
      </c>
      <c r="BI258" s="233">
        <f>IF(N258="nulová",J258,0)</f>
        <v>0</v>
      </c>
      <c r="BJ258" s="18" t="s">
        <v>84</v>
      </c>
      <c r="BK258" s="233">
        <f>ROUND(I258*H258,2)</f>
        <v>0</v>
      </c>
      <c r="BL258" s="18" t="s">
        <v>209</v>
      </c>
      <c r="BM258" s="232" t="s">
        <v>443</v>
      </c>
    </row>
    <row r="259" spans="1:47" s="2" customFormat="1" ht="12">
      <c r="A259" s="40"/>
      <c r="B259" s="41"/>
      <c r="C259" s="42"/>
      <c r="D259" s="234" t="s">
        <v>210</v>
      </c>
      <c r="E259" s="42"/>
      <c r="F259" s="235" t="s">
        <v>991</v>
      </c>
      <c r="G259" s="42"/>
      <c r="H259" s="42"/>
      <c r="I259" s="138"/>
      <c r="J259" s="42"/>
      <c r="K259" s="42"/>
      <c r="L259" s="46"/>
      <c r="M259" s="236"/>
      <c r="N259" s="237"/>
      <c r="O259" s="86"/>
      <c r="P259" s="86"/>
      <c r="Q259" s="86"/>
      <c r="R259" s="86"/>
      <c r="S259" s="86"/>
      <c r="T259" s="87"/>
      <c r="U259" s="40"/>
      <c r="V259" s="40"/>
      <c r="W259" s="40"/>
      <c r="X259" s="40"/>
      <c r="Y259" s="40"/>
      <c r="Z259" s="40"/>
      <c r="AA259" s="40"/>
      <c r="AB259" s="40"/>
      <c r="AC259" s="40"/>
      <c r="AD259" s="40"/>
      <c r="AE259" s="40"/>
      <c r="AT259" s="18" t="s">
        <v>210</v>
      </c>
      <c r="AU259" s="18" t="s">
        <v>86</v>
      </c>
    </row>
    <row r="260" spans="1:51" s="13" customFormat="1" ht="12">
      <c r="A260" s="13"/>
      <c r="B260" s="238"/>
      <c r="C260" s="239"/>
      <c r="D260" s="234" t="s">
        <v>213</v>
      </c>
      <c r="E260" s="240" t="s">
        <v>32</v>
      </c>
      <c r="F260" s="241" t="s">
        <v>1523</v>
      </c>
      <c r="G260" s="239"/>
      <c r="H260" s="242">
        <v>59.113</v>
      </c>
      <c r="I260" s="243"/>
      <c r="J260" s="239"/>
      <c r="K260" s="239"/>
      <c r="L260" s="244"/>
      <c r="M260" s="245"/>
      <c r="N260" s="246"/>
      <c r="O260" s="246"/>
      <c r="P260" s="246"/>
      <c r="Q260" s="246"/>
      <c r="R260" s="246"/>
      <c r="S260" s="246"/>
      <c r="T260" s="247"/>
      <c r="U260" s="13"/>
      <c r="V260" s="13"/>
      <c r="W260" s="13"/>
      <c r="X260" s="13"/>
      <c r="Y260" s="13"/>
      <c r="Z260" s="13"/>
      <c r="AA260" s="13"/>
      <c r="AB260" s="13"/>
      <c r="AC260" s="13"/>
      <c r="AD260" s="13"/>
      <c r="AE260" s="13"/>
      <c r="AT260" s="248" t="s">
        <v>213</v>
      </c>
      <c r="AU260" s="248" t="s">
        <v>86</v>
      </c>
      <c r="AV260" s="13" t="s">
        <v>86</v>
      </c>
      <c r="AW260" s="13" t="s">
        <v>39</v>
      </c>
      <c r="AX260" s="13" t="s">
        <v>6</v>
      </c>
      <c r="AY260" s="248" t="s">
        <v>199</v>
      </c>
    </row>
    <row r="261" spans="1:51" s="13" customFormat="1" ht="12">
      <c r="A261" s="13"/>
      <c r="B261" s="238"/>
      <c r="C261" s="239"/>
      <c r="D261" s="234" t="s">
        <v>213</v>
      </c>
      <c r="E261" s="240" t="s">
        <v>32</v>
      </c>
      <c r="F261" s="241" t="s">
        <v>1524</v>
      </c>
      <c r="G261" s="239"/>
      <c r="H261" s="242">
        <v>27.77</v>
      </c>
      <c r="I261" s="243"/>
      <c r="J261" s="239"/>
      <c r="K261" s="239"/>
      <c r="L261" s="244"/>
      <c r="M261" s="245"/>
      <c r="N261" s="246"/>
      <c r="O261" s="246"/>
      <c r="P261" s="246"/>
      <c r="Q261" s="246"/>
      <c r="R261" s="246"/>
      <c r="S261" s="246"/>
      <c r="T261" s="247"/>
      <c r="U261" s="13"/>
      <c r="V261" s="13"/>
      <c r="W261" s="13"/>
      <c r="X261" s="13"/>
      <c r="Y261" s="13"/>
      <c r="Z261" s="13"/>
      <c r="AA261" s="13"/>
      <c r="AB261" s="13"/>
      <c r="AC261" s="13"/>
      <c r="AD261" s="13"/>
      <c r="AE261" s="13"/>
      <c r="AT261" s="248" t="s">
        <v>213</v>
      </c>
      <c r="AU261" s="248" t="s">
        <v>86</v>
      </c>
      <c r="AV261" s="13" t="s">
        <v>86</v>
      </c>
      <c r="AW261" s="13" t="s">
        <v>39</v>
      </c>
      <c r="AX261" s="13" t="s">
        <v>6</v>
      </c>
      <c r="AY261" s="248" t="s">
        <v>199</v>
      </c>
    </row>
    <row r="262" spans="1:51" s="14" customFormat="1" ht="12">
      <c r="A262" s="14"/>
      <c r="B262" s="249"/>
      <c r="C262" s="250"/>
      <c r="D262" s="234" t="s">
        <v>213</v>
      </c>
      <c r="E262" s="251" t="s">
        <v>32</v>
      </c>
      <c r="F262" s="252" t="s">
        <v>215</v>
      </c>
      <c r="G262" s="250"/>
      <c r="H262" s="253">
        <v>86.883</v>
      </c>
      <c r="I262" s="254"/>
      <c r="J262" s="250"/>
      <c r="K262" s="250"/>
      <c r="L262" s="255"/>
      <c r="M262" s="269"/>
      <c r="N262" s="270"/>
      <c r="O262" s="270"/>
      <c r="P262" s="270"/>
      <c r="Q262" s="270"/>
      <c r="R262" s="270"/>
      <c r="S262" s="270"/>
      <c r="T262" s="271"/>
      <c r="U262" s="14"/>
      <c r="V262" s="14"/>
      <c r="W262" s="14"/>
      <c r="X262" s="14"/>
      <c r="Y262" s="14"/>
      <c r="Z262" s="14"/>
      <c r="AA262" s="14"/>
      <c r="AB262" s="14"/>
      <c r="AC262" s="14"/>
      <c r="AD262" s="14"/>
      <c r="AE262" s="14"/>
      <c r="AT262" s="259" t="s">
        <v>213</v>
      </c>
      <c r="AU262" s="259" t="s">
        <v>86</v>
      </c>
      <c r="AV262" s="14" t="s">
        <v>209</v>
      </c>
      <c r="AW262" s="14" t="s">
        <v>39</v>
      </c>
      <c r="AX262" s="14" t="s">
        <v>84</v>
      </c>
      <c r="AY262" s="259" t="s">
        <v>199</v>
      </c>
    </row>
    <row r="263" spans="1:65" s="2" customFormat="1" ht="19.8" customHeight="1">
      <c r="A263" s="40"/>
      <c r="B263" s="41"/>
      <c r="C263" s="260" t="s">
        <v>444</v>
      </c>
      <c r="D263" s="260" t="s">
        <v>222</v>
      </c>
      <c r="E263" s="261" t="s">
        <v>985</v>
      </c>
      <c r="F263" s="262" t="s">
        <v>986</v>
      </c>
      <c r="G263" s="263" t="s">
        <v>296</v>
      </c>
      <c r="H263" s="264">
        <v>86.883</v>
      </c>
      <c r="I263" s="265"/>
      <c r="J263" s="266">
        <f>ROUND(I263*H263,2)</f>
        <v>0</v>
      </c>
      <c r="K263" s="262" t="s">
        <v>32</v>
      </c>
      <c r="L263" s="46"/>
      <c r="M263" s="267" t="s">
        <v>32</v>
      </c>
      <c r="N263" s="268" t="s">
        <v>48</v>
      </c>
      <c r="O263" s="86"/>
      <c r="P263" s="230">
        <f>O263*H263</f>
        <v>0</v>
      </c>
      <c r="Q263" s="230">
        <v>0</v>
      </c>
      <c r="R263" s="230">
        <f>Q263*H263</f>
        <v>0</v>
      </c>
      <c r="S263" s="230">
        <v>0</v>
      </c>
      <c r="T263" s="231">
        <f>S263*H263</f>
        <v>0</v>
      </c>
      <c r="U263" s="40"/>
      <c r="V263" s="40"/>
      <c r="W263" s="40"/>
      <c r="X263" s="40"/>
      <c r="Y263" s="40"/>
      <c r="Z263" s="40"/>
      <c r="AA263" s="40"/>
      <c r="AB263" s="40"/>
      <c r="AC263" s="40"/>
      <c r="AD263" s="40"/>
      <c r="AE263" s="40"/>
      <c r="AR263" s="232" t="s">
        <v>209</v>
      </c>
      <c r="AT263" s="232" t="s">
        <v>222</v>
      </c>
      <c r="AU263" s="232" t="s">
        <v>86</v>
      </c>
      <c r="AY263" s="18" t="s">
        <v>199</v>
      </c>
      <c r="BE263" s="233">
        <f>IF(N263="základní",J263,0)</f>
        <v>0</v>
      </c>
      <c r="BF263" s="233">
        <f>IF(N263="snížená",J263,0)</f>
        <v>0</v>
      </c>
      <c r="BG263" s="233">
        <f>IF(N263="zákl. přenesená",J263,0)</f>
        <v>0</v>
      </c>
      <c r="BH263" s="233">
        <f>IF(N263="sníž. přenesená",J263,0)</f>
        <v>0</v>
      </c>
      <c r="BI263" s="233">
        <f>IF(N263="nulová",J263,0)</f>
        <v>0</v>
      </c>
      <c r="BJ263" s="18" t="s">
        <v>84</v>
      </c>
      <c r="BK263" s="233">
        <f>ROUND(I263*H263,2)</f>
        <v>0</v>
      </c>
      <c r="BL263" s="18" t="s">
        <v>209</v>
      </c>
      <c r="BM263" s="232" t="s">
        <v>447</v>
      </c>
    </row>
    <row r="264" spans="1:47" s="2" customFormat="1" ht="12">
      <c r="A264" s="40"/>
      <c r="B264" s="41"/>
      <c r="C264" s="42"/>
      <c r="D264" s="234" t="s">
        <v>210</v>
      </c>
      <c r="E264" s="42"/>
      <c r="F264" s="235" t="s">
        <v>986</v>
      </c>
      <c r="G264" s="42"/>
      <c r="H264" s="42"/>
      <c r="I264" s="138"/>
      <c r="J264" s="42"/>
      <c r="K264" s="42"/>
      <c r="L264" s="46"/>
      <c r="M264" s="236"/>
      <c r="N264" s="237"/>
      <c r="O264" s="86"/>
      <c r="P264" s="86"/>
      <c r="Q264" s="86"/>
      <c r="R264" s="86"/>
      <c r="S264" s="86"/>
      <c r="T264" s="87"/>
      <c r="U264" s="40"/>
      <c r="V264" s="40"/>
      <c r="W264" s="40"/>
      <c r="X264" s="40"/>
      <c r="Y264" s="40"/>
      <c r="Z264" s="40"/>
      <c r="AA264" s="40"/>
      <c r="AB264" s="40"/>
      <c r="AC264" s="40"/>
      <c r="AD264" s="40"/>
      <c r="AE264" s="40"/>
      <c r="AT264" s="18" t="s">
        <v>210</v>
      </c>
      <c r="AU264" s="18" t="s">
        <v>86</v>
      </c>
    </row>
    <row r="265" spans="1:51" s="13" customFormat="1" ht="12">
      <c r="A265" s="13"/>
      <c r="B265" s="238"/>
      <c r="C265" s="239"/>
      <c r="D265" s="234" t="s">
        <v>213</v>
      </c>
      <c r="E265" s="240" t="s">
        <v>32</v>
      </c>
      <c r="F265" s="241" t="s">
        <v>1523</v>
      </c>
      <c r="G265" s="239"/>
      <c r="H265" s="242">
        <v>59.113</v>
      </c>
      <c r="I265" s="243"/>
      <c r="J265" s="239"/>
      <c r="K265" s="239"/>
      <c r="L265" s="244"/>
      <c r="M265" s="245"/>
      <c r="N265" s="246"/>
      <c r="O265" s="246"/>
      <c r="P265" s="246"/>
      <c r="Q265" s="246"/>
      <c r="R265" s="246"/>
      <c r="S265" s="246"/>
      <c r="T265" s="247"/>
      <c r="U265" s="13"/>
      <c r="V265" s="13"/>
      <c r="W265" s="13"/>
      <c r="X265" s="13"/>
      <c r="Y265" s="13"/>
      <c r="Z265" s="13"/>
      <c r="AA265" s="13"/>
      <c r="AB265" s="13"/>
      <c r="AC265" s="13"/>
      <c r="AD265" s="13"/>
      <c r="AE265" s="13"/>
      <c r="AT265" s="248" t="s">
        <v>213</v>
      </c>
      <c r="AU265" s="248" t="s">
        <v>86</v>
      </c>
      <c r="AV265" s="13" t="s">
        <v>86</v>
      </c>
      <c r="AW265" s="13" t="s">
        <v>39</v>
      </c>
      <c r="AX265" s="13" t="s">
        <v>6</v>
      </c>
      <c r="AY265" s="248" t="s">
        <v>199</v>
      </c>
    </row>
    <row r="266" spans="1:51" s="13" customFormat="1" ht="12">
      <c r="A266" s="13"/>
      <c r="B266" s="238"/>
      <c r="C266" s="239"/>
      <c r="D266" s="234" t="s">
        <v>213</v>
      </c>
      <c r="E266" s="240" t="s">
        <v>32</v>
      </c>
      <c r="F266" s="241" t="s">
        <v>1524</v>
      </c>
      <c r="G266" s="239"/>
      <c r="H266" s="242">
        <v>27.77</v>
      </c>
      <c r="I266" s="243"/>
      <c r="J266" s="239"/>
      <c r="K266" s="239"/>
      <c r="L266" s="244"/>
      <c r="M266" s="245"/>
      <c r="N266" s="246"/>
      <c r="O266" s="246"/>
      <c r="P266" s="246"/>
      <c r="Q266" s="246"/>
      <c r="R266" s="246"/>
      <c r="S266" s="246"/>
      <c r="T266" s="247"/>
      <c r="U266" s="13"/>
      <c r="V266" s="13"/>
      <c r="W266" s="13"/>
      <c r="X266" s="13"/>
      <c r="Y266" s="13"/>
      <c r="Z266" s="13"/>
      <c r="AA266" s="13"/>
      <c r="AB266" s="13"/>
      <c r="AC266" s="13"/>
      <c r="AD266" s="13"/>
      <c r="AE266" s="13"/>
      <c r="AT266" s="248" t="s">
        <v>213</v>
      </c>
      <c r="AU266" s="248" t="s">
        <v>86</v>
      </c>
      <c r="AV266" s="13" t="s">
        <v>86</v>
      </c>
      <c r="AW266" s="13" t="s">
        <v>39</v>
      </c>
      <c r="AX266" s="13" t="s">
        <v>6</v>
      </c>
      <c r="AY266" s="248" t="s">
        <v>199</v>
      </c>
    </row>
    <row r="267" spans="1:51" s="14" customFormat="1" ht="12">
      <c r="A267" s="14"/>
      <c r="B267" s="249"/>
      <c r="C267" s="250"/>
      <c r="D267" s="234" t="s">
        <v>213</v>
      </c>
      <c r="E267" s="251" t="s">
        <v>32</v>
      </c>
      <c r="F267" s="252" t="s">
        <v>215</v>
      </c>
      <c r="G267" s="250"/>
      <c r="H267" s="253">
        <v>86.883</v>
      </c>
      <c r="I267" s="254"/>
      <c r="J267" s="250"/>
      <c r="K267" s="250"/>
      <c r="L267" s="255"/>
      <c r="M267" s="269"/>
      <c r="N267" s="270"/>
      <c r="O267" s="270"/>
      <c r="P267" s="270"/>
      <c r="Q267" s="270"/>
      <c r="R267" s="270"/>
      <c r="S267" s="270"/>
      <c r="T267" s="271"/>
      <c r="U267" s="14"/>
      <c r="V267" s="14"/>
      <c r="W267" s="14"/>
      <c r="X267" s="14"/>
      <c r="Y267" s="14"/>
      <c r="Z267" s="14"/>
      <c r="AA267" s="14"/>
      <c r="AB267" s="14"/>
      <c r="AC267" s="14"/>
      <c r="AD267" s="14"/>
      <c r="AE267" s="14"/>
      <c r="AT267" s="259" t="s">
        <v>213</v>
      </c>
      <c r="AU267" s="259" t="s">
        <v>86</v>
      </c>
      <c r="AV267" s="14" t="s">
        <v>209</v>
      </c>
      <c r="AW267" s="14" t="s">
        <v>39</v>
      </c>
      <c r="AX267" s="14" t="s">
        <v>84</v>
      </c>
      <c r="AY267" s="259" t="s">
        <v>199</v>
      </c>
    </row>
    <row r="268" spans="1:65" s="2" customFormat="1" ht="14.4" customHeight="1">
      <c r="A268" s="40"/>
      <c r="B268" s="41"/>
      <c r="C268" s="260" t="s">
        <v>358</v>
      </c>
      <c r="D268" s="260" t="s">
        <v>222</v>
      </c>
      <c r="E268" s="261" t="s">
        <v>987</v>
      </c>
      <c r="F268" s="262" t="s">
        <v>988</v>
      </c>
      <c r="G268" s="263" t="s">
        <v>296</v>
      </c>
      <c r="H268" s="264">
        <v>2519.607</v>
      </c>
      <c r="I268" s="265"/>
      <c r="J268" s="266">
        <f>ROUND(I268*H268,2)</f>
        <v>0</v>
      </c>
      <c r="K268" s="262" t="s">
        <v>32</v>
      </c>
      <c r="L268" s="46"/>
      <c r="M268" s="267" t="s">
        <v>32</v>
      </c>
      <c r="N268" s="268" t="s">
        <v>48</v>
      </c>
      <c r="O268" s="86"/>
      <c r="P268" s="230">
        <f>O268*H268</f>
        <v>0</v>
      </c>
      <c r="Q268" s="230">
        <v>0</v>
      </c>
      <c r="R268" s="230">
        <f>Q268*H268</f>
        <v>0</v>
      </c>
      <c r="S268" s="230">
        <v>0</v>
      </c>
      <c r="T268" s="231">
        <f>S268*H268</f>
        <v>0</v>
      </c>
      <c r="U268" s="40"/>
      <c r="V268" s="40"/>
      <c r="W268" s="40"/>
      <c r="X268" s="40"/>
      <c r="Y268" s="40"/>
      <c r="Z268" s="40"/>
      <c r="AA268" s="40"/>
      <c r="AB268" s="40"/>
      <c r="AC268" s="40"/>
      <c r="AD268" s="40"/>
      <c r="AE268" s="40"/>
      <c r="AR268" s="232" t="s">
        <v>209</v>
      </c>
      <c r="AT268" s="232" t="s">
        <v>222</v>
      </c>
      <c r="AU268" s="232" t="s">
        <v>86</v>
      </c>
      <c r="AY268" s="18" t="s">
        <v>199</v>
      </c>
      <c r="BE268" s="233">
        <f>IF(N268="základní",J268,0)</f>
        <v>0</v>
      </c>
      <c r="BF268" s="233">
        <f>IF(N268="snížená",J268,0)</f>
        <v>0</v>
      </c>
      <c r="BG268" s="233">
        <f>IF(N268="zákl. přenesená",J268,0)</f>
        <v>0</v>
      </c>
      <c r="BH268" s="233">
        <f>IF(N268="sníž. přenesená",J268,0)</f>
        <v>0</v>
      </c>
      <c r="BI268" s="233">
        <f>IF(N268="nulová",J268,0)</f>
        <v>0</v>
      </c>
      <c r="BJ268" s="18" t="s">
        <v>84</v>
      </c>
      <c r="BK268" s="233">
        <f>ROUND(I268*H268,2)</f>
        <v>0</v>
      </c>
      <c r="BL268" s="18" t="s">
        <v>209</v>
      </c>
      <c r="BM268" s="232" t="s">
        <v>454</v>
      </c>
    </row>
    <row r="269" spans="1:47" s="2" customFormat="1" ht="12">
      <c r="A269" s="40"/>
      <c r="B269" s="41"/>
      <c r="C269" s="42"/>
      <c r="D269" s="234" t="s">
        <v>210</v>
      </c>
      <c r="E269" s="42"/>
      <c r="F269" s="235" t="s">
        <v>988</v>
      </c>
      <c r="G269" s="42"/>
      <c r="H269" s="42"/>
      <c r="I269" s="138"/>
      <c r="J269" s="42"/>
      <c r="K269" s="42"/>
      <c r="L269" s="46"/>
      <c r="M269" s="236"/>
      <c r="N269" s="237"/>
      <c r="O269" s="86"/>
      <c r="P269" s="86"/>
      <c r="Q269" s="86"/>
      <c r="R269" s="86"/>
      <c r="S269" s="86"/>
      <c r="T269" s="87"/>
      <c r="U269" s="40"/>
      <c r="V269" s="40"/>
      <c r="W269" s="40"/>
      <c r="X269" s="40"/>
      <c r="Y269" s="40"/>
      <c r="Z269" s="40"/>
      <c r="AA269" s="40"/>
      <c r="AB269" s="40"/>
      <c r="AC269" s="40"/>
      <c r="AD269" s="40"/>
      <c r="AE269" s="40"/>
      <c r="AT269" s="18" t="s">
        <v>210</v>
      </c>
      <c r="AU269" s="18" t="s">
        <v>86</v>
      </c>
    </row>
    <row r="270" spans="1:51" s="13" customFormat="1" ht="12">
      <c r="A270" s="13"/>
      <c r="B270" s="238"/>
      <c r="C270" s="239"/>
      <c r="D270" s="234" t="s">
        <v>213</v>
      </c>
      <c r="E270" s="240" t="s">
        <v>32</v>
      </c>
      <c r="F270" s="241" t="s">
        <v>1525</v>
      </c>
      <c r="G270" s="239"/>
      <c r="H270" s="242">
        <v>2519.607</v>
      </c>
      <c r="I270" s="243"/>
      <c r="J270" s="239"/>
      <c r="K270" s="239"/>
      <c r="L270" s="244"/>
      <c r="M270" s="245"/>
      <c r="N270" s="246"/>
      <c r="O270" s="246"/>
      <c r="P270" s="246"/>
      <c r="Q270" s="246"/>
      <c r="R270" s="246"/>
      <c r="S270" s="246"/>
      <c r="T270" s="247"/>
      <c r="U270" s="13"/>
      <c r="V270" s="13"/>
      <c r="W270" s="13"/>
      <c r="X270" s="13"/>
      <c r="Y270" s="13"/>
      <c r="Z270" s="13"/>
      <c r="AA270" s="13"/>
      <c r="AB270" s="13"/>
      <c r="AC270" s="13"/>
      <c r="AD270" s="13"/>
      <c r="AE270" s="13"/>
      <c r="AT270" s="248" t="s">
        <v>213</v>
      </c>
      <c r="AU270" s="248" t="s">
        <v>86</v>
      </c>
      <c r="AV270" s="13" t="s">
        <v>86</v>
      </c>
      <c r="AW270" s="13" t="s">
        <v>39</v>
      </c>
      <c r="AX270" s="13" t="s">
        <v>6</v>
      </c>
      <c r="AY270" s="248" t="s">
        <v>199</v>
      </c>
    </row>
    <row r="271" spans="1:51" s="14" customFormat="1" ht="12">
      <c r="A271" s="14"/>
      <c r="B271" s="249"/>
      <c r="C271" s="250"/>
      <c r="D271" s="234" t="s">
        <v>213</v>
      </c>
      <c r="E271" s="251" t="s">
        <v>32</v>
      </c>
      <c r="F271" s="252" t="s">
        <v>215</v>
      </c>
      <c r="G271" s="250"/>
      <c r="H271" s="253">
        <v>2519.607</v>
      </c>
      <c r="I271" s="254"/>
      <c r="J271" s="250"/>
      <c r="K271" s="250"/>
      <c r="L271" s="255"/>
      <c r="M271" s="269"/>
      <c r="N271" s="270"/>
      <c r="O271" s="270"/>
      <c r="P271" s="270"/>
      <c r="Q271" s="270"/>
      <c r="R271" s="270"/>
      <c r="S271" s="270"/>
      <c r="T271" s="271"/>
      <c r="U271" s="14"/>
      <c r="V271" s="14"/>
      <c r="W271" s="14"/>
      <c r="X271" s="14"/>
      <c r="Y271" s="14"/>
      <c r="Z271" s="14"/>
      <c r="AA271" s="14"/>
      <c r="AB271" s="14"/>
      <c r="AC271" s="14"/>
      <c r="AD271" s="14"/>
      <c r="AE271" s="14"/>
      <c r="AT271" s="259" t="s">
        <v>213</v>
      </c>
      <c r="AU271" s="259" t="s">
        <v>86</v>
      </c>
      <c r="AV271" s="14" t="s">
        <v>209</v>
      </c>
      <c r="AW271" s="14" t="s">
        <v>39</v>
      </c>
      <c r="AX271" s="14" t="s">
        <v>84</v>
      </c>
      <c r="AY271" s="259" t="s">
        <v>199</v>
      </c>
    </row>
    <row r="272" spans="1:63" s="12" customFormat="1" ht="22.8" customHeight="1">
      <c r="A272" s="12"/>
      <c r="B272" s="204"/>
      <c r="C272" s="205"/>
      <c r="D272" s="206" t="s">
        <v>76</v>
      </c>
      <c r="E272" s="218" t="s">
        <v>993</v>
      </c>
      <c r="F272" s="218" t="s">
        <v>994</v>
      </c>
      <c r="G272" s="205"/>
      <c r="H272" s="205"/>
      <c r="I272" s="208"/>
      <c r="J272" s="219">
        <f>BK272</f>
        <v>0</v>
      </c>
      <c r="K272" s="205"/>
      <c r="L272" s="210"/>
      <c r="M272" s="211"/>
      <c r="N272" s="212"/>
      <c r="O272" s="212"/>
      <c r="P272" s="213">
        <f>SUM(P273:P274)</f>
        <v>0</v>
      </c>
      <c r="Q272" s="212"/>
      <c r="R272" s="213">
        <f>SUM(R273:R274)</f>
        <v>0</v>
      </c>
      <c r="S272" s="212"/>
      <c r="T272" s="214">
        <f>SUM(T273:T274)</f>
        <v>0</v>
      </c>
      <c r="U272" s="12"/>
      <c r="V272" s="12"/>
      <c r="W272" s="12"/>
      <c r="X272" s="12"/>
      <c r="Y272" s="12"/>
      <c r="Z272" s="12"/>
      <c r="AA272" s="12"/>
      <c r="AB272" s="12"/>
      <c r="AC272" s="12"/>
      <c r="AD272" s="12"/>
      <c r="AE272" s="12"/>
      <c r="AR272" s="215" t="s">
        <v>84</v>
      </c>
      <c r="AT272" s="216" t="s">
        <v>76</v>
      </c>
      <c r="AU272" s="216" t="s">
        <v>84</v>
      </c>
      <c r="AY272" s="215" t="s">
        <v>199</v>
      </c>
      <c r="BK272" s="217">
        <f>SUM(BK273:BK274)</f>
        <v>0</v>
      </c>
    </row>
    <row r="273" spans="1:65" s="2" customFormat="1" ht="14.4" customHeight="1">
      <c r="A273" s="40"/>
      <c r="B273" s="41"/>
      <c r="C273" s="260" t="s">
        <v>456</v>
      </c>
      <c r="D273" s="260" t="s">
        <v>222</v>
      </c>
      <c r="E273" s="261" t="s">
        <v>998</v>
      </c>
      <c r="F273" s="262" t="s">
        <v>1380</v>
      </c>
      <c r="G273" s="263" t="s">
        <v>1000</v>
      </c>
      <c r="H273" s="264">
        <v>12</v>
      </c>
      <c r="I273" s="265"/>
      <c r="J273" s="266">
        <f>ROUND(I273*H273,2)</f>
        <v>0</v>
      </c>
      <c r="K273" s="262" t="s">
        <v>32</v>
      </c>
      <c r="L273" s="46"/>
      <c r="M273" s="267" t="s">
        <v>32</v>
      </c>
      <c r="N273" s="268" t="s">
        <v>48</v>
      </c>
      <c r="O273" s="86"/>
      <c r="P273" s="230">
        <f>O273*H273</f>
        <v>0</v>
      </c>
      <c r="Q273" s="230">
        <v>0</v>
      </c>
      <c r="R273" s="230">
        <f>Q273*H273</f>
        <v>0</v>
      </c>
      <c r="S273" s="230">
        <v>0</v>
      </c>
      <c r="T273" s="231">
        <f>S273*H273</f>
        <v>0</v>
      </c>
      <c r="U273" s="40"/>
      <c r="V273" s="40"/>
      <c r="W273" s="40"/>
      <c r="X273" s="40"/>
      <c r="Y273" s="40"/>
      <c r="Z273" s="40"/>
      <c r="AA273" s="40"/>
      <c r="AB273" s="40"/>
      <c r="AC273" s="40"/>
      <c r="AD273" s="40"/>
      <c r="AE273" s="40"/>
      <c r="AR273" s="232" t="s">
        <v>209</v>
      </c>
      <c r="AT273" s="232" t="s">
        <v>222</v>
      </c>
      <c r="AU273" s="232" t="s">
        <v>86</v>
      </c>
      <c r="AY273" s="18" t="s">
        <v>199</v>
      </c>
      <c r="BE273" s="233">
        <f>IF(N273="základní",J273,0)</f>
        <v>0</v>
      </c>
      <c r="BF273" s="233">
        <f>IF(N273="snížená",J273,0)</f>
        <v>0</v>
      </c>
      <c r="BG273" s="233">
        <f>IF(N273="zákl. přenesená",J273,0)</f>
        <v>0</v>
      </c>
      <c r="BH273" s="233">
        <f>IF(N273="sníž. přenesená",J273,0)</f>
        <v>0</v>
      </c>
      <c r="BI273" s="233">
        <f>IF(N273="nulová",J273,0)</f>
        <v>0</v>
      </c>
      <c r="BJ273" s="18" t="s">
        <v>84</v>
      </c>
      <c r="BK273" s="233">
        <f>ROUND(I273*H273,2)</f>
        <v>0</v>
      </c>
      <c r="BL273" s="18" t="s">
        <v>209</v>
      </c>
      <c r="BM273" s="232" t="s">
        <v>459</v>
      </c>
    </row>
    <row r="274" spans="1:47" s="2" customFormat="1" ht="12">
      <c r="A274" s="40"/>
      <c r="B274" s="41"/>
      <c r="C274" s="42"/>
      <c r="D274" s="234" t="s">
        <v>210</v>
      </c>
      <c r="E274" s="42"/>
      <c r="F274" s="235" t="s">
        <v>1380</v>
      </c>
      <c r="G274" s="42"/>
      <c r="H274" s="42"/>
      <c r="I274" s="138"/>
      <c r="J274" s="42"/>
      <c r="K274" s="42"/>
      <c r="L274" s="46"/>
      <c r="M274" s="236"/>
      <c r="N274" s="237"/>
      <c r="O274" s="86"/>
      <c r="P274" s="86"/>
      <c r="Q274" s="86"/>
      <c r="R274" s="86"/>
      <c r="S274" s="86"/>
      <c r="T274" s="87"/>
      <c r="U274" s="40"/>
      <c r="V274" s="40"/>
      <c r="W274" s="40"/>
      <c r="X274" s="40"/>
      <c r="Y274" s="40"/>
      <c r="Z274" s="40"/>
      <c r="AA274" s="40"/>
      <c r="AB274" s="40"/>
      <c r="AC274" s="40"/>
      <c r="AD274" s="40"/>
      <c r="AE274" s="40"/>
      <c r="AT274" s="18" t="s">
        <v>210</v>
      </c>
      <c r="AU274" s="18" t="s">
        <v>86</v>
      </c>
    </row>
    <row r="275" spans="1:63" s="12" customFormat="1" ht="22.8" customHeight="1">
      <c r="A275" s="12"/>
      <c r="B275" s="204"/>
      <c r="C275" s="205"/>
      <c r="D275" s="206" t="s">
        <v>76</v>
      </c>
      <c r="E275" s="218" t="s">
        <v>1001</v>
      </c>
      <c r="F275" s="218" t="s">
        <v>1002</v>
      </c>
      <c r="G275" s="205"/>
      <c r="H275" s="205"/>
      <c r="I275" s="208"/>
      <c r="J275" s="219">
        <f>BK275</f>
        <v>0</v>
      </c>
      <c r="K275" s="205"/>
      <c r="L275" s="210"/>
      <c r="M275" s="211"/>
      <c r="N275" s="212"/>
      <c r="O275" s="212"/>
      <c r="P275" s="213">
        <f>SUM(P276:P279)</f>
        <v>0</v>
      </c>
      <c r="Q275" s="212"/>
      <c r="R275" s="213">
        <f>SUM(R276:R279)</f>
        <v>0</v>
      </c>
      <c r="S275" s="212"/>
      <c r="T275" s="214">
        <f>SUM(T276:T279)</f>
        <v>0</v>
      </c>
      <c r="U275" s="12"/>
      <c r="V275" s="12"/>
      <c r="W275" s="12"/>
      <c r="X275" s="12"/>
      <c r="Y275" s="12"/>
      <c r="Z275" s="12"/>
      <c r="AA275" s="12"/>
      <c r="AB275" s="12"/>
      <c r="AC275" s="12"/>
      <c r="AD275" s="12"/>
      <c r="AE275" s="12"/>
      <c r="AR275" s="215" t="s">
        <v>84</v>
      </c>
      <c r="AT275" s="216" t="s">
        <v>76</v>
      </c>
      <c r="AU275" s="216" t="s">
        <v>84</v>
      </c>
      <c r="AY275" s="215" t="s">
        <v>199</v>
      </c>
      <c r="BK275" s="217">
        <f>SUM(BK276:BK279)</f>
        <v>0</v>
      </c>
    </row>
    <row r="276" spans="1:65" s="2" customFormat="1" ht="19.8" customHeight="1">
      <c r="A276" s="40"/>
      <c r="B276" s="41"/>
      <c r="C276" s="260" t="s">
        <v>363</v>
      </c>
      <c r="D276" s="260" t="s">
        <v>222</v>
      </c>
      <c r="E276" s="261" t="s">
        <v>1381</v>
      </c>
      <c r="F276" s="262" t="s">
        <v>1382</v>
      </c>
      <c r="G276" s="263" t="s">
        <v>296</v>
      </c>
      <c r="H276" s="264">
        <v>140.975</v>
      </c>
      <c r="I276" s="265"/>
      <c r="J276" s="266">
        <f>ROUND(I276*H276,2)</f>
        <v>0</v>
      </c>
      <c r="K276" s="262" t="s">
        <v>32</v>
      </c>
      <c r="L276" s="46"/>
      <c r="M276" s="267" t="s">
        <v>32</v>
      </c>
      <c r="N276" s="268" t="s">
        <v>48</v>
      </c>
      <c r="O276" s="86"/>
      <c r="P276" s="230">
        <f>O276*H276</f>
        <v>0</v>
      </c>
      <c r="Q276" s="230">
        <v>0</v>
      </c>
      <c r="R276" s="230">
        <f>Q276*H276</f>
        <v>0</v>
      </c>
      <c r="S276" s="230">
        <v>0</v>
      </c>
      <c r="T276" s="231">
        <f>S276*H276</f>
        <v>0</v>
      </c>
      <c r="U276" s="40"/>
      <c r="V276" s="40"/>
      <c r="W276" s="40"/>
      <c r="X276" s="40"/>
      <c r="Y276" s="40"/>
      <c r="Z276" s="40"/>
      <c r="AA276" s="40"/>
      <c r="AB276" s="40"/>
      <c r="AC276" s="40"/>
      <c r="AD276" s="40"/>
      <c r="AE276" s="40"/>
      <c r="AR276" s="232" t="s">
        <v>209</v>
      </c>
      <c r="AT276" s="232" t="s">
        <v>222</v>
      </c>
      <c r="AU276" s="232" t="s">
        <v>86</v>
      </c>
      <c r="AY276" s="18" t="s">
        <v>199</v>
      </c>
      <c r="BE276" s="233">
        <f>IF(N276="základní",J276,0)</f>
        <v>0</v>
      </c>
      <c r="BF276" s="233">
        <f>IF(N276="snížená",J276,0)</f>
        <v>0</v>
      </c>
      <c r="BG276" s="233">
        <f>IF(N276="zákl. přenesená",J276,0)</f>
        <v>0</v>
      </c>
      <c r="BH276" s="233">
        <f>IF(N276="sníž. přenesená",J276,0)</f>
        <v>0</v>
      </c>
      <c r="BI276" s="233">
        <f>IF(N276="nulová",J276,0)</f>
        <v>0</v>
      </c>
      <c r="BJ276" s="18" t="s">
        <v>84</v>
      </c>
      <c r="BK276" s="233">
        <f>ROUND(I276*H276,2)</f>
        <v>0</v>
      </c>
      <c r="BL276" s="18" t="s">
        <v>209</v>
      </c>
      <c r="BM276" s="232" t="s">
        <v>463</v>
      </c>
    </row>
    <row r="277" spans="1:47" s="2" customFormat="1" ht="12">
      <c r="A277" s="40"/>
      <c r="B277" s="41"/>
      <c r="C277" s="42"/>
      <c r="D277" s="234" t="s">
        <v>210</v>
      </c>
      <c r="E277" s="42"/>
      <c r="F277" s="235" t="s">
        <v>1382</v>
      </c>
      <c r="G277" s="42"/>
      <c r="H277" s="42"/>
      <c r="I277" s="138"/>
      <c r="J277" s="42"/>
      <c r="K277" s="42"/>
      <c r="L277" s="46"/>
      <c r="M277" s="236"/>
      <c r="N277" s="237"/>
      <c r="O277" s="86"/>
      <c r="P277" s="86"/>
      <c r="Q277" s="86"/>
      <c r="R277" s="86"/>
      <c r="S277" s="86"/>
      <c r="T277" s="87"/>
      <c r="U277" s="40"/>
      <c r="V277" s="40"/>
      <c r="W277" s="40"/>
      <c r="X277" s="40"/>
      <c r="Y277" s="40"/>
      <c r="Z277" s="40"/>
      <c r="AA277" s="40"/>
      <c r="AB277" s="40"/>
      <c r="AC277" s="40"/>
      <c r="AD277" s="40"/>
      <c r="AE277" s="40"/>
      <c r="AT277" s="18" t="s">
        <v>210</v>
      </c>
      <c r="AU277" s="18" t="s">
        <v>86</v>
      </c>
    </row>
    <row r="278" spans="1:65" s="2" customFormat="1" ht="30" customHeight="1">
      <c r="A278" s="40"/>
      <c r="B278" s="41"/>
      <c r="C278" s="260" t="s">
        <v>465</v>
      </c>
      <c r="D278" s="260" t="s">
        <v>222</v>
      </c>
      <c r="E278" s="261" t="s">
        <v>1383</v>
      </c>
      <c r="F278" s="262" t="s">
        <v>1384</v>
      </c>
      <c r="G278" s="263" t="s">
        <v>296</v>
      </c>
      <c r="H278" s="264">
        <v>140.975</v>
      </c>
      <c r="I278" s="265"/>
      <c r="J278" s="266">
        <f>ROUND(I278*H278,2)</f>
        <v>0</v>
      </c>
      <c r="K278" s="262" t="s">
        <v>32</v>
      </c>
      <c r="L278" s="46"/>
      <c r="M278" s="267" t="s">
        <v>32</v>
      </c>
      <c r="N278" s="268" t="s">
        <v>48</v>
      </c>
      <c r="O278" s="86"/>
      <c r="P278" s="230">
        <f>O278*H278</f>
        <v>0</v>
      </c>
      <c r="Q278" s="230">
        <v>0</v>
      </c>
      <c r="R278" s="230">
        <f>Q278*H278</f>
        <v>0</v>
      </c>
      <c r="S278" s="230">
        <v>0</v>
      </c>
      <c r="T278" s="231">
        <f>S278*H278</f>
        <v>0</v>
      </c>
      <c r="U278" s="40"/>
      <c r="V278" s="40"/>
      <c r="W278" s="40"/>
      <c r="X278" s="40"/>
      <c r="Y278" s="40"/>
      <c r="Z278" s="40"/>
      <c r="AA278" s="40"/>
      <c r="AB278" s="40"/>
      <c r="AC278" s="40"/>
      <c r="AD278" s="40"/>
      <c r="AE278" s="40"/>
      <c r="AR278" s="232" t="s">
        <v>209</v>
      </c>
      <c r="AT278" s="232" t="s">
        <v>222</v>
      </c>
      <c r="AU278" s="232" t="s">
        <v>86</v>
      </c>
      <c r="AY278" s="18" t="s">
        <v>199</v>
      </c>
      <c r="BE278" s="233">
        <f>IF(N278="základní",J278,0)</f>
        <v>0</v>
      </c>
      <c r="BF278" s="233">
        <f>IF(N278="snížená",J278,0)</f>
        <v>0</v>
      </c>
      <c r="BG278" s="233">
        <f>IF(N278="zákl. přenesená",J278,0)</f>
        <v>0</v>
      </c>
      <c r="BH278" s="233">
        <f>IF(N278="sníž. přenesená",J278,0)</f>
        <v>0</v>
      </c>
      <c r="BI278" s="233">
        <f>IF(N278="nulová",J278,0)</f>
        <v>0</v>
      </c>
      <c r="BJ278" s="18" t="s">
        <v>84</v>
      </c>
      <c r="BK278" s="233">
        <f>ROUND(I278*H278,2)</f>
        <v>0</v>
      </c>
      <c r="BL278" s="18" t="s">
        <v>209</v>
      </c>
      <c r="BM278" s="232" t="s">
        <v>468</v>
      </c>
    </row>
    <row r="279" spans="1:47" s="2" customFormat="1" ht="12">
      <c r="A279" s="40"/>
      <c r="B279" s="41"/>
      <c r="C279" s="42"/>
      <c r="D279" s="234" t="s">
        <v>210</v>
      </c>
      <c r="E279" s="42"/>
      <c r="F279" s="235" t="s">
        <v>1384</v>
      </c>
      <c r="G279" s="42"/>
      <c r="H279" s="42"/>
      <c r="I279" s="138"/>
      <c r="J279" s="42"/>
      <c r="K279" s="42"/>
      <c r="L279" s="46"/>
      <c r="M279" s="236"/>
      <c r="N279" s="237"/>
      <c r="O279" s="86"/>
      <c r="P279" s="86"/>
      <c r="Q279" s="86"/>
      <c r="R279" s="86"/>
      <c r="S279" s="86"/>
      <c r="T279" s="87"/>
      <c r="U279" s="40"/>
      <c r="V279" s="40"/>
      <c r="W279" s="40"/>
      <c r="X279" s="40"/>
      <c r="Y279" s="40"/>
      <c r="Z279" s="40"/>
      <c r="AA279" s="40"/>
      <c r="AB279" s="40"/>
      <c r="AC279" s="40"/>
      <c r="AD279" s="40"/>
      <c r="AE279" s="40"/>
      <c r="AT279" s="18" t="s">
        <v>210</v>
      </c>
      <c r="AU279" s="18" t="s">
        <v>86</v>
      </c>
    </row>
    <row r="280" spans="1:63" s="12" customFormat="1" ht="25.9" customHeight="1">
      <c r="A280" s="12"/>
      <c r="B280" s="204"/>
      <c r="C280" s="205"/>
      <c r="D280" s="206" t="s">
        <v>76</v>
      </c>
      <c r="E280" s="207" t="s">
        <v>1246</v>
      </c>
      <c r="F280" s="207" t="s">
        <v>1247</v>
      </c>
      <c r="G280" s="205"/>
      <c r="H280" s="205"/>
      <c r="I280" s="208"/>
      <c r="J280" s="209">
        <f>BK280</f>
        <v>0</v>
      </c>
      <c r="K280" s="205"/>
      <c r="L280" s="210"/>
      <c r="M280" s="211"/>
      <c r="N280" s="212"/>
      <c r="O280" s="212"/>
      <c r="P280" s="213">
        <f>P281</f>
        <v>0</v>
      </c>
      <c r="Q280" s="212"/>
      <c r="R280" s="213">
        <f>R281</f>
        <v>0</v>
      </c>
      <c r="S280" s="212"/>
      <c r="T280" s="214">
        <f>T281</f>
        <v>0</v>
      </c>
      <c r="U280" s="12"/>
      <c r="V280" s="12"/>
      <c r="W280" s="12"/>
      <c r="X280" s="12"/>
      <c r="Y280" s="12"/>
      <c r="Z280" s="12"/>
      <c r="AA280" s="12"/>
      <c r="AB280" s="12"/>
      <c r="AC280" s="12"/>
      <c r="AD280" s="12"/>
      <c r="AE280" s="12"/>
      <c r="AR280" s="215" t="s">
        <v>86</v>
      </c>
      <c r="AT280" s="216" t="s">
        <v>76</v>
      </c>
      <c r="AU280" s="216" t="s">
        <v>6</v>
      </c>
      <c r="AY280" s="215" t="s">
        <v>199</v>
      </c>
      <c r="BK280" s="217">
        <f>BK281</f>
        <v>0</v>
      </c>
    </row>
    <row r="281" spans="1:63" s="12" customFormat="1" ht="22.8" customHeight="1">
      <c r="A281" s="12"/>
      <c r="B281" s="204"/>
      <c r="C281" s="205"/>
      <c r="D281" s="206" t="s">
        <v>76</v>
      </c>
      <c r="E281" s="218" t="s">
        <v>1005</v>
      </c>
      <c r="F281" s="218" t="s">
        <v>1006</v>
      </c>
      <c r="G281" s="205"/>
      <c r="H281" s="205"/>
      <c r="I281" s="208"/>
      <c r="J281" s="219">
        <f>BK281</f>
        <v>0</v>
      </c>
      <c r="K281" s="205"/>
      <c r="L281" s="210"/>
      <c r="M281" s="211"/>
      <c r="N281" s="212"/>
      <c r="O281" s="212"/>
      <c r="P281" s="213">
        <f>SUM(P282:P296)</f>
        <v>0</v>
      </c>
      <c r="Q281" s="212"/>
      <c r="R281" s="213">
        <f>SUM(R282:R296)</f>
        <v>0</v>
      </c>
      <c r="S281" s="212"/>
      <c r="T281" s="214">
        <f>SUM(T282:T296)</f>
        <v>0</v>
      </c>
      <c r="U281" s="12"/>
      <c r="V281" s="12"/>
      <c r="W281" s="12"/>
      <c r="X281" s="12"/>
      <c r="Y281" s="12"/>
      <c r="Z281" s="12"/>
      <c r="AA281" s="12"/>
      <c r="AB281" s="12"/>
      <c r="AC281" s="12"/>
      <c r="AD281" s="12"/>
      <c r="AE281" s="12"/>
      <c r="AR281" s="215" t="s">
        <v>86</v>
      </c>
      <c r="AT281" s="216" t="s">
        <v>76</v>
      </c>
      <c r="AU281" s="216" t="s">
        <v>84</v>
      </c>
      <c r="AY281" s="215" t="s">
        <v>199</v>
      </c>
      <c r="BK281" s="217">
        <f>SUM(BK282:BK296)</f>
        <v>0</v>
      </c>
    </row>
    <row r="282" spans="1:65" s="2" customFormat="1" ht="19.8" customHeight="1">
      <c r="A282" s="40"/>
      <c r="B282" s="41"/>
      <c r="C282" s="260" t="s">
        <v>367</v>
      </c>
      <c r="D282" s="260" t="s">
        <v>222</v>
      </c>
      <c r="E282" s="261" t="s">
        <v>1007</v>
      </c>
      <c r="F282" s="262" t="s">
        <v>1008</v>
      </c>
      <c r="G282" s="263" t="s">
        <v>288</v>
      </c>
      <c r="H282" s="264">
        <v>94.8</v>
      </c>
      <c r="I282" s="265"/>
      <c r="J282" s="266">
        <f>ROUND(I282*H282,2)</f>
        <v>0</v>
      </c>
      <c r="K282" s="262" t="s">
        <v>32</v>
      </c>
      <c r="L282" s="46"/>
      <c r="M282" s="267" t="s">
        <v>32</v>
      </c>
      <c r="N282" s="268" t="s">
        <v>48</v>
      </c>
      <c r="O282" s="86"/>
      <c r="P282" s="230">
        <f>O282*H282</f>
        <v>0</v>
      </c>
      <c r="Q282" s="230">
        <v>0</v>
      </c>
      <c r="R282" s="230">
        <f>Q282*H282</f>
        <v>0</v>
      </c>
      <c r="S282" s="230">
        <v>0</v>
      </c>
      <c r="T282" s="231">
        <f>S282*H282</f>
        <v>0</v>
      </c>
      <c r="U282" s="40"/>
      <c r="V282" s="40"/>
      <c r="W282" s="40"/>
      <c r="X282" s="40"/>
      <c r="Y282" s="40"/>
      <c r="Z282" s="40"/>
      <c r="AA282" s="40"/>
      <c r="AB282" s="40"/>
      <c r="AC282" s="40"/>
      <c r="AD282" s="40"/>
      <c r="AE282" s="40"/>
      <c r="AR282" s="232" t="s">
        <v>245</v>
      </c>
      <c r="AT282" s="232" t="s">
        <v>222</v>
      </c>
      <c r="AU282" s="232" t="s">
        <v>86</v>
      </c>
      <c r="AY282" s="18" t="s">
        <v>199</v>
      </c>
      <c r="BE282" s="233">
        <f>IF(N282="základní",J282,0)</f>
        <v>0</v>
      </c>
      <c r="BF282" s="233">
        <f>IF(N282="snížená",J282,0)</f>
        <v>0</v>
      </c>
      <c r="BG282" s="233">
        <f>IF(N282="zákl. přenesená",J282,0)</f>
        <v>0</v>
      </c>
      <c r="BH282" s="233">
        <f>IF(N282="sníž. přenesená",J282,0)</f>
        <v>0</v>
      </c>
      <c r="BI282" s="233">
        <f>IF(N282="nulová",J282,0)</f>
        <v>0</v>
      </c>
      <c r="BJ282" s="18" t="s">
        <v>84</v>
      </c>
      <c r="BK282" s="233">
        <f>ROUND(I282*H282,2)</f>
        <v>0</v>
      </c>
      <c r="BL282" s="18" t="s">
        <v>245</v>
      </c>
      <c r="BM282" s="232" t="s">
        <v>471</v>
      </c>
    </row>
    <row r="283" spans="1:47" s="2" customFormat="1" ht="12">
      <c r="A283" s="40"/>
      <c r="B283" s="41"/>
      <c r="C283" s="42"/>
      <c r="D283" s="234" t="s">
        <v>210</v>
      </c>
      <c r="E283" s="42"/>
      <c r="F283" s="235" t="s">
        <v>1008</v>
      </c>
      <c r="G283" s="42"/>
      <c r="H283" s="42"/>
      <c r="I283" s="138"/>
      <c r="J283" s="42"/>
      <c r="K283" s="42"/>
      <c r="L283" s="46"/>
      <c r="M283" s="236"/>
      <c r="N283" s="237"/>
      <c r="O283" s="86"/>
      <c r="P283" s="86"/>
      <c r="Q283" s="86"/>
      <c r="R283" s="86"/>
      <c r="S283" s="86"/>
      <c r="T283" s="87"/>
      <c r="U283" s="40"/>
      <c r="V283" s="40"/>
      <c r="W283" s="40"/>
      <c r="X283" s="40"/>
      <c r="Y283" s="40"/>
      <c r="Z283" s="40"/>
      <c r="AA283" s="40"/>
      <c r="AB283" s="40"/>
      <c r="AC283" s="40"/>
      <c r="AD283" s="40"/>
      <c r="AE283" s="40"/>
      <c r="AT283" s="18" t="s">
        <v>210</v>
      </c>
      <c r="AU283" s="18" t="s">
        <v>86</v>
      </c>
    </row>
    <row r="284" spans="1:51" s="13" customFormat="1" ht="12">
      <c r="A284" s="13"/>
      <c r="B284" s="238"/>
      <c r="C284" s="239"/>
      <c r="D284" s="234" t="s">
        <v>213</v>
      </c>
      <c r="E284" s="240" t="s">
        <v>32</v>
      </c>
      <c r="F284" s="241" t="s">
        <v>1526</v>
      </c>
      <c r="G284" s="239"/>
      <c r="H284" s="242">
        <v>69.5</v>
      </c>
      <c r="I284" s="243"/>
      <c r="J284" s="239"/>
      <c r="K284" s="239"/>
      <c r="L284" s="244"/>
      <c r="M284" s="245"/>
      <c r="N284" s="246"/>
      <c r="O284" s="246"/>
      <c r="P284" s="246"/>
      <c r="Q284" s="246"/>
      <c r="R284" s="246"/>
      <c r="S284" s="246"/>
      <c r="T284" s="247"/>
      <c r="U284" s="13"/>
      <c r="V284" s="13"/>
      <c r="W284" s="13"/>
      <c r="X284" s="13"/>
      <c r="Y284" s="13"/>
      <c r="Z284" s="13"/>
      <c r="AA284" s="13"/>
      <c r="AB284" s="13"/>
      <c r="AC284" s="13"/>
      <c r="AD284" s="13"/>
      <c r="AE284" s="13"/>
      <c r="AT284" s="248" t="s">
        <v>213</v>
      </c>
      <c r="AU284" s="248" t="s">
        <v>86</v>
      </c>
      <c r="AV284" s="13" t="s">
        <v>86</v>
      </c>
      <c r="AW284" s="13" t="s">
        <v>39</v>
      </c>
      <c r="AX284" s="13" t="s">
        <v>6</v>
      </c>
      <c r="AY284" s="248" t="s">
        <v>199</v>
      </c>
    </row>
    <row r="285" spans="1:51" s="13" customFormat="1" ht="12">
      <c r="A285" s="13"/>
      <c r="B285" s="238"/>
      <c r="C285" s="239"/>
      <c r="D285" s="234" t="s">
        <v>213</v>
      </c>
      <c r="E285" s="240" t="s">
        <v>32</v>
      </c>
      <c r="F285" s="241" t="s">
        <v>1527</v>
      </c>
      <c r="G285" s="239"/>
      <c r="H285" s="242">
        <v>25.3</v>
      </c>
      <c r="I285" s="243"/>
      <c r="J285" s="239"/>
      <c r="K285" s="239"/>
      <c r="L285" s="244"/>
      <c r="M285" s="245"/>
      <c r="N285" s="246"/>
      <c r="O285" s="246"/>
      <c r="P285" s="246"/>
      <c r="Q285" s="246"/>
      <c r="R285" s="246"/>
      <c r="S285" s="246"/>
      <c r="T285" s="247"/>
      <c r="U285" s="13"/>
      <c r="V285" s="13"/>
      <c r="W285" s="13"/>
      <c r="X285" s="13"/>
      <c r="Y285" s="13"/>
      <c r="Z285" s="13"/>
      <c r="AA285" s="13"/>
      <c r="AB285" s="13"/>
      <c r="AC285" s="13"/>
      <c r="AD285" s="13"/>
      <c r="AE285" s="13"/>
      <c r="AT285" s="248" t="s">
        <v>213</v>
      </c>
      <c r="AU285" s="248" t="s">
        <v>86</v>
      </c>
      <c r="AV285" s="13" t="s">
        <v>86</v>
      </c>
      <c r="AW285" s="13" t="s">
        <v>39</v>
      </c>
      <c r="AX285" s="13" t="s">
        <v>6</v>
      </c>
      <c r="AY285" s="248" t="s">
        <v>199</v>
      </c>
    </row>
    <row r="286" spans="1:51" s="14" customFormat="1" ht="12">
      <c r="A286" s="14"/>
      <c r="B286" s="249"/>
      <c r="C286" s="250"/>
      <c r="D286" s="234" t="s">
        <v>213</v>
      </c>
      <c r="E286" s="251" t="s">
        <v>32</v>
      </c>
      <c r="F286" s="252" t="s">
        <v>215</v>
      </c>
      <c r="G286" s="250"/>
      <c r="H286" s="253">
        <v>94.8</v>
      </c>
      <c r="I286" s="254"/>
      <c r="J286" s="250"/>
      <c r="K286" s="250"/>
      <c r="L286" s="255"/>
      <c r="M286" s="269"/>
      <c r="N286" s="270"/>
      <c r="O286" s="270"/>
      <c r="P286" s="270"/>
      <c r="Q286" s="270"/>
      <c r="R286" s="270"/>
      <c r="S286" s="270"/>
      <c r="T286" s="271"/>
      <c r="U286" s="14"/>
      <c r="V286" s="14"/>
      <c r="W286" s="14"/>
      <c r="X286" s="14"/>
      <c r="Y286" s="14"/>
      <c r="Z286" s="14"/>
      <c r="AA286" s="14"/>
      <c r="AB286" s="14"/>
      <c r="AC286" s="14"/>
      <c r="AD286" s="14"/>
      <c r="AE286" s="14"/>
      <c r="AT286" s="259" t="s">
        <v>213</v>
      </c>
      <c r="AU286" s="259" t="s">
        <v>86</v>
      </c>
      <c r="AV286" s="14" t="s">
        <v>209</v>
      </c>
      <c r="AW286" s="14" t="s">
        <v>39</v>
      </c>
      <c r="AX286" s="14" t="s">
        <v>84</v>
      </c>
      <c r="AY286" s="259" t="s">
        <v>199</v>
      </c>
    </row>
    <row r="287" spans="1:65" s="2" customFormat="1" ht="14.4" customHeight="1">
      <c r="A287" s="40"/>
      <c r="B287" s="41"/>
      <c r="C287" s="220" t="s">
        <v>472</v>
      </c>
      <c r="D287" s="220" t="s">
        <v>203</v>
      </c>
      <c r="E287" s="221" t="s">
        <v>1010</v>
      </c>
      <c r="F287" s="222" t="s">
        <v>1011</v>
      </c>
      <c r="G287" s="223" t="s">
        <v>296</v>
      </c>
      <c r="H287" s="224">
        <v>0.033</v>
      </c>
      <c r="I287" s="225"/>
      <c r="J287" s="226">
        <f>ROUND(I287*H287,2)</f>
        <v>0</v>
      </c>
      <c r="K287" s="222" t="s">
        <v>32</v>
      </c>
      <c r="L287" s="227"/>
      <c r="M287" s="228" t="s">
        <v>32</v>
      </c>
      <c r="N287" s="229" t="s">
        <v>48</v>
      </c>
      <c r="O287" s="86"/>
      <c r="P287" s="230">
        <f>O287*H287</f>
        <v>0</v>
      </c>
      <c r="Q287" s="230">
        <v>0</v>
      </c>
      <c r="R287" s="230">
        <f>Q287*H287</f>
        <v>0</v>
      </c>
      <c r="S287" s="230">
        <v>0</v>
      </c>
      <c r="T287" s="231">
        <f>S287*H287</f>
        <v>0</v>
      </c>
      <c r="U287" s="40"/>
      <c r="V287" s="40"/>
      <c r="W287" s="40"/>
      <c r="X287" s="40"/>
      <c r="Y287" s="40"/>
      <c r="Z287" s="40"/>
      <c r="AA287" s="40"/>
      <c r="AB287" s="40"/>
      <c r="AC287" s="40"/>
      <c r="AD287" s="40"/>
      <c r="AE287" s="40"/>
      <c r="AR287" s="232" t="s">
        <v>278</v>
      </c>
      <c r="AT287" s="232" t="s">
        <v>203</v>
      </c>
      <c r="AU287" s="232" t="s">
        <v>86</v>
      </c>
      <c r="AY287" s="18" t="s">
        <v>199</v>
      </c>
      <c r="BE287" s="233">
        <f>IF(N287="základní",J287,0)</f>
        <v>0</v>
      </c>
      <c r="BF287" s="233">
        <f>IF(N287="snížená",J287,0)</f>
        <v>0</v>
      </c>
      <c r="BG287" s="233">
        <f>IF(N287="zákl. přenesená",J287,0)</f>
        <v>0</v>
      </c>
      <c r="BH287" s="233">
        <f>IF(N287="sníž. přenesená",J287,0)</f>
        <v>0</v>
      </c>
      <c r="BI287" s="233">
        <f>IF(N287="nulová",J287,0)</f>
        <v>0</v>
      </c>
      <c r="BJ287" s="18" t="s">
        <v>84</v>
      </c>
      <c r="BK287" s="233">
        <f>ROUND(I287*H287,2)</f>
        <v>0</v>
      </c>
      <c r="BL287" s="18" t="s">
        <v>245</v>
      </c>
      <c r="BM287" s="232" t="s">
        <v>475</v>
      </c>
    </row>
    <row r="288" spans="1:47" s="2" customFormat="1" ht="12">
      <c r="A288" s="40"/>
      <c r="B288" s="41"/>
      <c r="C288" s="42"/>
      <c r="D288" s="234" t="s">
        <v>210</v>
      </c>
      <c r="E288" s="42"/>
      <c r="F288" s="235" t="s">
        <v>1011</v>
      </c>
      <c r="G288" s="42"/>
      <c r="H288" s="42"/>
      <c r="I288" s="138"/>
      <c r="J288" s="42"/>
      <c r="K288" s="42"/>
      <c r="L288" s="46"/>
      <c r="M288" s="236"/>
      <c r="N288" s="237"/>
      <c r="O288" s="86"/>
      <c r="P288" s="86"/>
      <c r="Q288" s="86"/>
      <c r="R288" s="86"/>
      <c r="S288" s="86"/>
      <c r="T288" s="87"/>
      <c r="U288" s="40"/>
      <c r="V288" s="40"/>
      <c r="W288" s="40"/>
      <c r="X288" s="40"/>
      <c r="Y288" s="40"/>
      <c r="Z288" s="40"/>
      <c r="AA288" s="40"/>
      <c r="AB288" s="40"/>
      <c r="AC288" s="40"/>
      <c r="AD288" s="40"/>
      <c r="AE288" s="40"/>
      <c r="AT288" s="18" t="s">
        <v>210</v>
      </c>
      <c r="AU288" s="18" t="s">
        <v>86</v>
      </c>
    </row>
    <row r="289" spans="1:65" s="2" customFormat="1" ht="19.8" customHeight="1">
      <c r="A289" s="40"/>
      <c r="B289" s="41"/>
      <c r="C289" s="260" t="s">
        <v>371</v>
      </c>
      <c r="D289" s="260" t="s">
        <v>222</v>
      </c>
      <c r="E289" s="261" t="s">
        <v>1012</v>
      </c>
      <c r="F289" s="262" t="s">
        <v>1013</v>
      </c>
      <c r="G289" s="263" t="s">
        <v>288</v>
      </c>
      <c r="H289" s="264">
        <v>189.6</v>
      </c>
      <c r="I289" s="265"/>
      <c r="J289" s="266">
        <f>ROUND(I289*H289,2)</f>
        <v>0</v>
      </c>
      <c r="K289" s="262" t="s">
        <v>32</v>
      </c>
      <c r="L289" s="46"/>
      <c r="M289" s="267" t="s">
        <v>32</v>
      </c>
      <c r="N289" s="268" t="s">
        <v>48</v>
      </c>
      <c r="O289" s="86"/>
      <c r="P289" s="230">
        <f>O289*H289</f>
        <v>0</v>
      </c>
      <c r="Q289" s="230">
        <v>0</v>
      </c>
      <c r="R289" s="230">
        <f>Q289*H289</f>
        <v>0</v>
      </c>
      <c r="S289" s="230">
        <v>0</v>
      </c>
      <c r="T289" s="231">
        <f>S289*H289</f>
        <v>0</v>
      </c>
      <c r="U289" s="40"/>
      <c r="V289" s="40"/>
      <c r="W289" s="40"/>
      <c r="X289" s="40"/>
      <c r="Y289" s="40"/>
      <c r="Z289" s="40"/>
      <c r="AA289" s="40"/>
      <c r="AB289" s="40"/>
      <c r="AC289" s="40"/>
      <c r="AD289" s="40"/>
      <c r="AE289" s="40"/>
      <c r="AR289" s="232" t="s">
        <v>245</v>
      </c>
      <c r="AT289" s="232" t="s">
        <v>222</v>
      </c>
      <c r="AU289" s="232" t="s">
        <v>86</v>
      </c>
      <c r="AY289" s="18" t="s">
        <v>199</v>
      </c>
      <c r="BE289" s="233">
        <f>IF(N289="základní",J289,0)</f>
        <v>0</v>
      </c>
      <c r="BF289" s="233">
        <f>IF(N289="snížená",J289,0)</f>
        <v>0</v>
      </c>
      <c r="BG289" s="233">
        <f>IF(N289="zákl. přenesená",J289,0)</f>
        <v>0</v>
      </c>
      <c r="BH289" s="233">
        <f>IF(N289="sníž. přenesená",J289,0)</f>
        <v>0</v>
      </c>
      <c r="BI289" s="233">
        <f>IF(N289="nulová",J289,0)</f>
        <v>0</v>
      </c>
      <c r="BJ289" s="18" t="s">
        <v>84</v>
      </c>
      <c r="BK289" s="233">
        <f>ROUND(I289*H289,2)</f>
        <v>0</v>
      </c>
      <c r="BL289" s="18" t="s">
        <v>245</v>
      </c>
      <c r="BM289" s="232" t="s">
        <v>478</v>
      </c>
    </row>
    <row r="290" spans="1:47" s="2" customFormat="1" ht="12">
      <c r="A290" s="40"/>
      <c r="B290" s="41"/>
      <c r="C290" s="42"/>
      <c r="D290" s="234" t="s">
        <v>210</v>
      </c>
      <c r="E290" s="42"/>
      <c r="F290" s="235" t="s">
        <v>1013</v>
      </c>
      <c r="G290" s="42"/>
      <c r="H290" s="42"/>
      <c r="I290" s="138"/>
      <c r="J290" s="42"/>
      <c r="K290" s="42"/>
      <c r="L290" s="46"/>
      <c r="M290" s="236"/>
      <c r="N290" s="237"/>
      <c r="O290" s="86"/>
      <c r="P290" s="86"/>
      <c r="Q290" s="86"/>
      <c r="R290" s="86"/>
      <c r="S290" s="86"/>
      <c r="T290" s="87"/>
      <c r="U290" s="40"/>
      <c r="V290" s="40"/>
      <c r="W290" s="40"/>
      <c r="X290" s="40"/>
      <c r="Y290" s="40"/>
      <c r="Z290" s="40"/>
      <c r="AA290" s="40"/>
      <c r="AB290" s="40"/>
      <c r="AC290" s="40"/>
      <c r="AD290" s="40"/>
      <c r="AE290" s="40"/>
      <c r="AT290" s="18" t="s">
        <v>210</v>
      </c>
      <c r="AU290" s="18" t="s">
        <v>86</v>
      </c>
    </row>
    <row r="291" spans="1:51" s="13" customFormat="1" ht="12">
      <c r="A291" s="13"/>
      <c r="B291" s="238"/>
      <c r="C291" s="239"/>
      <c r="D291" s="234" t="s">
        <v>213</v>
      </c>
      <c r="E291" s="240" t="s">
        <v>32</v>
      </c>
      <c r="F291" s="241" t="s">
        <v>1528</v>
      </c>
      <c r="G291" s="239"/>
      <c r="H291" s="242">
        <v>189.6</v>
      </c>
      <c r="I291" s="243"/>
      <c r="J291" s="239"/>
      <c r="K291" s="239"/>
      <c r="L291" s="244"/>
      <c r="M291" s="245"/>
      <c r="N291" s="246"/>
      <c r="O291" s="246"/>
      <c r="P291" s="246"/>
      <c r="Q291" s="246"/>
      <c r="R291" s="246"/>
      <c r="S291" s="246"/>
      <c r="T291" s="247"/>
      <c r="U291" s="13"/>
      <c r="V291" s="13"/>
      <c r="W291" s="13"/>
      <c r="X291" s="13"/>
      <c r="Y291" s="13"/>
      <c r="Z291" s="13"/>
      <c r="AA291" s="13"/>
      <c r="AB291" s="13"/>
      <c r="AC291" s="13"/>
      <c r="AD291" s="13"/>
      <c r="AE291" s="13"/>
      <c r="AT291" s="248" t="s">
        <v>213</v>
      </c>
      <c r="AU291" s="248" t="s">
        <v>86</v>
      </c>
      <c r="AV291" s="13" t="s">
        <v>86</v>
      </c>
      <c r="AW291" s="13" t="s">
        <v>39</v>
      </c>
      <c r="AX291" s="13" t="s">
        <v>6</v>
      </c>
      <c r="AY291" s="248" t="s">
        <v>199</v>
      </c>
    </row>
    <row r="292" spans="1:51" s="14" customFormat="1" ht="12">
      <c r="A292" s="14"/>
      <c r="B292" s="249"/>
      <c r="C292" s="250"/>
      <c r="D292" s="234" t="s">
        <v>213</v>
      </c>
      <c r="E292" s="251" t="s">
        <v>32</v>
      </c>
      <c r="F292" s="252" t="s">
        <v>215</v>
      </c>
      <c r="G292" s="250"/>
      <c r="H292" s="253">
        <v>189.6</v>
      </c>
      <c r="I292" s="254"/>
      <c r="J292" s="250"/>
      <c r="K292" s="250"/>
      <c r="L292" s="255"/>
      <c r="M292" s="269"/>
      <c r="N292" s="270"/>
      <c r="O292" s="270"/>
      <c r="P292" s="270"/>
      <c r="Q292" s="270"/>
      <c r="R292" s="270"/>
      <c r="S292" s="270"/>
      <c r="T292" s="271"/>
      <c r="U292" s="14"/>
      <c r="V292" s="14"/>
      <c r="W292" s="14"/>
      <c r="X292" s="14"/>
      <c r="Y292" s="14"/>
      <c r="Z292" s="14"/>
      <c r="AA292" s="14"/>
      <c r="AB292" s="14"/>
      <c r="AC292" s="14"/>
      <c r="AD292" s="14"/>
      <c r="AE292" s="14"/>
      <c r="AT292" s="259" t="s">
        <v>213</v>
      </c>
      <c r="AU292" s="259" t="s">
        <v>86</v>
      </c>
      <c r="AV292" s="14" t="s">
        <v>209</v>
      </c>
      <c r="AW292" s="14" t="s">
        <v>39</v>
      </c>
      <c r="AX292" s="14" t="s">
        <v>84</v>
      </c>
      <c r="AY292" s="259" t="s">
        <v>199</v>
      </c>
    </row>
    <row r="293" spans="1:65" s="2" customFormat="1" ht="14.4" customHeight="1">
      <c r="A293" s="40"/>
      <c r="B293" s="41"/>
      <c r="C293" s="220" t="s">
        <v>480</v>
      </c>
      <c r="D293" s="220" t="s">
        <v>203</v>
      </c>
      <c r="E293" s="221" t="s">
        <v>1015</v>
      </c>
      <c r="F293" s="222" t="s">
        <v>1016</v>
      </c>
      <c r="G293" s="223" t="s">
        <v>296</v>
      </c>
      <c r="H293" s="224">
        <v>0.085</v>
      </c>
      <c r="I293" s="225"/>
      <c r="J293" s="226">
        <f>ROUND(I293*H293,2)</f>
        <v>0</v>
      </c>
      <c r="K293" s="222" t="s">
        <v>32</v>
      </c>
      <c r="L293" s="227"/>
      <c r="M293" s="228" t="s">
        <v>32</v>
      </c>
      <c r="N293" s="229" t="s">
        <v>48</v>
      </c>
      <c r="O293" s="86"/>
      <c r="P293" s="230">
        <f>O293*H293</f>
        <v>0</v>
      </c>
      <c r="Q293" s="230">
        <v>0</v>
      </c>
      <c r="R293" s="230">
        <f>Q293*H293</f>
        <v>0</v>
      </c>
      <c r="S293" s="230">
        <v>0</v>
      </c>
      <c r="T293" s="231">
        <f>S293*H293</f>
        <v>0</v>
      </c>
      <c r="U293" s="40"/>
      <c r="V293" s="40"/>
      <c r="W293" s="40"/>
      <c r="X293" s="40"/>
      <c r="Y293" s="40"/>
      <c r="Z293" s="40"/>
      <c r="AA293" s="40"/>
      <c r="AB293" s="40"/>
      <c r="AC293" s="40"/>
      <c r="AD293" s="40"/>
      <c r="AE293" s="40"/>
      <c r="AR293" s="232" t="s">
        <v>278</v>
      </c>
      <c r="AT293" s="232" t="s">
        <v>203</v>
      </c>
      <c r="AU293" s="232" t="s">
        <v>86</v>
      </c>
      <c r="AY293" s="18" t="s">
        <v>199</v>
      </c>
      <c r="BE293" s="233">
        <f>IF(N293="základní",J293,0)</f>
        <v>0</v>
      </c>
      <c r="BF293" s="233">
        <f>IF(N293="snížená",J293,0)</f>
        <v>0</v>
      </c>
      <c r="BG293" s="233">
        <f>IF(N293="zákl. přenesená",J293,0)</f>
        <v>0</v>
      </c>
      <c r="BH293" s="233">
        <f>IF(N293="sníž. přenesená",J293,0)</f>
        <v>0</v>
      </c>
      <c r="BI293" s="233">
        <f>IF(N293="nulová",J293,0)</f>
        <v>0</v>
      </c>
      <c r="BJ293" s="18" t="s">
        <v>84</v>
      </c>
      <c r="BK293" s="233">
        <f>ROUND(I293*H293,2)</f>
        <v>0</v>
      </c>
      <c r="BL293" s="18" t="s">
        <v>245</v>
      </c>
      <c r="BM293" s="232" t="s">
        <v>483</v>
      </c>
    </row>
    <row r="294" spans="1:47" s="2" customFormat="1" ht="12">
      <c r="A294" s="40"/>
      <c r="B294" s="41"/>
      <c r="C294" s="42"/>
      <c r="D294" s="234" t="s">
        <v>210</v>
      </c>
      <c r="E294" s="42"/>
      <c r="F294" s="235" t="s">
        <v>1016</v>
      </c>
      <c r="G294" s="42"/>
      <c r="H294" s="42"/>
      <c r="I294" s="138"/>
      <c r="J294" s="42"/>
      <c r="K294" s="42"/>
      <c r="L294" s="46"/>
      <c r="M294" s="236"/>
      <c r="N294" s="237"/>
      <c r="O294" s="86"/>
      <c r="P294" s="86"/>
      <c r="Q294" s="86"/>
      <c r="R294" s="86"/>
      <c r="S294" s="86"/>
      <c r="T294" s="87"/>
      <c r="U294" s="40"/>
      <c r="V294" s="40"/>
      <c r="W294" s="40"/>
      <c r="X294" s="40"/>
      <c r="Y294" s="40"/>
      <c r="Z294" s="40"/>
      <c r="AA294" s="40"/>
      <c r="AB294" s="40"/>
      <c r="AC294" s="40"/>
      <c r="AD294" s="40"/>
      <c r="AE294" s="40"/>
      <c r="AT294" s="18" t="s">
        <v>210</v>
      </c>
      <c r="AU294" s="18" t="s">
        <v>86</v>
      </c>
    </row>
    <row r="295" spans="1:65" s="2" customFormat="1" ht="19.8" customHeight="1">
      <c r="A295" s="40"/>
      <c r="B295" s="41"/>
      <c r="C295" s="260" t="s">
        <v>375</v>
      </c>
      <c r="D295" s="260" t="s">
        <v>222</v>
      </c>
      <c r="E295" s="261" t="s">
        <v>1387</v>
      </c>
      <c r="F295" s="262" t="s">
        <v>1388</v>
      </c>
      <c r="G295" s="263" t="s">
        <v>1389</v>
      </c>
      <c r="H295" s="265"/>
      <c r="I295" s="265"/>
      <c r="J295" s="266">
        <f>ROUND(I295*H295,2)</f>
        <v>0</v>
      </c>
      <c r="K295" s="262" t="s">
        <v>32</v>
      </c>
      <c r="L295" s="46"/>
      <c r="M295" s="267" t="s">
        <v>32</v>
      </c>
      <c r="N295" s="268" t="s">
        <v>48</v>
      </c>
      <c r="O295" s="86"/>
      <c r="P295" s="230">
        <f>O295*H295</f>
        <v>0</v>
      </c>
      <c r="Q295" s="230">
        <v>0</v>
      </c>
      <c r="R295" s="230">
        <f>Q295*H295</f>
        <v>0</v>
      </c>
      <c r="S295" s="230">
        <v>0</v>
      </c>
      <c r="T295" s="231">
        <f>S295*H295</f>
        <v>0</v>
      </c>
      <c r="U295" s="40"/>
      <c r="V295" s="40"/>
      <c r="W295" s="40"/>
      <c r="X295" s="40"/>
      <c r="Y295" s="40"/>
      <c r="Z295" s="40"/>
      <c r="AA295" s="40"/>
      <c r="AB295" s="40"/>
      <c r="AC295" s="40"/>
      <c r="AD295" s="40"/>
      <c r="AE295" s="40"/>
      <c r="AR295" s="232" t="s">
        <v>245</v>
      </c>
      <c r="AT295" s="232" t="s">
        <v>222</v>
      </c>
      <c r="AU295" s="232" t="s">
        <v>86</v>
      </c>
      <c r="AY295" s="18" t="s">
        <v>199</v>
      </c>
      <c r="BE295" s="233">
        <f>IF(N295="základní",J295,0)</f>
        <v>0</v>
      </c>
      <c r="BF295" s="233">
        <f>IF(N295="snížená",J295,0)</f>
        <v>0</v>
      </c>
      <c r="BG295" s="233">
        <f>IF(N295="zákl. přenesená",J295,0)</f>
        <v>0</v>
      </c>
      <c r="BH295" s="233">
        <f>IF(N295="sníž. přenesená",J295,0)</f>
        <v>0</v>
      </c>
      <c r="BI295" s="233">
        <f>IF(N295="nulová",J295,0)</f>
        <v>0</v>
      </c>
      <c r="BJ295" s="18" t="s">
        <v>84</v>
      </c>
      <c r="BK295" s="233">
        <f>ROUND(I295*H295,2)</f>
        <v>0</v>
      </c>
      <c r="BL295" s="18" t="s">
        <v>245</v>
      </c>
      <c r="BM295" s="232" t="s">
        <v>486</v>
      </c>
    </row>
    <row r="296" spans="1:47" s="2" customFormat="1" ht="12">
      <c r="A296" s="40"/>
      <c r="B296" s="41"/>
      <c r="C296" s="42"/>
      <c r="D296" s="234" t="s">
        <v>210</v>
      </c>
      <c r="E296" s="42"/>
      <c r="F296" s="235" t="s">
        <v>1388</v>
      </c>
      <c r="G296" s="42"/>
      <c r="H296" s="42"/>
      <c r="I296" s="138"/>
      <c r="J296" s="42"/>
      <c r="K296" s="42"/>
      <c r="L296" s="46"/>
      <c r="M296" s="236"/>
      <c r="N296" s="237"/>
      <c r="O296" s="86"/>
      <c r="P296" s="86"/>
      <c r="Q296" s="86"/>
      <c r="R296" s="86"/>
      <c r="S296" s="86"/>
      <c r="T296" s="87"/>
      <c r="U296" s="40"/>
      <c r="V296" s="40"/>
      <c r="W296" s="40"/>
      <c r="X296" s="40"/>
      <c r="Y296" s="40"/>
      <c r="Z296" s="40"/>
      <c r="AA296" s="40"/>
      <c r="AB296" s="40"/>
      <c r="AC296" s="40"/>
      <c r="AD296" s="40"/>
      <c r="AE296" s="40"/>
      <c r="AT296" s="18" t="s">
        <v>210</v>
      </c>
      <c r="AU296" s="18" t="s">
        <v>86</v>
      </c>
    </row>
    <row r="297" spans="1:63" s="12" customFormat="1" ht="25.9" customHeight="1">
      <c r="A297" s="12"/>
      <c r="B297" s="204"/>
      <c r="C297" s="205"/>
      <c r="D297" s="206" t="s">
        <v>76</v>
      </c>
      <c r="E297" s="207" t="s">
        <v>203</v>
      </c>
      <c r="F297" s="207" t="s">
        <v>220</v>
      </c>
      <c r="G297" s="205"/>
      <c r="H297" s="205"/>
      <c r="I297" s="208"/>
      <c r="J297" s="209">
        <f>BK297</f>
        <v>0</v>
      </c>
      <c r="K297" s="205"/>
      <c r="L297" s="210"/>
      <c r="M297" s="211"/>
      <c r="N297" s="212"/>
      <c r="O297" s="212"/>
      <c r="P297" s="213">
        <f>P298</f>
        <v>0</v>
      </c>
      <c r="Q297" s="212"/>
      <c r="R297" s="213">
        <f>R298</f>
        <v>0</v>
      </c>
      <c r="S297" s="212"/>
      <c r="T297" s="214">
        <f>T298</f>
        <v>0</v>
      </c>
      <c r="U297" s="12"/>
      <c r="V297" s="12"/>
      <c r="W297" s="12"/>
      <c r="X297" s="12"/>
      <c r="Y297" s="12"/>
      <c r="Z297" s="12"/>
      <c r="AA297" s="12"/>
      <c r="AB297" s="12"/>
      <c r="AC297" s="12"/>
      <c r="AD297" s="12"/>
      <c r="AE297" s="12"/>
      <c r="AR297" s="215" t="s">
        <v>221</v>
      </c>
      <c r="AT297" s="216" t="s">
        <v>76</v>
      </c>
      <c r="AU297" s="216" t="s">
        <v>6</v>
      </c>
      <c r="AY297" s="215" t="s">
        <v>199</v>
      </c>
      <c r="BK297" s="217">
        <f>BK298</f>
        <v>0</v>
      </c>
    </row>
    <row r="298" spans="1:63" s="12" customFormat="1" ht="22.8" customHeight="1">
      <c r="A298" s="12"/>
      <c r="B298" s="204"/>
      <c r="C298" s="205"/>
      <c r="D298" s="206" t="s">
        <v>76</v>
      </c>
      <c r="E298" s="218" t="s">
        <v>1057</v>
      </c>
      <c r="F298" s="218" t="s">
        <v>1058</v>
      </c>
      <c r="G298" s="205"/>
      <c r="H298" s="205"/>
      <c r="I298" s="208"/>
      <c r="J298" s="219">
        <f>BK298</f>
        <v>0</v>
      </c>
      <c r="K298" s="205"/>
      <c r="L298" s="210"/>
      <c r="M298" s="211"/>
      <c r="N298" s="212"/>
      <c r="O298" s="212"/>
      <c r="P298" s="213">
        <f>SUM(P299:P300)</f>
        <v>0</v>
      </c>
      <c r="Q298" s="212"/>
      <c r="R298" s="213">
        <f>SUM(R299:R300)</f>
        <v>0</v>
      </c>
      <c r="S298" s="212"/>
      <c r="T298" s="214">
        <f>SUM(T299:T300)</f>
        <v>0</v>
      </c>
      <c r="U298" s="12"/>
      <c r="V298" s="12"/>
      <c r="W298" s="12"/>
      <c r="X298" s="12"/>
      <c r="Y298" s="12"/>
      <c r="Z298" s="12"/>
      <c r="AA298" s="12"/>
      <c r="AB298" s="12"/>
      <c r="AC298" s="12"/>
      <c r="AD298" s="12"/>
      <c r="AE298" s="12"/>
      <c r="AR298" s="215" t="s">
        <v>221</v>
      </c>
      <c r="AT298" s="216" t="s">
        <v>76</v>
      </c>
      <c r="AU298" s="216" t="s">
        <v>84</v>
      </c>
      <c r="AY298" s="215" t="s">
        <v>199</v>
      </c>
      <c r="BK298" s="217">
        <f>SUM(BK299:BK300)</f>
        <v>0</v>
      </c>
    </row>
    <row r="299" spans="1:65" s="2" customFormat="1" ht="19.8" customHeight="1">
      <c r="A299" s="40"/>
      <c r="B299" s="41"/>
      <c r="C299" s="260" t="s">
        <v>488</v>
      </c>
      <c r="D299" s="260" t="s">
        <v>222</v>
      </c>
      <c r="E299" s="261" t="s">
        <v>1060</v>
      </c>
      <c r="F299" s="262" t="s">
        <v>1061</v>
      </c>
      <c r="G299" s="263" t="s">
        <v>1062</v>
      </c>
      <c r="H299" s="264">
        <v>1</v>
      </c>
      <c r="I299" s="265"/>
      <c r="J299" s="266">
        <f>ROUND(I299*H299,2)</f>
        <v>0</v>
      </c>
      <c r="K299" s="262" t="s">
        <v>32</v>
      </c>
      <c r="L299" s="46"/>
      <c r="M299" s="267" t="s">
        <v>32</v>
      </c>
      <c r="N299" s="268" t="s">
        <v>48</v>
      </c>
      <c r="O299" s="86"/>
      <c r="P299" s="230">
        <f>O299*H299</f>
        <v>0</v>
      </c>
      <c r="Q299" s="230">
        <v>0</v>
      </c>
      <c r="R299" s="230">
        <f>Q299*H299</f>
        <v>0</v>
      </c>
      <c r="S299" s="230">
        <v>0</v>
      </c>
      <c r="T299" s="231">
        <f>S299*H299</f>
        <v>0</v>
      </c>
      <c r="U299" s="40"/>
      <c r="V299" s="40"/>
      <c r="W299" s="40"/>
      <c r="X299" s="40"/>
      <c r="Y299" s="40"/>
      <c r="Z299" s="40"/>
      <c r="AA299" s="40"/>
      <c r="AB299" s="40"/>
      <c r="AC299" s="40"/>
      <c r="AD299" s="40"/>
      <c r="AE299" s="40"/>
      <c r="AR299" s="232" t="s">
        <v>225</v>
      </c>
      <c r="AT299" s="232" t="s">
        <v>222</v>
      </c>
      <c r="AU299" s="232" t="s">
        <v>86</v>
      </c>
      <c r="AY299" s="18" t="s">
        <v>199</v>
      </c>
      <c r="BE299" s="233">
        <f>IF(N299="základní",J299,0)</f>
        <v>0</v>
      </c>
      <c r="BF299" s="233">
        <f>IF(N299="snížená",J299,0)</f>
        <v>0</v>
      </c>
      <c r="BG299" s="233">
        <f>IF(N299="zákl. přenesená",J299,0)</f>
        <v>0</v>
      </c>
      <c r="BH299" s="233">
        <f>IF(N299="sníž. přenesená",J299,0)</f>
        <v>0</v>
      </c>
      <c r="BI299" s="233">
        <f>IF(N299="nulová",J299,0)</f>
        <v>0</v>
      </c>
      <c r="BJ299" s="18" t="s">
        <v>84</v>
      </c>
      <c r="BK299" s="233">
        <f>ROUND(I299*H299,2)</f>
        <v>0</v>
      </c>
      <c r="BL299" s="18" t="s">
        <v>225</v>
      </c>
      <c r="BM299" s="232" t="s">
        <v>489</v>
      </c>
    </row>
    <row r="300" spans="1:47" s="2" customFormat="1" ht="12">
      <c r="A300" s="40"/>
      <c r="B300" s="41"/>
      <c r="C300" s="42"/>
      <c r="D300" s="234" t="s">
        <v>210</v>
      </c>
      <c r="E300" s="42"/>
      <c r="F300" s="235" t="s">
        <v>1061</v>
      </c>
      <c r="G300" s="42"/>
      <c r="H300" s="42"/>
      <c r="I300" s="138"/>
      <c r="J300" s="42"/>
      <c r="K300" s="42"/>
      <c r="L300" s="46"/>
      <c r="M300" s="236"/>
      <c r="N300" s="237"/>
      <c r="O300" s="86"/>
      <c r="P300" s="86"/>
      <c r="Q300" s="86"/>
      <c r="R300" s="86"/>
      <c r="S300" s="86"/>
      <c r="T300" s="87"/>
      <c r="U300" s="40"/>
      <c r="V300" s="40"/>
      <c r="W300" s="40"/>
      <c r="X300" s="40"/>
      <c r="Y300" s="40"/>
      <c r="Z300" s="40"/>
      <c r="AA300" s="40"/>
      <c r="AB300" s="40"/>
      <c r="AC300" s="40"/>
      <c r="AD300" s="40"/>
      <c r="AE300" s="40"/>
      <c r="AT300" s="18" t="s">
        <v>210</v>
      </c>
      <c r="AU300" s="18" t="s">
        <v>86</v>
      </c>
    </row>
    <row r="301" spans="1:63" s="12" customFormat="1" ht="25.9" customHeight="1">
      <c r="A301" s="12"/>
      <c r="B301" s="204"/>
      <c r="C301" s="205"/>
      <c r="D301" s="206" t="s">
        <v>76</v>
      </c>
      <c r="E301" s="207" t="s">
        <v>1064</v>
      </c>
      <c r="F301" s="207" t="s">
        <v>1065</v>
      </c>
      <c r="G301" s="205"/>
      <c r="H301" s="205"/>
      <c r="I301" s="208"/>
      <c r="J301" s="209">
        <f>BK301</f>
        <v>0</v>
      </c>
      <c r="K301" s="205"/>
      <c r="L301" s="210"/>
      <c r="M301" s="211"/>
      <c r="N301" s="212"/>
      <c r="O301" s="212"/>
      <c r="P301" s="213">
        <f>SUM(P302:P311)</f>
        <v>0</v>
      </c>
      <c r="Q301" s="212"/>
      <c r="R301" s="213">
        <f>SUM(R302:R311)</f>
        <v>0</v>
      </c>
      <c r="S301" s="212"/>
      <c r="T301" s="214">
        <f>SUM(T302:T311)</f>
        <v>0</v>
      </c>
      <c r="U301" s="12"/>
      <c r="V301" s="12"/>
      <c r="W301" s="12"/>
      <c r="X301" s="12"/>
      <c r="Y301" s="12"/>
      <c r="Z301" s="12"/>
      <c r="AA301" s="12"/>
      <c r="AB301" s="12"/>
      <c r="AC301" s="12"/>
      <c r="AD301" s="12"/>
      <c r="AE301" s="12"/>
      <c r="AR301" s="215" t="s">
        <v>200</v>
      </c>
      <c r="AT301" s="216" t="s">
        <v>76</v>
      </c>
      <c r="AU301" s="216" t="s">
        <v>6</v>
      </c>
      <c r="AY301" s="215" t="s">
        <v>199</v>
      </c>
      <c r="BK301" s="217">
        <f>SUM(BK302:BK311)</f>
        <v>0</v>
      </c>
    </row>
    <row r="302" spans="1:65" s="2" customFormat="1" ht="19.8" customHeight="1">
      <c r="A302" s="40"/>
      <c r="B302" s="41"/>
      <c r="C302" s="260" t="s">
        <v>379</v>
      </c>
      <c r="D302" s="260" t="s">
        <v>222</v>
      </c>
      <c r="E302" s="261" t="s">
        <v>1066</v>
      </c>
      <c r="F302" s="262" t="s">
        <v>467</v>
      </c>
      <c r="G302" s="263" t="s">
        <v>296</v>
      </c>
      <c r="H302" s="264">
        <v>193.08</v>
      </c>
      <c r="I302" s="265"/>
      <c r="J302" s="266">
        <f>ROUND(I302*H302,2)</f>
        <v>0</v>
      </c>
      <c r="K302" s="262" t="s">
        <v>32</v>
      </c>
      <c r="L302" s="46"/>
      <c r="M302" s="267" t="s">
        <v>32</v>
      </c>
      <c r="N302" s="268" t="s">
        <v>48</v>
      </c>
      <c r="O302" s="86"/>
      <c r="P302" s="230">
        <f>O302*H302</f>
        <v>0</v>
      </c>
      <c r="Q302" s="230">
        <v>0</v>
      </c>
      <c r="R302" s="230">
        <f>Q302*H302</f>
        <v>0</v>
      </c>
      <c r="S302" s="230">
        <v>0</v>
      </c>
      <c r="T302" s="231">
        <f>S302*H302</f>
        <v>0</v>
      </c>
      <c r="U302" s="40"/>
      <c r="V302" s="40"/>
      <c r="W302" s="40"/>
      <c r="X302" s="40"/>
      <c r="Y302" s="40"/>
      <c r="Z302" s="40"/>
      <c r="AA302" s="40"/>
      <c r="AB302" s="40"/>
      <c r="AC302" s="40"/>
      <c r="AD302" s="40"/>
      <c r="AE302" s="40"/>
      <c r="AR302" s="232" t="s">
        <v>209</v>
      </c>
      <c r="AT302" s="232" t="s">
        <v>222</v>
      </c>
      <c r="AU302" s="232" t="s">
        <v>84</v>
      </c>
      <c r="AY302" s="18" t="s">
        <v>199</v>
      </c>
      <c r="BE302" s="233">
        <f>IF(N302="základní",J302,0)</f>
        <v>0</v>
      </c>
      <c r="BF302" s="233">
        <f>IF(N302="snížená",J302,0)</f>
        <v>0</v>
      </c>
      <c r="BG302" s="233">
        <f>IF(N302="zákl. přenesená",J302,0)</f>
        <v>0</v>
      </c>
      <c r="BH302" s="233">
        <f>IF(N302="sníž. přenesená",J302,0)</f>
        <v>0</v>
      </c>
      <c r="BI302" s="233">
        <f>IF(N302="nulová",J302,0)</f>
        <v>0</v>
      </c>
      <c r="BJ302" s="18" t="s">
        <v>84</v>
      </c>
      <c r="BK302" s="233">
        <f>ROUND(I302*H302,2)</f>
        <v>0</v>
      </c>
      <c r="BL302" s="18" t="s">
        <v>209</v>
      </c>
      <c r="BM302" s="232" t="s">
        <v>1022</v>
      </c>
    </row>
    <row r="303" spans="1:47" s="2" customFormat="1" ht="12">
      <c r="A303" s="40"/>
      <c r="B303" s="41"/>
      <c r="C303" s="42"/>
      <c r="D303" s="234" t="s">
        <v>210</v>
      </c>
      <c r="E303" s="42"/>
      <c r="F303" s="235" t="s">
        <v>467</v>
      </c>
      <c r="G303" s="42"/>
      <c r="H303" s="42"/>
      <c r="I303" s="138"/>
      <c r="J303" s="42"/>
      <c r="K303" s="42"/>
      <c r="L303" s="46"/>
      <c r="M303" s="236"/>
      <c r="N303" s="237"/>
      <c r="O303" s="86"/>
      <c r="P303" s="86"/>
      <c r="Q303" s="86"/>
      <c r="R303" s="86"/>
      <c r="S303" s="86"/>
      <c r="T303" s="87"/>
      <c r="U303" s="40"/>
      <c r="V303" s="40"/>
      <c r="W303" s="40"/>
      <c r="X303" s="40"/>
      <c r="Y303" s="40"/>
      <c r="Z303" s="40"/>
      <c r="AA303" s="40"/>
      <c r="AB303" s="40"/>
      <c r="AC303" s="40"/>
      <c r="AD303" s="40"/>
      <c r="AE303" s="40"/>
      <c r="AT303" s="18" t="s">
        <v>210</v>
      </c>
      <c r="AU303" s="18" t="s">
        <v>84</v>
      </c>
    </row>
    <row r="304" spans="1:65" s="2" customFormat="1" ht="14.4" customHeight="1">
      <c r="A304" s="40"/>
      <c r="B304" s="41"/>
      <c r="C304" s="260" t="s">
        <v>1024</v>
      </c>
      <c r="D304" s="260" t="s">
        <v>222</v>
      </c>
      <c r="E304" s="261" t="s">
        <v>1263</v>
      </c>
      <c r="F304" s="262" t="s">
        <v>1264</v>
      </c>
      <c r="G304" s="263" t="s">
        <v>296</v>
      </c>
      <c r="H304" s="264">
        <v>27.764</v>
      </c>
      <c r="I304" s="265"/>
      <c r="J304" s="266">
        <f>ROUND(I304*H304,2)</f>
        <v>0</v>
      </c>
      <c r="K304" s="262" t="s">
        <v>32</v>
      </c>
      <c r="L304" s="46"/>
      <c r="M304" s="267" t="s">
        <v>32</v>
      </c>
      <c r="N304" s="268" t="s">
        <v>48</v>
      </c>
      <c r="O304" s="86"/>
      <c r="P304" s="230">
        <f>O304*H304</f>
        <v>0</v>
      </c>
      <c r="Q304" s="230">
        <v>0</v>
      </c>
      <c r="R304" s="230">
        <f>Q304*H304</f>
        <v>0</v>
      </c>
      <c r="S304" s="230">
        <v>0</v>
      </c>
      <c r="T304" s="231">
        <f>S304*H304</f>
        <v>0</v>
      </c>
      <c r="U304" s="40"/>
      <c r="V304" s="40"/>
      <c r="W304" s="40"/>
      <c r="X304" s="40"/>
      <c r="Y304" s="40"/>
      <c r="Z304" s="40"/>
      <c r="AA304" s="40"/>
      <c r="AB304" s="40"/>
      <c r="AC304" s="40"/>
      <c r="AD304" s="40"/>
      <c r="AE304" s="40"/>
      <c r="AR304" s="232" t="s">
        <v>209</v>
      </c>
      <c r="AT304" s="232" t="s">
        <v>222</v>
      </c>
      <c r="AU304" s="232" t="s">
        <v>84</v>
      </c>
      <c r="AY304" s="18" t="s">
        <v>199</v>
      </c>
      <c r="BE304" s="233">
        <f>IF(N304="základní",J304,0)</f>
        <v>0</v>
      </c>
      <c r="BF304" s="233">
        <f>IF(N304="snížená",J304,0)</f>
        <v>0</v>
      </c>
      <c r="BG304" s="233">
        <f>IF(N304="zákl. přenesená",J304,0)</f>
        <v>0</v>
      </c>
      <c r="BH304" s="233">
        <f>IF(N304="sníž. přenesená",J304,0)</f>
        <v>0</v>
      </c>
      <c r="BI304" s="233">
        <f>IF(N304="nulová",J304,0)</f>
        <v>0</v>
      </c>
      <c r="BJ304" s="18" t="s">
        <v>84</v>
      </c>
      <c r="BK304" s="233">
        <f>ROUND(I304*H304,2)</f>
        <v>0</v>
      </c>
      <c r="BL304" s="18" t="s">
        <v>209</v>
      </c>
      <c r="BM304" s="232" t="s">
        <v>1027</v>
      </c>
    </row>
    <row r="305" spans="1:47" s="2" customFormat="1" ht="12">
      <c r="A305" s="40"/>
      <c r="B305" s="41"/>
      <c r="C305" s="42"/>
      <c r="D305" s="234" t="s">
        <v>210</v>
      </c>
      <c r="E305" s="42"/>
      <c r="F305" s="235" t="s">
        <v>1264</v>
      </c>
      <c r="G305" s="42"/>
      <c r="H305" s="42"/>
      <c r="I305" s="138"/>
      <c r="J305" s="42"/>
      <c r="K305" s="42"/>
      <c r="L305" s="46"/>
      <c r="M305" s="236"/>
      <c r="N305" s="237"/>
      <c r="O305" s="86"/>
      <c r="P305" s="86"/>
      <c r="Q305" s="86"/>
      <c r="R305" s="86"/>
      <c r="S305" s="86"/>
      <c r="T305" s="87"/>
      <c r="U305" s="40"/>
      <c r="V305" s="40"/>
      <c r="W305" s="40"/>
      <c r="X305" s="40"/>
      <c r="Y305" s="40"/>
      <c r="Z305" s="40"/>
      <c r="AA305" s="40"/>
      <c r="AB305" s="40"/>
      <c r="AC305" s="40"/>
      <c r="AD305" s="40"/>
      <c r="AE305" s="40"/>
      <c r="AT305" s="18" t="s">
        <v>210</v>
      </c>
      <c r="AU305" s="18" t="s">
        <v>84</v>
      </c>
    </row>
    <row r="306" spans="1:51" s="13" customFormat="1" ht="12">
      <c r="A306" s="13"/>
      <c r="B306" s="238"/>
      <c r="C306" s="239"/>
      <c r="D306" s="234" t="s">
        <v>213</v>
      </c>
      <c r="E306" s="240" t="s">
        <v>32</v>
      </c>
      <c r="F306" s="241" t="s">
        <v>1529</v>
      </c>
      <c r="G306" s="239"/>
      <c r="H306" s="242">
        <v>27.764</v>
      </c>
      <c r="I306" s="243"/>
      <c r="J306" s="239"/>
      <c r="K306" s="239"/>
      <c r="L306" s="244"/>
      <c r="M306" s="245"/>
      <c r="N306" s="246"/>
      <c r="O306" s="246"/>
      <c r="P306" s="246"/>
      <c r="Q306" s="246"/>
      <c r="R306" s="246"/>
      <c r="S306" s="246"/>
      <c r="T306" s="247"/>
      <c r="U306" s="13"/>
      <c r="V306" s="13"/>
      <c r="W306" s="13"/>
      <c r="X306" s="13"/>
      <c r="Y306" s="13"/>
      <c r="Z306" s="13"/>
      <c r="AA306" s="13"/>
      <c r="AB306" s="13"/>
      <c r="AC306" s="13"/>
      <c r="AD306" s="13"/>
      <c r="AE306" s="13"/>
      <c r="AT306" s="248" t="s">
        <v>213</v>
      </c>
      <c r="AU306" s="248" t="s">
        <v>84</v>
      </c>
      <c r="AV306" s="13" t="s">
        <v>86</v>
      </c>
      <c r="AW306" s="13" t="s">
        <v>39</v>
      </c>
      <c r="AX306" s="13" t="s">
        <v>6</v>
      </c>
      <c r="AY306" s="248" t="s">
        <v>199</v>
      </c>
    </row>
    <row r="307" spans="1:51" s="14" customFormat="1" ht="12">
      <c r="A307" s="14"/>
      <c r="B307" s="249"/>
      <c r="C307" s="250"/>
      <c r="D307" s="234" t="s">
        <v>213</v>
      </c>
      <c r="E307" s="251" t="s">
        <v>32</v>
      </c>
      <c r="F307" s="252" t="s">
        <v>215</v>
      </c>
      <c r="G307" s="250"/>
      <c r="H307" s="253">
        <v>27.764</v>
      </c>
      <c r="I307" s="254"/>
      <c r="J307" s="250"/>
      <c r="K307" s="250"/>
      <c r="L307" s="255"/>
      <c r="M307" s="269"/>
      <c r="N307" s="270"/>
      <c r="O307" s="270"/>
      <c r="P307" s="270"/>
      <c r="Q307" s="270"/>
      <c r="R307" s="270"/>
      <c r="S307" s="270"/>
      <c r="T307" s="271"/>
      <c r="U307" s="14"/>
      <c r="V307" s="14"/>
      <c r="W307" s="14"/>
      <c r="X307" s="14"/>
      <c r="Y307" s="14"/>
      <c r="Z307" s="14"/>
      <c r="AA307" s="14"/>
      <c r="AB307" s="14"/>
      <c r="AC307" s="14"/>
      <c r="AD307" s="14"/>
      <c r="AE307" s="14"/>
      <c r="AT307" s="259" t="s">
        <v>213</v>
      </c>
      <c r="AU307" s="259" t="s">
        <v>84</v>
      </c>
      <c r="AV307" s="14" t="s">
        <v>209</v>
      </c>
      <c r="AW307" s="14" t="s">
        <v>39</v>
      </c>
      <c r="AX307" s="14" t="s">
        <v>84</v>
      </c>
      <c r="AY307" s="259" t="s">
        <v>199</v>
      </c>
    </row>
    <row r="308" spans="1:65" s="2" customFormat="1" ht="14.4" customHeight="1">
      <c r="A308" s="40"/>
      <c r="B308" s="41"/>
      <c r="C308" s="260" t="s">
        <v>383</v>
      </c>
      <c r="D308" s="260" t="s">
        <v>222</v>
      </c>
      <c r="E308" s="261" t="s">
        <v>1072</v>
      </c>
      <c r="F308" s="262" t="s">
        <v>1073</v>
      </c>
      <c r="G308" s="263" t="s">
        <v>296</v>
      </c>
      <c r="H308" s="264">
        <v>70.65</v>
      </c>
      <c r="I308" s="265"/>
      <c r="J308" s="266">
        <f>ROUND(I308*H308,2)</f>
        <v>0</v>
      </c>
      <c r="K308" s="262" t="s">
        <v>32</v>
      </c>
      <c r="L308" s="46"/>
      <c r="M308" s="267" t="s">
        <v>32</v>
      </c>
      <c r="N308" s="268" t="s">
        <v>48</v>
      </c>
      <c r="O308" s="86"/>
      <c r="P308" s="230">
        <f>O308*H308</f>
        <v>0</v>
      </c>
      <c r="Q308" s="230">
        <v>0</v>
      </c>
      <c r="R308" s="230">
        <f>Q308*H308</f>
        <v>0</v>
      </c>
      <c r="S308" s="230">
        <v>0</v>
      </c>
      <c r="T308" s="231">
        <f>S308*H308</f>
        <v>0</v>
      </c>
      <c r="U308" s="40"/>
      <c r="V308" s="40"/>
      <c r="W308" s="40"/>
      <c r="X308" s="40"/>
      <c r="Y308" s="40"/>
      <c r="Z308" s="40"/>
      <c r="AA308" s="40"/>
      <c r="AB308" s="40"/>
      <c r="AC308" s="40"/>
      <c r="AD308" s="40"/>
      <c r="AE308" s="40"/>
      <c r="AR308" s="232" t="s">
        <v>209</v>
      </c>
      <c r="AT308" s="232" t="s">
        <v>222</v>
      </c>
      <c r="AU308" s="232" t="s">
        <v>84</v>
      </c>
      <c r="AY308" s="18" t="s">
        <v>199</v>
      </c>
      <c r="BE308" s="233">
        <f>IF(N308="základní",J308,0)</f>
        <v>0</v>
      </c>
      <c r="BF308" s="233">
        <f>IF(N308="snížená",J308,0)</f>
        <v>0</v>
      </c>
      <c r="BG308" s="233">
        <f>IF(N308="zákl. přenesená",J308,0)</f>
        <v>0</v>
      </c>
      <c r="BH308" s="233">
        <f>IF(N308="sníž. přenesená",J308,0)</f>
        <v>0</v>
      </c>
      <c r="BI308" s="233">
        <f>IF(N308="nulová",J308,0)</f>
        <v>0</v>
      </c>
      <c r="BJ308" s="18" t="s">
        <v>84</v>
      </c>
      <c r="BK308" s="233">
        <f>ROUND(I308*H308,2)</f>
        <v>0</v>
      </c>
      <c r="BL308" s="18" t="s">
        <v>209</v>
      </c>
      <c r="BM308" s="232" t="s">
        <v>1031</v>
      </c>
    </row>
    <row r="309" spans="1:47" s="2" customFormat="1" ht="12">
      <c r="A309" s="40"/>
      <c r="B309" s="41"/>
      <c r="C309" s="42"/>
      <c r="D309" s="234" t="s">
        <v>210</v>
      </c>
      <c r="E309" s="42"/>
      <c r="F309" s="235" t="s">
        <v>1073</v>
      </c>
      <c r="G309" s="42"/>
      <c r="H309" s="42"/>
      <c r="I309" s="138"/>
      <c r="J309" s="42"/>
      <c r="K309" s="42"/>
      <c r="L309" s="46"/>
      <c r="M309" s="236"/>
      <c r="N309" s="237"/>
      <c r="O309" s="86"/>
      <c r="P309" s="86"/>
      <c r="Q309" s="86"/>
      <c r="R309" s="86"/>
      <c r="S309" s="86"/>
      <c r="T309" s="87"/>
      <c r="U309" s="40"/>
      <c r="V309" s="40"/>
      <c r="W309" s="40"/>
      <c r="X309" s="40"/>
      <c r="Y309" s="40"/>
      <c r="Z309" s="40"/>
      <c r="AA309" s="40"/>
      <c r="AB309" s="40"/>
      <c r="AC309" s="40"/>
      <c r="AD309" s="40"/>
      <c r="AE309" s="40"/>
      <c r="AT309" s="18" t="s">
        <v>210</v>
      </c>
      <c r="AU309" s="18" t="s">
        <v>84</v>
      </c>
    </row>
    <row r="310" spans="1:51" s="13" customFormat="1" ht="12">
      <c r="A310" s="13"/>
      <c r="B310" s="238"/>
      <c r="C310" s="239"/>
      <c r="D310" s="234" t="s">
        <v>213</v>
      </c>
      <c r="E310" s="240" t="s">
        <v>32</v>
      </c>
      <c r="F310" s="241" t="s">
        <v>1530</v>
      </c>
      <c r="G310" s="239"/>
      <c r="H310" s="242">
        <v>70.65</v>
      </c>
      <c r="I310" s="243"/>
      <c r="J310" s="239"/>
      <c r="K310" s="239"/>
      <c r="L310" s="244"/>
      <c r="M310" s="245"/>
      <c r="N310" s="246"/>
      <c r="O310" s="246"/>
      <c r="P310" s="246"/>
      <c r="Q310" s="246"/>
      <c r="R310" s="246"/>
      <c r="S310" s="246"/>
      <c r="T310" s="247"/>
      <c r="U310" s="13"/>
      <c r="V310" s="13"/>
      <c r="W310" s="13"/>
      <c r="X310" s="13"/>
      <c r="Y310" s="13"/>
      <c r="Z310" s="13"/>
      <c r="AA310" s="13"/>
      <c r="AB310" s="13"/>
      <c r="AC310" s="13"/>
      <c r="AD310" s="13"/>
      <c r="AE310" s="13"/>
      <c r="AT310" s="248" t="s">
        <v>213</v>
      </c>
      <c r="AU310" s="248" t="s">
        <v>84</v>
      </c>
      <c r="AV310" s="13" t="s">
        <v>86</v>
      </c>
      <c r="AW310" s="13" t="s">
        <v>39</v>
      </c>
      <c r="AX310" s="13" t="s">
        <v>6</v>
      </c>
      <c r="AY310" s="248" t="s">
        <v>199</v>
      </c>
    </row>
    <row r="311" spans="1:51" s="14" customFormat="1" ht="12">
      <c r="A311" s="14"/>
      <c r="B311" s="249"/>
      <c r="C311" s="250"/>
      <c r="D311" s="234" t="s">
        <v>213</v>
      </c>
      <c r="E311" s="251" t="s">
        <v>32</v>
      </c>
      <c r="F311" s="252" t="s">
        <v>215</v>
      </c>
      <c r="G311" s="250"/>
      <c r="H311" s="253">
        <v>70.65</v>
      </c>
      <c r="I311" s="254"/>
      <c r="J311" s="250"/>
      <c r="K311" s="250"/>
      <c r="L311" s="255"/>
      <c r="M311" s="256"/>
      <c r="N311" s="257"/>
      <c r="O311" s="257"/>
      <c r="P311" s="257"/>
      <c r="Q311" s="257"/>
      <c r="R311" s="257"/>
      <c r="S311" s="257"/>
      <c r="T311" s="258"/>
      <c r="U311" s="14"/>
      <c r="V311" s="14"/>
      <c r="W311" s="14"/>
      <c r="X311" s="14"/>
      <c r="Y311" s="14"/>
      <c r="Z311" s="14"/>
      <c r="AA311" s="14"/>
      <c r="AB311" s="14"/>
      <c r="AC311" s="14"/>
      <c r="AD311" s="14"/>
      <c r="AE311" s="14"/>
      <c r="AT311" s="259" t="s">
        <v>213</v>
      </c>
      <c r="AU311" s="259" t="s">
        <v>84</v>
      </c>
      <c r="AV311" s="14" t="s">
        <v>209</v>
      </c>
      <c r="AW311" s="14" t="s">
        <v>39</v>
      </c>
      <c r="AX311" s="14" t="s">
        <v>84</v>
      </c>
      <c r="AY311" s="259" t="s">
        <v>199</v>
      </c>
    </row>
    <row r="312" spans="1:31" s="2" customFormat="1" ht="6.95" customHeight="1">
      <c r="A312" s="40"/>
      <c r="B312" s="61"/>
      <c r="C312" s="62"/>
      <c r="D312" s="62"/>
      <c r="E312" s="62"/>
      <c r="F312" s="62"/>
      <c r="G312" s="62"/>
      <c r="H312" s="62"/>
      <c r="I312" s="168"/>
      <c r="J312" s="62"/>
      <c r="K312" s="62"/>
      <c r="L312" s="46"/>
      <c r="M312" s="40"/>
      <c r="O312" s="40"/>
      <c r="P312" s="40"/>
      <c r="Q312" s="40"/>
      <c r="R312" s="40"/>
      <c r="S312" s="40"/>
      <c r="T312" s="40"/>
      <c r="U312" s="40"/>
      <c r="V312" s="40"/>
      <c r="W312" s="40"/>
      <c r="X312" s="40"/>
      <c r="Y312" s="40"/>
      <c r="Z312" s="40"/>
      <c r="AA312" s="40"/>
      <c r="AB312" s="40"/>
      <c r="AC312" s="40"/>
      <c r="AD312" s="40"/>
      <c r="AE312" s="40"/>
    </row>
  </sheetData>
  <sheetProtection password="CC35" sheet="1" objects="1" scenarios="1" formatColumns="0" formatRows="0" autoFilter="0"/>
  <autoFilter ref="C93:K311"/>
  <mergeCells count="9">
    <mergeCell ref="E7:H7"/>
    <mergeCell ref="E9:H9"/>
    <mergeCell ref="E18:H18"/>
    <mergeCell ref="E27:H27"/>
    <mergeCell ref="E48:H48"/>
    <mergeCell ref="E50:H50"/>
    <mergeCell ref="E84:H84"/>
    <mergeCell ref="E86:H8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2:BM291"/>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152</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1531</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ROUND(J94,15)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ROUND((SUM(BE94:BE290)),15)</f>
        <v>0</v>
      </c>
      <c r="G33" s="40"/>
      <c r="H33" s="40"/>
      <c r="I33" s="157">
        <v>0.21</v>
      </c>
      <c r="J33" s="156">
        <f>ROUND(((SUM(BE94:BE290))*I33),15)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ROUND((SUM(BF94:BF290)),15)</f>
        <v>0</v>
      </c>
      <c r="G34" s="40"/>
      <c r="H34" s="40"/>
      <c r="I34" s="157">
        <v>0.15</v>
      </c>
      <c r="J34" s="156">
        <f>ROUND(((SUM(BF94:BF290))*I34),15)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ROUND((SUM(BG94:BG290)),15)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ROUND((SUM(BH94:BH290)),15)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ROUND((SUM(BI94:BI290)),15)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01-21-05-01 - Propustek v km 72,253</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J94</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J95</f>
        <v>0</v>
      </c>
      <c r="K60" s="179"/>
      <c r="L60" s="184"/>
      <c r="S60" s="9"/>
      <c r="T60" s="9"/>
      <c r="U60" s="9"/>
      <c r="V60" s="9"/>
      <c r="W60" s="9"/>
      <c r="X60" s="9"/>
      <c r="Y60" s="9"/>
      <c r="Z60" s="9"/>
      <c r="AA60" s="9"/>
      <c r="AB60" s="9"/>
      <c r="AC60" s="9"/>
      <c r="AD60" s="9"/>
      <c r="AE60" s="9"/>
    </row>
    <row r="61" spans="1:31" s="10" customFormat="1" ht="19.9" customHeight="1">
      <c r="A61" s="10"/>
      <c r="B61" s="185"/>
      <c r="C61" s="186"/>
      <c r="D61" s="187" t="s">
        <v>842</v>
      </c>
      <c r="E61" s="188"/>
      <c r="F61" s="188"/>
      <c r="G61" s="188"/>
      <c r="H61" s="188"/>
      <c r="I61" s="189"/>
      <c r="J61" s="190">
        <f>J96</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843</v>
      </c>
      <c r="E62" s="188"/>
      <c r="F62" s="188"/>
      <c r="G62" s="188"/>
      <c r="H62" s="188"/>
      <c r="I62" s="189"/>
      <c r="J62" s="190">
        <f>J164</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844</v>
      </c>
      <c r="E63" s="188"/>
      <c r="F63" s="188"/>
      <c r="G63" s="188"/>
      <c r="H63" s="188"/>
      <c r="I63" s="189"/>
      <c r="J63" s="190">
        <f>J179</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845</v>
      </c>
      <c r="E64" s="188"/>
      <c r="F64" s="188"/>
      <c r="G64" s="188"/>
      <c r="H64" s="188"/>
      <c r="I64" s="189"/>
      <c r="J64" s="190">
        <f>J184</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846</v>
      </c>
      <c r="E65" s="188"/>
      <c r="F65" s="188"/>
      <c r="G65" s="188"/>
      <c r="H65" s="188"/>
      <c r="I65" s="189"/>
      <c r="J65" s="190">
        <f>J198</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847</v>
      </c>
      <c r="E66" s="188"/>
      <c r="F66" s="188"/>
      <c r="G66" s="188"/>
      <c r="H66" s="188"/>
      <c r="I66" s="189"/>
      <c r="J66" s="190">
        <f>J203</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848</v>
      </c>
      <c r="E67" s="188"/>
      <c r="F67" s="188"/>
      <c r="G67" s="188"/>
      <c r="H67" s="188"/>
      <c r="I67" s="189"/>
      <c r="J67" s="190">
        <f>J230</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849</v>
      </c>
      <c r="E68" s="188"/>
      <c r="F68" s="188"/>
      <c r="G68" s="188"/>
      <c r="H68" s="188"/>
      <c r="I68" s="189"/>
      <c r="J68" s="190">
        <f>J245</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850</v>
      </c>
      <c r="E69" s="188"/>
      <c r="F69" s="188"/>
      <c r="G69" s="188"/>
      <c r="H69" s="188"/>
      <c r="I69" s="189"/>
      <c r="J69" s="190">
        <f>J250</f>
        <v>0</v>
      </c>
      <c r="K69" s="186"/>
      <c r="L69" s="191"/>
      <c r="S69" s="10"/>
      <c r="T69" s="10"/>
      <c r="U69" s="10"/>
      <c r="V69" s="10"/>
      <c r="W69" s="10"/>
      <c r="X69" s="10"/>
      <c r="Y69" s="10"/>
      <c r="Z69" s="10"/>
      <c r="AA69" s="10"/>
      <c r="AB69" s="10"/>
      <c r="AC69" s="10"/>
      <c r="AD69" s="10"/>
      <c r="AE69" s="10"/>
    </row>
    <row r="70" spans="1:31" s="9" customFormat="1" ht="24.95" customHeight="1">
      <c r="A70" s="9"/>
      <c r="B70" s="178"/>
      <c r="C70" s="179"/>
      <c r="D70" s="180" t="s">
        <v>1137</v>
      </c>
      <c r="E70" s="181"/>
      <c r="F70" s="181"/>
      <c r="G70" s="181"/>
      <c r="H70" s="181"/>
      <c r="I70" s="182"/>
      <c r="J70" s="183">
        <f>J255</f>
        <v>0</v>
      </c>
      <c r="K70" s="179"/>
      <c r="L70" s="184"/>
      <c r="S70" s="9"/>
      <c r="T70" s="9"/>
      <c r="U70" s="9"/>
      <c r="V70" s="9"/>
      <c r="W70" s="9"/>
      <c r="X70" s="9"/>
      <c r="Y70" s="9"/>
      <c r="Z70" s="9"/>
      <c r="AA70" s="9"/>
      <c r="AB70" s="9"/>
      <c r="AC70" s="9"/>
      <c r="AD70" s="9"/>
      <c r="AE70" s="9"/>
    </row>
    <row r="71" spans="1:31" s="10" customFormat="1" ht="19.9" customHeight="1">
      <c r="A71" s="10"/>
      <c r="B71" s="185"/>
      <c r="C71" s="186"/>
      <c r="D71" s="187" t="s">
        <v>1309</v>
      </c>
      <c r="E71" s="188"/>
      <c r="F71" s="188"/>
      <c r="G71" s="188"/>
      <c r="H71" s="188"/>
      <c r="I71" s="189"/>
      <c r="J71" s="190">
        <f>J256</f>
        <v>0</v>
      </c>
      <c r="K71" s="186"/>
      <c r="L71" s="191"/>
      <c r="S71" s="10"/>
      <c r="T71" s="10"/>
      <c r="U71" s="10"/>
      <c r="V71" s="10"/>
      <c r="W71" s="10"/>
      <c r="X71" s="10"/>
      <c r="Y71" s="10"/>
      <c r="Z71" s="10"/>
      <c r="AA71" s="10"/>
      <c r="AB71" s="10"/>
      <c r="AC71" s="10"/>
      <c r="AD71" s="10"/>
      <c r="AE71" s="10"/>
    </row>
    <row r="72" spans="1:31" s="9" customFormat="1" ht="24.95" customHeight="1">
      <c r="A72" s="9"/>
      <c r="B72" s="178"/>
      <c r="C72" s="179"/>
      <c r="D72" s="180" t="s">
        <v>217</v>
      </c>
      <c r="E72" s="181"/>
      <c r="F72" s="181"/>
      <c r="G72" s="181"/>
      <c r="H72" s="181"/>
      <c r="I72" s="182"/>
      <c r="J72" s="183">
        <f>J279</f>
        <v>0</v>
      </c>
      <c r="K72" s="179"/>
      <c r="L72" s="184"/>
      <c r="S72" s="9"/>
      <c r="T72" s="9"/>
      <c r="U72" s="9"/>
      <c r="V72" s="9"/>
      <c r="W72" s="9"/>
      <c r="X72" s="9"/>
      <c r="Y72" s="9"/>
      <c r="Z72" s="9"/>
      <c r="AA72" s="9"/>
      <c r="AB72" s="9"/>
      <c r="AC72" s="9"/>
      <c r="AD72" s="9"/>
      <c r="AE72" s="9"/>
    </row>
    <row r="73" spans="1:31" s="10" customFormat="1" ht="19.9" customHeight="1">
      <c r="A73" s="10"/>
      <c r="B73" s="185"/>
      <c r="C73" s="186"/>
      <c r="D73" s="187" t="s">
        <v>852</v>
      </c>
      <c r="E73" s="188"/>
      <c r="F73" s="188"/>
      <c r="G73" s="188"/>
      <c r="H73" s="188"/>
      <c r="I73" s="189"/>
      <c r="J73" s="190">
        <f>J280</f>
        <v>0</v>
      </c>
      <c r="K73" s="186"/>
      <c r="L73" s="191"/>
      <c r="S73" s="10"/>
      <c r="T73" s="10"/>
      <c r="U73" s="10"/>
      <c r="V73" s="10"/>
      <c r="W73" s="10"/>
      <c r="X73" s="10"/>
      <c r="Y73" s="10"/>
      <c r="Z73" s="10"/>
      <c r="AA73" s="10"/>
      <c r="AB73" s="10"/>
      <c r="AC73" s="10"/>
      <c r="AD73" s="10"/>
      <c r="AE73" s="10"/>
    </row>
    <row r="74" spans="1:31" s="9" customFormat="1" ht="24.95" customHeight="1">
      <c r="A74" s="9"/>
      <c r="B74" s="178"/>
      <c r="C74" s="179"/>
      <c r="D74" s="180" t="s">
        <v>853</v>
      </c>
      <c r="E74" s="181"/>
      <c r="F74" s="181"/>
      <c r="G74" s="181"/>
      <c r="H74" s="181"/>
      <c r="I74" s="182"/>
      <c r="J74" s="183">
        <f>J283</f>
        <v>0</v>
      </c>
      <c r="K74" s="179"/>
      <c r="L74" s="184"/>
      <c r="S74" s="9"/>
      <c r="T74" s="9"/>
      <c r="U74" s="9"/>
      <c r="V74" s="9"/>
      <c r="W74" s="9"/>
      <c r="X74" s="9"/>
      <c r="Y74" s="9"/>
      <c r="Z74" s="9"/>
      <c r="AA74" s="9"/>
      <c r="AB74" s="9"/>
      <c r="AC74" s="9"/>
      <c r="AD74" s="9"/>
      <c r="AE74" s="9"/>
    </row>
    <row r="75" spans="1:31" s="2" customFormat="1" ht="21.8"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61"/>
      <c r="C76" s="62"/>
      <c r="D76" s="62"/>
      <c r="E76" s="62"/>
      <c r="F76" s="62"/>
      <c r="G76" s="62"/>
      <c r="H76" s="62"/>
      <c r="I76" s="168"/>
      <c r="J76" s="62"/>
      <c r="K76" s="62"/>
      <c r="L76" s="139"/>
      <c r="S76" s="40"/>
      <c r="T76" s="40"/>
      <c r="U76" s="40"/>
      <c r="V76" s="40"/>
      <c r="W76" s="40"/>
      <c r="X76" s="40"/>
      <c r="Y76" s="40"/>
      <c r="Z76" s="40"/>
      <c r="AA76" s="40"/>
      <c r="AB76" s="40"/>
      <c r="AC76" s="40"/>
      <c r="AD76" s="40"/>
      <c r="AE76" s="40"/>
    </row>
    <row r="80" spans="1:31" s="2" customFormat="1" ht="6.95" customHeight="1">
      <c r="A80" s="40"/>
      <c r="B80" s="63"/>
      <c r="C80" s="64"/>
      <c r="D80" s="64"/>
      <c r="E80" s="64"/>
      <c r="F80" s="64"/>
      <c r="G80" s="64"/>
      <c r="H80" s="64"/>
      <c r="I80" s="171"/>
      <c r="J80" s="64"/>
      <c r="K80" s="64"/>
      <c r="L80" s="139"/>
      <c r="S80" s="40"/>
      <c r="T80" s="40"/>
      <c r="U80" s="40"/>
      <c r="V80" s="40"/>
      <c r="W80" s="40"/>
      <c r="X80" s="40"/>
      <c r="Y80" s="40"/>
      <c r="Z80" s="40"/>
      <c r="AA80" s="40"/>
      <c r="AB80" s="40"/>
      <c r="AC80" s="40"/>
      <c r="AD80" s="40"/>
      <c r="AE80" s="40"/>
    </row>
    <row r="81" spans="1:31" s="2" customFormat="1" ht="24.95" customHeight="1">
      <c r="A81" s="40"/>
      <c r="B81" s="41"/>
      <c r="C81" s="24" t="s">
        <v>184</v>
      </c>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2" customHeight="1">
      <c r="A83" s="40"/>
      <c r="B83" s="41"/>
      <c r="C83" s="33" t="s">
        <v>16</v>
      </c>
      <c r="D83" s="42"/>
      <c r="E83" s="42"/>
      <c r="F83" s="42"/>
      <c r="G83" s="42"/>
      <c r="H83" s="42"/>
      <c r="I83" s="138"/>
      <c r="J83" s="42"/>
      <c r="K83" s="42"/>
      <c r="L83" s="139"/>
      <c r="S83" s="40"/>
      <c r="T83" s="40"/>
      <c r="U83" s="40"/>
      <c r="V83" s="40"/>
      <c r="W83" s="40"/>
      <c r="X83" s="40"/>
      <c r="Y83" s="40"/>
      <c r="Z83" s="40"/>
      <c r="AA83" s="40"/>
      <c r="AB83" s="40"/>
      <c r="AC83" s="40"/>
      <c r="AD83" s="40"/>
      <c r="AE83" s="40"/>
    </row>
    <row r="84" spans="1:31" s="2" customFormat="1" ht="14.4" customHeight="1">
      <c r="A84" s="40"/>
      <c r="B84" s="41"/>
      <c r="C84" s="42"/>
      <c r="D84" s="42"/>
      <c r="E84" s="172" t="str">
        <f>E7</f>
        <v>Oprava trati v úseku Mostek – Horka u Staré Paky</v>
      </c>
      <c r="F84" s="33"/>
      <c r="G84" s="33"/>
      <c r="H84" s="33"/>
      <c r="I84" s="138"/>
      <c r="J84" s="42"/>
      <c r="K84" s="42"/>
      <c r="L84" s="139"/>
      <c r="S84" s="40"/>
      <c r="T84" s="40"/>
      <c r="U84" s="40"/>
      <c r="V84" s="40"/>
      <c r="W84" s="40"/>
      <c r="X84" s="40"/>
      <c r="Y84" s="40"/>
      <c r="Z84" s="40"/>
      <c r="AA84" s="40"/>
      <c r="AB84" s="40"/>
      <c r="AC84" s="40"/>
      <c r="AD84" s="40"/>
      <c r="AE84" s="40"/>
    </row>
    <row r="85" spans="1:31" s="2" customFormat="1" ht="12" customHeight="1">
      <c r="A85" s="40"/>
      <c r="B85" s="41"/>
      <c r="C85" s="33" t="s">
        <v>175</v>
      </c>
      <c r="D85" s="42"/>
      <c r="E85" s="42"/>
      <c r="F85" s="42"/>
      <c r="G85" s="42"/>
      <c r="H85" s="42"/>
      <c r="I85" s="138"/>
      <c r="J85" s="42"/>
      <c r="K85" s="42"/>
      <c r="L85" s="139"/>
      <c r="S85" s="40"/>
      <c r="T85" s="40"/>
      <c r="U85" s="40"/>
      <c r="V85" s="40"/>
      <c r="W85" s="40"/>
      <c r="X85" s="40"/>
      <c r="Y85" s="40"/>
      <c r="Z85" s="40"/>
      <c r="AA85" s="40"/>
      <c r="AB85" s="40"/>
      <c r="AC85" s="40"/>
      <c r="AD85" s="40"/>
      <c r="AE85" s="40"/>
    </row>
    <row r="86" spans="1:31" s="2" customFormat="1" ht="14.4" customHeight="1">
      <c r="A86" s="40"/>
      <c r="B86" s="41"/>
      <c r="C86" s="42"/>
      <c r="D86" s="42"/>
      <c r="E86" s="71" t="str">
        <f>E9</f>
        <v>SO 01-21-05-01 - Propustek v km 72,253</v>
      </c>
      <c r="F86" s="42"/>
      <c r="G86" s="42"/>
      <c r="H86" s="42"/>
      <c r="I86" s="138"/>
      <c r="J86" s="42"/>
      <c r="K86" s="42"/>
      <c r="L86" s="139"/>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138"/>
      <c r="J87" s="42"/>
      <c r="K87" s="42"/>
      <c r="L87" s="139"/>
      <c r="S87" s="40"/>
      <c r="T87" s="40"/>
      <c r="U87" s="40"/>
      <c r="V87" s="40"/>
      <c r="W87" s="40"/>
      <c r="X87" s="40"/>
      <c r="Y87" s="40"/>
      <c r="Z87" s="40"/>
      <c r="AA87" s="40"/>
      <c r="AB87" s="40"/>
      <c r="AC87" s="40"/>
      <c r="AD87" s="40"/>
      <c r="AE87" s="40"/>
    </row>
    <row r="88" spans="1:31" s="2" customFormat="1" ht="12" customHeight="1">
      <c r="A88" s="40"/>
      <c r="B88" s="41"/>
      <c r="C88" s="33" t="s">
        <v>22</v>
      </c>
      <c r="D88" s="42"/>
      <c r="E88" s="42"/>
      <c r="F88" s="28" t="str">
        <f>F12</f>
        <v>Mostek - Horka u St. Paky</v>
      </c>
      <c r="G88" s="42"/>
      <c r="H88" s="42"/>
      <c r="I88" s="142" t="s">
        <v>24</v>
      </c>
      <c r="J88" s="74" t="str">
        <f>IF(J12="","",J12)</f>
        <v>12. 3. 2020</v>
      </c>
      <c r="K88" s="42"/>
      <c r="L88" s="139"/>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138"/>
      <c r="J89" s="42"/>
      <c r="K89" s="42"/>
      <c r="L89" s="139"/>
      <c r="S89" s="40"/>
      <c r="T89" s="40"/>
      <c r="U89" s="40"/>
      <c r="V89" s="40"/>
      <c r="W89" s="40"/>
      <c r="X89" s="40"/>
      <c r="Y89" s="40"/>
      <c r="Z89" s="40"/>
      <c r="AA89" s="40"/>
      <c r="AB89" s="40"/>
      <c r="AC89" s="40"/>
      <c r="AD89" s="40"/>
      <c r="AE89" s="40"/>
    </row>
    <row r="90" spans="1:31" s="2" customFormat="1" ht="15.6" customHeight="1">
      <c r="A90" s="40"/>
      <c r="B90" s="41"/>
      <c r="C90" s="33" t="s">
        <v>30</v>
      </c>
      <c r="D90" s="42"/>
      <c r="E90" s="42"/>
      <c r="F90" s="28" t="str">
        <f>E15</f>
        <v>Správa železnic, státní organizace</v>
      </c>
      <c r="G90" s="42"/>
      <c r="H90" s="42"/>
      <c r="I90" s="142" t="s">
        <v>37</v>
      </c>
      <c r="J90" s="38" t="str">
        <f>E21</f>
        <v>Prodin, a.s.</v>
      </c>
      <c r="K90" s="42"/>
      <c r="L90" s="139"/>
      <c r="S90" s="40"/>
      <c r="T90" s="40"/>
      <c r="U90" s="40"/>
      <c r="V90" s="40"/>
      <c r="W90" s="40"/>
      <c r="X90" s="40"/>
      <c r="Y90" s="40"/>
      <c r="Z90" s="40"/>
      <c r="AA90" s="40"/>
      <c r="AB90" s="40"/>
      <c r="AC90" s="40"/>
      <c r="AD90" s="40"/>
      <c r="AE90" s="40"/>
    </row>
    <row r="91" spans="1:31" s="2" customFormat="1" ht="15.6" customHeight="1">
      <c r="A91" s="40"/>
      <c r="B91" s="41"/>
      <c r="C91" s="33" t="s">
        <v>35</v>
      </c>
      <c r="D91" s="42"/>
      <c r="E91" s="42"/>
      <c r="F91" s="28" t="str">
        <f>IF(E18="","",E18)</f>
        <v>Vyplň údaj</v>
      </c>
      <c r="G91" s="42"/>
      <c r="H91" s="42"/>
      <c r="I91" s="142" t="s">
        <v>40</v>
      </c>
      <c r="J91" s="38" t="str">
        <f>E24</f>
        <v>Prodin, a.s.</v>
      </c>
      <c r="K91" s="42"/>
      <c r="L91" s="139"/>
      <c r="S91" s="40"/>
      <c r="T91" s="40"/>
      <c r="U91" s="40"/>
      <c r="V91" s="40"/>
      <c r="W91" s="40"/>
      <c r="X91" s="40"/>
      <c r="Y91" s="40"/>
      <c r="Z91" s="40"/>
      <c r="AA91" s="40"/>
      <c r="AB91" s="40"/>
      <c r="AC91" s="40"/>
      <c r="AD91" s="40"/>
      <c r="AE91" s="40"/>
    </row>
    <row r="92" spans="1:31" s="2" customFormat="1" ht="10.3" customHeight="1">
      <c r="A92" s="40"/>
      <c r="B92" s="41"/>
      <c r="C92" s="42"/>
      <c r="D92" s="42"/>
      <c r="E92" s="42"/>
      <c r="F92" s="42"/>
      <c r="G92" s="42"/>
      <c r="H92" s="42"/>
      <c r="I92" s="138"/>
      <c r="J92" s="42"/>
      <c r="K92" s="42"/>
      <c r="L92" s="139"/>
      <c r="S92" s="40"/>
      <c r="T92" s="40"/>
      <c r="U92" s="40"/>
      <c r="V92" s="40"/>
      <c r="W92" s="40"/>
      <c r="X92" s="40"/>
      <c r="Y92" s="40"/>
      <c r="Z92" s="40"/>
      <c r="AA92" s="40"/>
      <c r="AB92" s="40"/>
      <c r="AC92" s="40"/>
      <c r="AD92" s="40"/>
      <c r="AE92" s="40"/>
    </row>
    <row r="93" spans="1:31" s="11" customFormat="1" ht="29.25" customHeight="1">
      <c r="A93" s="192"/>
      <c r="B93" s="193"/>
      <c r="C93" s="194" t="s">
        <v>185</v>
      </c>
      <c r="D93" s="195" t="s">
        <v>62</v>
      </c>
      <c r="E93" s="195" t="s">
        <v>58</v>
      </c>
      <c r="F93" s="195" t="s">
        <v>59</v>
      </c>
      <c r="G93" s="195" t="s">
        <v>186</v>
      </c>
      <c r="H93" s="195" t="s">
        <v>187</v>
      </c>
      <c r="I93" s="196" t="s">
        <v>188</v>
      </c>
      <c r="J93" s="195" t="s">
        <v>179</v>
      </c>
      <c r="K93" s="197" t="s">
        <v>189</v>
      </c>
      <c r="L93" s="198"/>
      <c r="M93" s="94" t="s">
        <v>32</v>
      </c>
      <c r="N93" s="95" t="s">
        <v>47</v>
      </c>
      <c r="O93" s="95" t="s">
        <v>190</v>
      </c>
      <c r="P93" s="95" t="s">
        <v>191</v>
      </c>
      <c r="Q93" s="95" t="s">
        <v>192</v>
      </c>
      <c r="R93" s="95" t="s">
        <v>193</v>
      </c>
      <c r="S93" s="95" t="s">
        <v>194</v>
      </c>
      <c r="T93" s="96" t="s">
        <v>195</v>
      </c>
      <c r="U93" s="192"/>
      <c r="V93" s="192"/>
      <c r="W93" s="192"/>
      <c r="X93" s="192"/>
      <c r="Y93" s="192"/>
      <c r="Z93" s="192"/>
      <c r="AA93" s="192"/>
      <c r="AB93" s="192"/>
      <c r="AC93" s="192"/>
      <c r="AD93" s="192"/>
      <c r="AE93" s="192"/>
    </row>
    <row r="94" spans="1:63" s="2" customFormat="1" ht="22.8" customHeight="1">
      <c r="A94" s="40"/>
      <c r="B94" s="41"/>
      <c r="C94" s="101" t="s">
        <v>196</v>
      </c>
      <c r="D94" s="42"/>
      <c r="E94" s="42"/>
      <c r="F94" s="42"/>
      <c r="G94" s="42"/>
      <c r="H94" s="42"/>
      <c r="I94" s="138"/>
      <c r="J94" s="199">
        <f>BK94</f>
        <v>0</v>
      </c>
      <c r="K94" s="42"/>
      <c r="L94" s="46"/>
      <c r="M94" s="97"/>
      <c r="N94" s="200"/>
      <c r="O94" s="98"/>
      <c r="P94" s="201">
        <f>P95+P255+P279+P283</f>
        <v>0</v>
      </c>
      <c r="Q94" s="98"/>
      <c r="R94" s="201">
        <f>R95+R255+R279+R283</f>
        <v>0</v>
      </c>
      <c r="S94" s="98"/>
      <c r="T94" s="202">
        <f>T95+T255+T279+T283</f>
        <v>0</v>
      </c>
      <c r="U94" s="40"/>
      <c r="V94" s="40"/>
      <c r="W94" s="40"/>
      <c r="X94" s="40"/>
      <c r="Y94" s="40"/>
      <c r="Z94" s="40"/>
      <c r="AA94" s="40"/>
      <c r="AB94" s="40"/>
      <c r="AC94" s="40"/>
      <c r="AD94" s="40"/>
      <c r="AE94" s="40"/>
      <c r="AT94" s="18" t="s">
        <v>76</v>
      </c>
      <c r="AU94" s="18" t="s">
        <v>180</v>
      </c>
      <c r="BK94" s="203">
        <f>BK95+BK255+BK279+BK283</f>
        <v>0</v>
      </c>
    </row>
    <row r="95" spans="1:63" s="12" customFormat="1" ht="25.9" customHeight="1">
      <c r="A95" s="12"/>
      <c r="B95" s="204"/>
      <c r="C95" s="205"/>
      <c r="D95" s="206" t="s">
        <v>76</v>
      </c>
      <c r="E95" s="207" t="s">
        <v>197</v>
      </c>
      <c r="F95" s="207" t="s">
        <v>198</v>
      </c>
      <c r="G95" s="205"/>
      <c r="H95" s="205"/>
      <c r="I95" s="208"/>
      <c r="J95" s="209">
        <f>BK95</f>
        <v>0</v>
      </c>
      <c r="K95" s="205"/>
      <c r="L95" s="210"/>
      <c r="M95" s="211"/>
      <c r="N95" s="212"/>
      <c r="O95" s="212"/>
      <c r="P95" s="213">
        <f>P96+P164+P179+P184+P198+P203+P230+P245+P250</f>
        <v>0</v>
      </c>
      <c r="Q95" s="212"/>
      <c r="R95" s="213">
        <f>R96+R164+R179+R184+R198+R203+R230+R245+R250</f>
        <v>0</v>
      </c>
      <c r="S95" s="212"/>
      <c r="T95" s="214">
        <f>T96+T164+T179+T184+T198+T203+T230+T245+T250</f>
        <v>0</v>
      </c>
      <c r="U95" s="12"/>
      <c r="V95" s="12"/>
      <c r="W95" s="12"/>
      <c r="X95" s="12"/>
      <c r="Y95" s="12"/>
      <c r="Z95" s="12"/>
      <c r="AA95" s="12"/>
      <c r="AB95" s="12"/>
      <c r="AC95" s="12"/>
      <c r="AD95" s="12"/>
      <c r="AE95" s="12"/>
      <c r="AR95" s="215" t="s">
        <v>84</v>
      </c>
      <c r="AT95" s="216" t="s">
        <v>76</v>
      </c>
      <c r="AU95" s="216" t="s">
        <v>6</v>
      </c>
      <c r="AY95" s="215" t="s">
        <v>199</v>
      </c>
      <c r="BK95" s="217">
        <f>BK96+BK164+BK179+BK184+BK198+BK203+BK230+BK245+BK250</f>
        <v>0</v>
      </c>
    </row>
    <row r="96" spans="1:63" s="12" customFormat="1" ht="22.8" customHeight="1">
      <c r="A96" s="12"/>
      <c r="B96" s="204"/>
      <c r="C96" s="205"/>
      <c r="D96" s="206" t="s">
        <v>76</v>
      </c>
      <c r="E96" s="218" t="s">
        <v>84</v>
      </c>
      <c r="F96" s="218" t="s">
        <v>854</v>
      </c>
      <c r="G96" s="205"/>
      <c r="H96" s="205"/>
      <c r="I96" s="208"/>
      <c r="J96" s="219">
        <f>BK96</f>
        <v>0</v>
      </c>
      <c r="K96" s="205"/>
      <c r="L96" s="210"/>
      <c r="M96" s="211"/>
      <c r="N96" s="212"/>
      <c r="O96" s="212"/>
      <c r="P96" s="213">
        <f>SUM(P97:P163)</f>
        <v>0</v>
      </c>
      <c r="Q96" s="212"/>
      <c r="R96" s="213">
        <f>SUM(R97:R163)</f>
        <v>0</v>
      </c>
      <c r="S96" s="212"/>
      <c r="T96" s="214">
        <f>SUM(T97:T163)</f>
        <v>0</v>
      </c>
      <c r="U96" s="12"/>
      <c r="V96" s="12"/>
      <c r="W96" s="12"/>
      <c r="X96" s="12"/>
      <c r="Y96" s="12"/>
      <c r="Z96" s="12"/>
      <c r="AA96" s="12"/>
      <c r="AB96" s="12"/>
      <c r="AC96" s="12"/>
      <c r="AD96" s="12"/>
      <c r="AE96" s="12"/>
      <c r="AR96" s="215" t="s">
        <v>84</v>
      </c>
      <c r="AT96" s="216" t="s">
        <v>76</v>
      </c>
      <c r="AU96" s="216" t="s">
        <v>84</v>
      </c>
      <c r="AY96" s="215" t="s">
        <v>199</v>
      </c>
      <c r="BK96" s="217">
        <f>SUM(BK97:BK163)</f>
        <v>0</v>
      </c>
    </row>
    <row r="97" spans="1:65" s="2" customFormat="1" ht="19.8" customHeight="1">
      <c r="A97" s="40"/>
      <c r="B97" s="41"/>
      <c r="C97" s="260" t="s">
        <v>84</v>
      </c>
      <c r="D97" s="260" t="s">
        <v>222</v>
      </c>
      <c r="E97" s="261" t="s">
        <v>855</v>
      </c>
      <c r="F97" s="262" t="s">
        <v>856</v>
      </c>
      <c r="G97" s="263" t="s">
        <v>324</v>
      </c>
      <c r="H97" s="264">
        <v>10</v>
      </c>
      <c r="I97" s="265"/>
      <c r="J97" s="266">
        <f>ROUND(I97*H97,2)</f>
        <v>0</v>
      </c>
      <c r="K97" s="262" t="s">
        <v>32</v>
      </c>
      <c r="L97" s="46"/>
      <c r="M97" s="267" t="s">
        <v>32</v>
      </c>
      <c r="N97" s="268" t="s">
        <v>48</v>
      </c>
      <c r="O97" s="86"/>
      <c r="P97" s="230">
        <f>O97*H97</f>
        <v>0</v>
      </c>
      <c r="Q97" s="230">
        <v>0</v>
      </c>
      <c r="R97" s="230">
        <f>Q97*H97</f>
        <v>0</v>
      </c>
      <c r="S97" s="230">
        <v>0</v>
      </c>
      <c r="T97" s="231">
        <f>S97*H97</f>
        <v>0</v>
      </c>
      <c r="U97" s="40"/>
      <c r="V97" s="40"/>
      <c r="W97" s="40"/>
      <c r="X97" s="40"/>
      <c r="Y97" s="40"/>
      <c r="Z97" s="40"/>
      <c r="AA97" s="40"/>
      <c r="AB97" s="40"/>
      <c r="AC97" s="40"/>
      <c r="AD97" s="40"/>
      <c r="AE97" s="40"/>
      <c r="AR97" s="232" t="s">
        <v>209</v>
      </c>
      <c r="AT97" s="232" t="s">
        <v>222</v>
      </c>
      <c r="AU97" s="232" t="s">
        <v>86</v>
      </c>
      <c r="AY97" s="18" t="s">
        <v>199</v>
      </c>
      <c r="BE97" s="233">
        <f>IF(N97="základní",J97,0)</f>
        <v>0</v>
      </c>
      <c r="BF97" s="233">
        <f>IF(N97="snížená",J97,0)</f>
        <v>0</v>
      </c>
      <c r="BG97" s="233">
        <f>IF(N97="zákl. přenesená",J97,0)</f>
        <v>0</v>
      </c>
      <c r="BH97" s="233">
        <f>IF(N97="sníž. přenesená",J97,0)</f>
        <v>0</v>
      </c>
      <c r="BI97" s="233">
        <f>IF(N97="nulová",J97,0)</f>
        <v>0</v>
      </c>
      <c r="BJ97" s="18" t="s">
        <v>84</v>
      </c>
      <c r="BK97" s="233">
        <f>ROUND(I97*H97,2)</f>
        <v>0</v>
      </c>
      <c r="BL97" s="18" t="s">
        <v>209</v>
      </c>
      <c r="BM97" s="232" t="s">
        <v>86</v>
      </c>
    </row>
    <row r="98" spans="1:47" s="2" customFormat="1" ht="12">
      <c r="A98" s="40"/>
      <c r="B98" s="41"/>
      <c r="C98" s="42"/>
      <c r="D98" s="234" t="s">
        <v>210</v>
      </c>
      <c r="E98" s="42"/>
      <c r="F98" s="235" t="s">
        <v>856</v>
      </c>
      <c r="G98" s="42"/>
      <c r="H98" s="42"/>
      <c r="I98" s="138"/>
      <c r="J98" s="42"/>
      <c r="K98" s="42"/>
      <c r="L98" s="46"/>
      <c r="M98" s="236"/>
      <c r="N98" s="237"/>
      <c r="O98" s="86"/>
      <c r="P98" s="86"/>
      <c r="Q98" s="86"/>
      <c r="R98" s="86"/>
      <c r="S98" s="86"/>
      <c r="T98" s="87"/>
      <c r="U98" s="40"/>
      <c r="V98" s="40"/>
      <c r="W98" s="40"/>
      <c r="X98" s="40"/>
      <c r="Y98" s="40"/>
      <c r="Z98" s="40"/>
      <c r="AA98" s="40"/>
      <c r="AB98" s="40"/>
      <c r="AC98" s="40"/>
      <c r="AD98" s="40"/>
      <c r="AE98" s="40"/>
      <c r="AT98" s="18" t="s">
        <v>210</v>
      </c>
      <c r="AU98" s="18" t="s">
        <v>86</v>
      </c>
    </row>
    <row r="99" spans="1:65" s="2" customFormat="1" ht="19.8" customHeight="1">
      <c r="A99" s="40"/>
      <c r="B99" s="41"/>
      <c r="C99" s="260" t="s">
        <v>86</v>
      </c>
      <c r="D99" s="260" t="s">
        <v>222</v>
      </c>
      <c r="E99" s="261" t="s">
        <v>857</v>
      </c>
      <c r="F99" s="262" t="s">
        <v>858</v>
      </c>
      <c r="G99" s="263" t="s">
        <v>288</v>
      </c>
      <c r="H99" s="264">
        <v>60</v>
      </c>
      <c r="I99" s="265"/>
      <c r="J99" s="266">
        <f>ROUND(I99*H99,2)</f>
        <v>0</v>
      </c>
      <c r="K99" s="262" t="s">
        <v>32</v>
      </c>
      <c r="L99" s="46"/>
      <c r="M99" s="267" t="s">
        <v>32</v>
      </c>
      <c r="N99" s="268" t="s">
        <v>48</v>
      </c>
      <c r="O99" s="86"/>
      <c r="P99" s="230">
        <f>O99*H99</f>
        <v>0</v>
      </c>
      <c r="Q99" s="230">
        <v>0</v>
      </c>
      <c r="R99" s="230">
        <f>Q99*H99</f>
        <v>0</v>
      </c>
      <c r="S99" s="230">
        <v>0</v>
      </c>
      <c r="T99" s="231">
        <f>S99*H99</f>
        <v>0</v>
      </c>
      <c r="U99" s="40"/>
      <c r="V99" s="40"/>
      <c r="W99" s="40"/>
      <c r="X99" s="40"/>
      <c r="Y99" s="40"/>
      <c r="Z99" s="40"/>
      <c r="AA99" s="40"/>
      <c r="AB99" s="40"/>
      <c r="AC99" s="40"/>
      <c r="AD99" s="40"/>
      <c r="AE99" s="40"/>
      <c r="AR99" s="232" t="s">
        <v>209</v>
      </c>
      <c r="AT99" s="232" t="s">
        <v>222</v>
      </c>
      <c r="AU99" s="232" t="s">
        <v>86</v>
      </c>
      <c r="AY99" s="18" t="s">
        <v>199</v>
      </c>
      <c r="BE99" s="233">
        <f>IF(N99="základní",J99,0)</f>
        <v>0</v>
      </c>
      <c r="BF99" s="233">
        <f>IF(N99="snížená",J99,0)</f>
        <v>0</v>
      </c>
      <c r="BG99" s="233">
        <f>IF(N99="zákl. přenesená",J99,0)</f>
        <v>0</v>
      </c>
      <c r="BH99" s="233">
        <f>IF(N99="sníž. přenesená",J99,0)</f>
        <v>0</v>
      </c>
      <c r="BI99" s="233">
        <f>IF(N99="nulová",J99,0)</f>
        <v>0</v>
      </c>
      <c r="BJ99" s="18" t="s">
        <v>84</v>
      </c>
      <c r="BK99" s="233">
        <f>ROUND(I99*H99,2)</f>
        <v>0</v>
      </c>
      <c r="BL99" s="18" t="s">
        <v>209</v>
      </c>
      <c r="BM99" s="232" t="s">
        <v>209</v>
      </c>
    </row>
    <row r="100" spans="1:47" s="2" customFormat="1" ht="12">
      <c r="A100" s="40"/>
      <c r="B100" s="41"/>
      <c r="C100" s="42"/>
      <c r="D100" s="234" t="s">
        <v>210</v>
      </c>
      <c r="E100" s="42"/>
      <c r="F100" s="235" t="s">
        <v>858</v>
      </c>
      <c r="G100" s="42"/>
      <c r="H100" s="42"/>
      <c r="I100" s="138"/>
      <c r="J100" s="42"/>
      <c r="K100" s="42"/>
      <c r="L100" s="46"/>
      <c r="M100" s="236"/>
      <c r="N100" s="237"/>
      <c r="O100" s="86"/>
      <c r="P100" s="86"/>
      <c r="Q100" s="86"/>
      <c r="R100" s="86"/>
      <c r="S100" s="86"/>
      <c r="T100" s="87"/>
      <c r="U100" s="40"/>
      <c r="V100" s="40"/>
      <c r="W100" s="40"/>
      <c r="X100" s="40"/>
      <c r="Y100" s="40"/>
      <c r="Z100" s="40"/>
      <c r="AA100" s="40"/>
      <c r="AB100" s="40"/>
      <c r="AC100" s="40"/>
      <c r="AD100" s="40"/>
      <c r="AE100" s="40"/>
      <c r="AT100" s="18" t="s">
        <v>210</v>
      </c>
      <c r="AU100" s="18" t="s">
        <v>86</v>
      </c>
    </row>
    <row r="101" spans="1:65" s="2" customFormat="1" ht="14.4" customHeight="1">
      <c r="A101" s="40"/>
      <c r="B101" s="41"/>
      <c r="C101" s="260" t="s">
        <v>221</v>
      </c>
      <c r="D101" s="260" t="s">
        <v>222</v>
      </c>
      <c r="E101" s="261" t="s">
        <v>860</v>
      </c>
      <c r="F101" s="262" t="s">
        <v>861</v>
      </c>
      <c r="G101" s="263" t="s">
        <v>288</v>
      </c>
      <c r="H101" s="264">
        <v>30</v>
      </c>
      <c r="I101" s="265"/>
      <c r="J101" s="266">
        <f>ROUND(I101*H101,2)</f>
        <v>0</v>
      </c>
      <c r="K101" s="262" t="s">
        <v>32</v>
      </c>
      <c r="L101" s="46"/>
      <c r="M101" s="267" t="s">
        <v>32</v>
      </c>
      <c r="N101" s="268" t="s">
        <v>48</v>
      </c>
      <c r="O101" s="86"/>
      <c r="P101" s="230">
        <f>O101*H101</f>
        <v>0</v>
      </c>
      <c r="Q101" s="230">
        <v>0</v>
      </c>
      <c r="R101" s="230">
        <f>Q101*H101</f>
        <v>0</v>
      </c>
      <c r="S101" s="230">
        <v>0</v>
      </c>
      <c r="T101" s="231">
        <f>S101*H101</f>
        <v>0</v>
      </c>
      <c r="U101" s="40"/>
      <c r="V101" s="40"/>
      <c r="W101" s="40"/>
      <c r="X101" s="40"/>
      <c r="Y101" s="40"/>
      <c r="Z101" s="40"/>
      <c r="AA101" s="40"/>
      <c r="AB101" s="40"/>
      <c r="AC101" s="40"/>
      <c r="AD101" s="40"/>
      <c r="AE101" s="40"/>
      <c r="AR101" s="232" t="s">
        <v>209</v>
      </c>
      <c r="AT101" s="232" t="s">
        <v>222</v>
      </c>
      <c r="AU101" s="232" t="s">
        <v>86</v>
      </c>
      <c r="AY101" s="18" t="s">
        <v>199</v>
      </c>
      <c r="BE101" s="233">
        <f>IF(N101="základní",J101,0)</f>
        <v>0</v>
      </c>
      <c r="BF101" s="233">
        <f>IF(N101="snížená",J101,0)</f>
        <v>0</v>
      </c>
      <c r="BG101" s="233">
        <f>IF(N101="zákl. přenesená",J101,0)</f>
        <v>0</v>
      </c>
      <c r="BH101" s="233">
        <f>IF(N101="sníž. přenesená",J101,0)</f>
        <v>0</v>
      </c>
      <c r="BI101" s="233">
        <f>IF(N101="nulová",J101,0)</f>
        <v>0</v>
      </c>
      <c r="BJ101" s="18" t="s">
        <v>84</v>
      </c>
      <c r="BK101" s="233">
        <f>ROUND(I101*H101,2)</f>
        <v>0</v>
      </c>
      <c r="BL101" s="18" t="s">
        <v>209</v>
      </c>
      <c r="BM101" s="232" t="s">
        <v>230</v>
      </c>
    </row>
    <row r="102" spans="1:47" s="2" customFormat="1" ht="12">
      <c r="A102" s="40"/>
      <c r="B102" s="41"/>
      <c r="C102" s="42"/>
      <c r="D102" s="234" t="s">
        <v>210</v>
      </c>
      <c r="E102" s="42"/>
      <c r="F102" s="235" t="s">
        <v>861</v>
      </c>
      <c r="G102" s="42"/>
      <c r="H102" s="42"/>
      <c r="I102" s="138"/>
      <c r="J102" s="42"/>
      <c r="K102" s="42"/>
      <c r="L102" s="46"/>
      <c r="M102" s="236"/>
      <c r="N102" s="237"/>
      <c r="O102" s="86"/>
      <c r="P102" s="86"/>
      <c r="Q102" s="86"/>
      <c r="R102" s="86"/>
      <c r="S102" s="86"/>
      <c r="T102" s="87"/>
      <c r="U102" s="40"/>
      <c r="V102" s="40"/>
      <c r="W102" s="40"/>
      <c r="X102" s="40"/>
      <c r="Y102" s="40"/>
      <c r="Z102" s="40"/>
      <c r="AA102" s="40"/>
      <c r="AB102" s="40"/>
      <c r="AC102" s="40"/>
      <c r="AD102" s="40"/>
      <c r="AE102" s="40"/>
      <c r="AT102" s="18" t="s">
        <v>210</v>
      </c>
      <c r="AU102" s="18" t="s">
        <v>86</v>
      </c>
    </row>
    <row r="103" spans="1:51" s="13" customFormat="1" ht="12">
      <c r="A103" s="13"/>
      <c r="B103" s="238"/>
      <c r="C103" s="239"/>
      <c r="D103" s="234" t="s">
        <v>213</v>
      </c>
      <c r="E103" s="240" t="s">
        <v>32</v>
      </c>
      <c r="F103" s="241" t="s">
        <v>1451</v>
      </c>
      <c r="G103" s="239"/>
      <c r="H103" s="242">
        <v>30</v>
      </c>
      <c r="I103" s="243"/>
      <c r="J103" s="239"/>
      <c r="K103" s="239"/>
      <c r="L103" s="244"/>
      <c r="M103" s="245"/>
      <c r="N103" s="246"/>
      <c r="O103" s="246"/>
      <c r="P103" s="246"/>
      <c r="Q103" s="246"/>
      <c r="R103" s="246"/>
      <c r="S103" s="246"/>
      <c r="T103" s="247"/>
      <c r="U103" s="13"/>
      <c r="V103" s="13"/>
      <c r="W103" s="13"/>
      <c r="X103" s="13"/>
      <c r="Y103" s="13"/>
      <c r="Z103" s="13"/>
      <c r="AA103" s="13"/>
      <c r="AB103" s="13"/>
      <c r="AC103" s="13"/>
      <c r="AD103" s="13"/>
      <c r="AE103" s="13"/>
      <c r="AT103" s="248" t="s">
        <v>213</v>
      </c>
      <c r="AU103" s="248" t="s">
        <v>86</v>
      </c>
      <c r="AV103" s="13" t="s">
        <v>86</v>
      </c>
      <c r="AW103" s="13" t="s">
        <v>39</v>
      </c>
      <c r="AX103" s="13" t="s">
        <v>6</v>
      </c>
      <c r="AY103" s="248" t="s">
        <v>199</v>
      </c>
    </row>
    <row r="104" spans="1:51" s="14" customFormat="1" ht="12">
      <c r="A104" s="14"/>
      <c r="B104" s="249"/>
      <c r="C104" s="250"/>
      <c r="D104" s="234" t="s">
        <v>213</v>
      </c>
      <c r="E104" s="251" t="s">
        <v>32</v>
      </c>
      <c r="F104" s="252" t="s">
        <v>215</v>
      </c>
      <c r="G104" s="250"/>
      <c r="H104" s="253">
        <v>30</v>
      </c>
      <c r="I104" s="254"/>
      <c r="J104" s="250"/>
      <c r="K104" s="250"/>
      <c r="L104" s="255"/>
      <c r="M104" s="269"/>
      <c r="N104" s="270"/>
      <c r="O104" s="270"/>
      <c r="P104" s="270"/>
      <c r="Q104" s="270"/>
      <c r="R104" s="270"/>
      <c r="S104" s="270"/>
      <c r="T104" s="271"/>
      <c r="U104" s="14"/>
      <c r="V104" s="14"/>
      <c r="W104" s="14"/>
      <c r="X104" s="14"/>
      <c r="Y104" s="14"/>
      <c r="Z104" s="14"/>
      <c r="AA104" s="14"/>
      <c r="AB104" s="14"/>
      <c r="AC104" s="14"/>
      <c r="AD104" s="14"/>
      <c r="AE104" s="14"/>
      <c r="AT104" s="259" t="s">
        <v>213</v>
      </c>
      <c r="AU104" s="259" t="s">
        <v>86</v>
      </c>
      <c r="AV104" s="14" t="s">
        <v>209</v>
      </c>
      <c r="AW104" s="14" t="s">
        <v>39</v>
      </c>
      <c r="AX104" s="14" t="s">
        <v>84</v>
      </c>
      <c r="AY104" s="259" t="s">
        <v>199</v>
      </c>
    </row>
    <row r="105" spans="1:65" s="2" customFormat="1" ht="40.2" customHeight="1">
      <c r="A105" s="40"/>
      <c r="B105" s="41"/>
      <c r="C105" s="260" t="s">
        <v>209</v>
      </c>
      <c r="D105" s="260" t="s">
        <v>222</v>
      </c>
      <c r="E105" s="261" t="s">
        <v>1311</v>
      </c>
      <c r="F105" s="262" t="s">
        <v>1312</v>
      </c>
      <c r="G105" s="263" t="s">
        <v>303</v>
      </c>
      <c r="H105" s="264">
        <v>99</v>
      </c>
      <c r="I105" s="265"/>
      <c r="J105" s="266">
        <f>ROUND(I105*H105,2)</f>
        <v>0</v>
      </c>
      <c r="K105" s="262" t="s">
        <v>32</v>
      </c>
      <c r="L105" s="46"/>
      <c r="M105" s="267" t="s">
        <v>32</v>
      </c>
      <c r="N105" s="268" t="s">
        <v>48</v>
      </c>
      <c r="O105" s="86"/>
      <c r="P105" s="230">
        <f>O105*H105</f>
        <v>0</v>
      </c>
      <c r="Q105" s="230">
        <v>0</v>
      </c>
      <c r="R105" s="230">
        <f>Q105*H105</f>
        <v>0</v>
      </c>
      <c r="S105" s="230">
        <v>0</v>
      </c>
      <c r="T105" s="231">
        <f>S105*H105</f>
        <v>0</v>
      </c>
      <c r="U105" s="40"/>
      <c r="V105" s="40"/>
      <c r="W105" s="40"/>
      <c r="X105" s="40"/>
      <c r="Y105" s="40"/>
      <c r="Z105" s="40"/>
      <c r="AA105" s="40"/>
      <c r="AB105" s="40"/>
      <c r="AC105" s="40"/>
      <c r="AD105" s="40"/>
      <c r="AE105" s="40"/>
      <c r="AR105" s="232" t="s">
        <v>209</v>
      </c>
      <c r="AT105" s="232" t="s">
        <v>222</v>
      </c>
      <c r="AU105" s="232" t="s">
        <v>86</v>
      </c>
      <c r="AY105" s="18" t="s">
        <v>199</v>
      </c>
      <c r="BE105" s="233">
        <f>IF(N105="základní",J105,0)</f>
        <v>0</v>
      </c>
      <c r="BF105" s="233">
        <f>IF(N105="snížená",J105,0)</f>
        <v>0</v>
      </c>
      <c r="BG105" s="233">
        <f>IF(N105="zákl. přenesená",J105,0)</f>
        <v>0</v>
      </c>
      <c r="BH105" s="233">
        <f>IF(N105="sníž. přenesená",J105,0)</f>
        <v>0</v>
      </c>
      <c r="BI105" s="233">
        <f>IF(N105="nulová",J105,0)</f>
        <v>0</v>
      </c>
      <c r="BJ105" s="18" t="s">
        <v>84</v>
      </c>
      <c r="BK105" s="233">
        <f>ROUND(I105*H105,2)</f>
        <v>0</v>
      </c>
      <c r="BL105" s="18" t="s">
        <v>209</v>
      </c>
      <c r="BM105" s="232" t="s">
        <v>208</v>
      </c>
    </row>
    <row r="106" spans="1:47" s="2" customFormat="1" ht="12">
      <c r="A106" s="40"/>
      <c r="B106" s="41"/>
      <c r="C106" s="42"/>
      <c r="D106" s="234" t="s">
        <v>210</v>
      </c>
      <c r="E106" s="42"/>
      <c r="F106" s="235" t="s">
        <v>1312</v>
      </c>
      <c r="G106" s="42"/>
      <c r="H106" s="42"/>
      <c r="I106" s="138"/>
      <c r="J106" s="42"/>
      <c r="K106" s="42"/>
      <c r="L106" s="46"/>
      <c r="M106" s="236"/>
      <c r="N106" s="237"/>
      <c r="O106" s="86"/>
      <c r="P106" s="86"/>
      <c r="Q106" s="86"/>
      <c r="R106" s="86"/>
      <c r="S106" s="86"/>
      <c r="T106" s="87"/>
      <c r="U106" s="40"/>
      <c r="V106" s="40"/>
      <c r="W106" s="40"/>
      <c r="X106" s="40"/>
      <c r="Y106" s="40"/>
      <c r="Z106" s="40"/>
      <c r="AA106" s="40"/>
      <c r="AB106" s="40"/>
      <c r="AC106" s="40"/>
      <c r="AD106" s="40"/>
      <c r="AE106" s="40"/>
      <c r="AT106" s="18" t="s">
        <v>210</v>
      </c>
      <c r="AU106" s="18" t="s">
        <v>86</v>
      </c>
    </row>
    <row r="107" spans="1:51" s="13" customFormat="1" ht="12">
      <c r="A107" s="13"/>
      <c r="B107" s="238"/>
      <c r="C107" s="239"/>
      <c r="D107" s="234" t="s">
        <v>213</v>
      </c>
      <c r="E107" s="240" t="s">
        <v>32</v>
      </c>
      <c r="F107" s="241" t="s">
        <v>1532</v>
      </c>
      <c r="G107" s="239"/>
      <c r="H107" s="242">
        <v>99</v>
      </c>
      <c r="I107" s="243"/>
      <c r="J107" s="239"/>
      <c r="K107" s="239"/>
      <c r="L107" s="244"/>
      <c r="M107" s="245"/>
      <c r="N107" s="246"/>
      <c r="O107" s="246"/>
      <c r="P107" s="246"/>
      <c r="Q107" s="246"/>
      <c r="R107" s="246"/>
      <c r="S107" s="246"/>
      <c r="T107" s="247"/>
      <c r="U107" s="13"/>
      <c r="V107" s="13"/>
      <c r="W107" s="13"/>
      <c r="X107" s="13"/>
      <c r="Y107" s="13"/>
      <c r="Z107" s="13"/>
      <c r="AA107" s="13"/>
      <c r="AB107" s="13"/>
      <c r="AC107" s="13"/>
      <c r="AD107" s="13"/>
      <c r="AE107" s="13"/>
      <c r="AT107" s="248" t="s">
        <v>213</v>
      </c>
      <c r="AU107" s="248" t="s">
        <v>86</v>
      </c>
      <c r="AV107" s="13" t="s">
        <v>86</v>
      </c>
      <c r="AW107" s="13" t="s">
        <v>39</v>
      </c>
      <c r="AX107" s="13" t="s">
        <v>6</v>
      </c>
      <c r="AY107" s="248" t="s">
        <v>199</v>
      </c>
    </row>
    <row r="108" spans="1:51" s="14" customFormat="1" ht="12">
      <c r="A108" s="14"/>
      <c r="B108" s="249"/>
      <c r="C108" s="250"/>
      <c r="D108" s="234" t="s">
        <v>213</v>
      </c>
      <c r="E108" s="251" t="s">
        <v>32</v>
      </c>
      <c r="F108" s="252" t="s">
        <v>215</v>
      </c>
      <c r="G108" s="250"/>
      <c r="H108" s="253">
        <v>99</v>
      </c>
      <c r="I108" s="254"/>
      <c r="J108" s="250"/>
      <c r="K108" s="250"/>
      <c r="L108" s="255"/>
      <c r="M108" s="269"/>
      <c r="N108" s="270"/>
      <c r="O108" s="270"/>
      <c r="P108" s="270"/>
      <c r="Q108" s="270"/>
      <c r="R108" s="270"/>
      <c r="S108" s="270"/>
      <c r="T108" s="271"/>
      <c r="U108" s="14"/>
      <c r="V108" s="14"/>
      <c r="W108" s="14"/>
      <c r="X108" s="14"/>
      <c r="Y108" s="14"/>
      <c r="Z108" s="14"/>
      <c r="AA108" s="14"/>
      <c r="AB108" s="14"/>
      <c r="AC108" s="14"/>
      <c r="AD108" s="14"/>
      <c r="AE108" s="14"/>
      <c r="AT108" s="259" t="s">
        <v>213</v>
      </c>
      <c r="AU108" s="259" t="s">
        <v>86</v>
      </c>
      <c r="AV108" s="14" t="s">
        <v>209</v>
      </c>
      <c r="AW108" s="14" t="s">
        <v>39</v>
      </c>
      <c r="AX108" s="14" t="s">
        <v>84</v>
      </c>
      <c r="AY108" s="259" t="s">
        <v>199</v>
      </c>
    </row>
    <row r="109" spans="1:65" s="2" customFormat="1" ht="40.2" customHeight="1">
      <c r="A109" s="40"/>
      <c r="B109" s="41"/>
      <c r="C109" s="260" t="s">
        <v>200</v>
      </c>
      <c r="D109" s="260" t="s">
        <v>222</v>
      </c>
      <c r="E109" s="261" t="s">
        <v>868</v>
      </c>
      <c r="F109" s="262" t="s">
        <v>869</v>
      </c>
      <c r="G109" s="263" t="s">
        <v>303</v>
      </c>
      <c r="H109" s="264">
        <v>99</v>
      </c>
      <c r="I109" s="265"/>
      <c r="J109" s="266">
        <f>ROUND(I109*H109,2)</f>
        <v>0</v>
      </c>
      <c r="K109" s="262" t="s">
        <v>32</v>
      </c>
      <c r="L109" s="46"/>
      <c r="M109" s="267" t="s">
        <v>32</v>
      </c>
      <c r="N109" s="268" t="s">
        <v>48</v>
      </c>
      <c r="O109" s="86"/>
      <c r="P109" s="230">
        <f>O109*H109</f>
        <v>0</v>
      </c>
      <c r="Q109" s="230">
        <v>0</v>
      </c>
      <c r="R109" s="230">
        <f>Q109*H109</f>
        <v>0</v>
      </c>
      <c r="S109" s="230">
        <v>0</v>
      </c>
      <c r="T109" s="231">
        <f>S109*H109</f>
        <v>0</v>
      </c>
      <c r="U109" s="40"/>
      <c r="V109" s="40"/>
      <c r="W109" s="40"/>
      <c r="X109" s="40"/>
      <c r="Y109" s="40"/>
      <c r="Z109" s="40"/>
      <c r="AA109" s="40"/>
      <c r="AB109" s="40"/>
      <c r="AC109" s="40"/>
      <c r="AD109" s="40"/>
      <c r="AE109" s="40"/>
      <c r="AR109" s="232" t="s">
        <v>209</v>
      </c>
      <c r="AT109" s="232" t="s">
        <v>222</v>
      </c>
      <c r="AU109" s="232" t="s">
        <v>86</v>
      </c>
      <c r="AY109" s="18" t="s">
        <v>199</v>
      </c>
      <c r="BE109" s="233">
        <f>IF(N109="základní",J109,0)</f>
        <v>0</v>
      </c>
      <c r="BF109" s="233">
        <f>IF(N109="snížená",J109,0)</f>
        <v>0</v>
      </c>
      <c r="BG109" s="233">
        <f>IF(N109="zákl. přenesená",J109,0)</f>
        <v>0</v>
      </c>
      <c r="BH109" s="233">
        <f>IF(N109="sníž. přenesená",J109,0)</f>
        <v>0</v>
      </c>
      <c r="BI109" s="233">
        <f>IF(N109="nulová",J109,0)</f>
        <v>0</v>
      </c>
      <c r="BJ109" s="18" t="s">
        <v>84</v>
      </c>
      <c r="BK109" s="233">
        <f>ROUND(I109*H109,2)</f>
        <v>0</v>
      </c>
      <c r="BL109" s="18" t="s">
        <v>209</v>
      </c>
      <c r="BM109" s="232" t="s">
        <v>235</v>
      </c>
    </row>
    <row r="110" spans="1:47" s="2" customFormat="1" ht="12">
      <c r="A110" s="40"/>
      <c r="B110" s="41"/>
      <c r="C110" s="42"/>
      <c r="D110" s="234" t="s">
        <v>210</v>
      </c>
      <c r="E110" s="42"/>
      <c r="F110" s="235" t="s">
        <v>869</v>
      </c>
      <c r="G110" s="42"/>
      <c r="H110" s="42"/>
      <c r="I110" s="138"/>
      <c r="J110" s="42"/>
      <c r="K110" s="42"/>
      <c r="L110" s="46"/>
      <c r="M110" s="236"/>
      <c r="N110" s="237"/>
      <c r="O110" s="86"/>
      <c r="P110" s="86"/>
      <c r="Q110" s="86"/>
      <c r="R110" s="86"/>
      <c r="S110" s="86"/>
      <c r="T110" s="87"/>
      <c r="U110" s="40"/>
      <c r="V110" s="40"/>
      <c r="W110" s="40"/>
      <c r="X110" s="40"/>
      <c r="Y110" s="40"/>
      <c r="Z110" s="40"/>
      <c r="AA110" s="40"/>
      <c r="AB110" s="40"/>
      <c r="AC110" s="40"/>
      <c r="AD110" s="40"/>
      <c r="AE110" s="40"/>
      <c r="AT110" s="18" t="s">
        <v>210</v>
      </c>
      <c r="AU110" s="18" t="s">
        <v>86</v>
      </c>
    </row>
    <row r="111" spans="1:51" s="13" customFormat="1" ht="12">
      <c r="A111" s="13"/>
      <c r="B111" s="238"/>
      <c r="C111" s="239"/>
      <c r="D111" s="234" t="s">
        <v>213</v>
      </c>
      <c r="E111" s="240" t="s">
        <v>32</v>
      </c>
      <c r="F111" s="241" t="s">
        <v>1532</v>
      </c>
      <c r="G111" s="239"/>
      <c r="H111" s="242">
        <v>99</v>
      </c>
      <c r="I111" s="243"/>
      <c r="J111" s="239"/>
      <c r="K111" s="239"/>
      <c r="L111" s="244"/>
      <c r="M111" s="245"/>
      <c r="N111" s="246"/>
      <c r="O111" s="246"/>
      <c r="P111" s="246"/>
      <c r="Q111" s="246"/>
      <c r="R111" s="246"/>
      <c r="S111" s="246"/>
      <c r="T111" s="247"/>
      <c r="U111" s="13"/>
      <c r="V111" s="13"/>
      <c r="W111" s="13"/>
      <c r="X111" s="13"/>
      <c r="Y111" s="13"/>
      <c r="Z111" s="13"/>
      <c r="AA111" s="13"/>
      <c r="AB111" s="13"/>
      <c r="AC111" s="13"/>
      <c r="AD111" s="13"/>
      <c r="AE111" s="13"/>
      <c r="AT111" s="248" t="s">
        <v>213</v>
      </c>
      <c r="AU111" s="248" t="s">
        <v>86</v>
      </c>
      <c r="AV111" s="13" t="s">
        <v>86</v>
      </c>
      <c r="AW111" s="13" t="s">
        <v>39</v>
      </c>
      <c r="AX111" s="13" t="s">
        <v>6</v>
      </c>
      <c r="AY111" s="248" t="s">
        <v>199</v>
      </c>
    </row>
    <row r="112" spans="1:51" s="14" customFormat="1" ht="12">
      <c r="A112" s="14"/>
      <c r="B112" s="249"/>
      <c r="C112" s="250"/>
      <c r="D112" s="234" t="s">
        <v>213</v>
      </c>
      <c r="E112" s="251" t="s">
        <v>32</v>
      </c>
      <c r="F112" s="252" t="s">
        <v>215</v>
      </c>
      <c r="G112" s="250"/>
      <c r="H112" s="253">
        <v>99</v>
      </c>
      <c r="I112" s="254"/>
      <c r="J112" s="250"/>
      <c r="K112" s="250"/>
      <c r="L112" s="255"/>
      <c r="M112" s="269"/>
      <c r="N112" s="270"/>
      <c r="O112" s="270"/>
      <c r="P112" s="270"/>
      <c r="Q112" s="270"/>
      <c r="R112" s="270"/>
      <c r="S112" s="270"/>
      <c r="T112" s="271"/>
      <c r="U112" s="14"/>
      <c r="V112" s="14"/>
      <c r="W112" s="14"/>
      <c r="X112" s="14"/>
      <c r="Y112" s="14"/>
      <c r="Z112" s="14"/>
      <c r="AA112" s="14"/>
      <c r="AB112" s="14"/>
      <c r="AC112" s="14"/>
      <c r="AD112" s="14"/>
      <c r="AE112" s="14"/>
      <c r="AT112" s="259" t="s">
        <v>213</v>
      </c>
      <c r="AU112" s="259" t="s">
        <v>86</v>
      </c>
      <c r="AV112" s="14" t="s">
        <v>209</v>
      </c>
      <c r="AW112" s="14" t="s">
        <v>39</v>
      </c>
      <c r="AX112" s="14" t="s">
        <v>84</v>
      </c>
      <c r="AY112" s="259" t="s">
        <v>199</v>
      </c>
    </row>
    <row r="113" spans="1:65" s="2" customFormat="1" ht="19.8" customHeight="1">
      <c r="A113" s="40"/>
      <c r="B113" s="41"/>
      <c r="C113" s="260" t="s">
        <v>230</v>
      </c>
      <c r="D113" s="260" t="s">
        <v>222</v>
      </c>
      <c r="E113" s="261" t="s">
        <v>870</v>
      </c>
      <c r="F113" s="262" t="s">
        <v>871</v>
      </c>
      <c r="G113" s="263" t="s">
        <v>296</v>
      </c>
      <c r="H113" s="264">
        <v>205.3</v>
      </c>
      <c r="I113" s="265"/>
      <c r="J113" s="266">
        <f>ROUND(I113*H113,2)</f>
        <v>0</v>
      </c>
      <c r="K113" s="262" t="s">
        <v>32</v>
      </c>
      <c r="L113" s="46"/>
      <c r="M113" s="267" t="s">
        <v>32</v>
      </c>
      <c r="N113" s="268" t="s">
        <v>48</v>
      </c>
      <c r="O113" s="86"/>
      <c r="P113" s="230">
        <f>O113*H113</f>
        <v>0</v>
      </c>
      <c r="Q113" s="230">
        <v>0</v>
      </c>
      <c r="R113" s="230">
        <f>Q113*H113</f>
        <v>0</v>
      </c>
      <c r="S113" s="230">
        <v>0</v>
      </c>
      <c r="T113" s="231">
        <f>S113*H113</f>
        <v>0</v>
      </c>
      <c r="U113" s="40"/>
      <c r="V113" s="40"/>
      <c r="W113" s="40"/>
      <c r="X113" s="40"/>
      <c r="Y113" s="40"/>
      <c r="Z113" s="40"/>
      <c r="AA113" s="40"/>
      <c r="AB113" s="40"/>
      <c r="AC113" s="40"/>
      <c r="AD113" s="40"/>
      <c r="AE113" s="40"/>
      <c r="AR113" s="232" t="s">
        <v>209</v>
      </c>
      <c r="AT113" s="232" t="s">
        <v>222</v>
      </c>
      <c r="AU113" s="232" t="s">
        <v>86</v>
      </c>
      <c r="AY113" s="18" t="s">
        <v>199</v>
      </c>
      <c r="BE113" s="233">
        <f>IF(N113="základní",J113,0)</f>
        <v>0</v>
      </c>
      <c r="BF113" s="233">
        <f>IF(N113="snížená",J113,0)</f>
        <v>0</v>
      </c>
      <c r="BG113" s="233">
        <f>IF(N113="zákl. přenesená",J113,0)</f>
        <v>0</v>
      </c>
      <c r="BH113" s="233">
        <f>IF(N113="sníž. přenesená",J113,0)</f>
        <v>0</v>
      </c>
      <c r="BI113" s="233">
        <f>IF(N113="nulová",J113,0)</f>
        <v>0</v>
      </c>
      <c r="BJ113" s="18" t="s">
        <v>84</v>
      </c>
      <c r="BK113" s="233">
        <f>ROUND(I113*H113,2)</f>
        <v>0</v>
      </c>
      <c r="BL113" s="18" t="s">
        <v>209</v>
      </c>
      <c r="BM113" s="232" t="s">
        <v>238</v>
      </c>
    </row>
    <row r="114" spans="1:47" s="2" customFormat="1" ht="12">
      <c r="A114" s="40"/>
      <c r="B114" s="41"/>
      <c r="C114" s="42"/>
      <c r="D114" s="234" t="s">
        <v>210</v>
      </c>
      <c r="E114" s="42"/>
      <c r="F114" s="235" t="s">
        <v>871</v>
      </c>
      <c r="G114" s="42"/>
      <c r="H114" s="42"/>
      <c r="I114" s="138"/>
      <c r="J114" s="42"/>
      <c r="K114" s="42"/>
      <c r="L114" s="46"/>
      <c r="M114" s="236"/>
      <c r="N114" s="237"/>
      <c r="O114" s="86"/>
      <c r="P114" s="86"/>
      <c r="Q114" s="86"/>
      <c r="R114" s="86"/>
      <c r="S114" s="86"/>
      <c r="T114" s="87"/>
      <c r="U114" s="40"/>
      <c r="V114" s="40"/>
      <c r="W114" s="40"/>
      <c r="X114" s="40"/>
      <c r="Y114" s="40"/>
      <c r="Z114" s="40"/>
      <c r="AA114" s="40"/>
      <c r="AB114" s="40"/>
      <c r="AC114" s="40"/>
      <c r="AD114" s="40"/>
      <c r="AE114" s="40"/>
      <c r="AT114" s="18" t="s">
        <v>210</v>
      </c>
      <c r="AU114" s="18" t="s">
        <v>86</v>
      </c>
    </row>
    <row r="115" spans="1:65" s="2" customFormat="1" ht="30" customHeight="1">
      <c r="A115" s="40"/>
      <c r="B115" s="41"/>
      <c r="C115" s="260" t="s">
        <v>239</v>
      </c>
      <c r="D115" s="260" t="s">
        <v>222</v>
      </c>
      <c r="E115" s="261" t="s">
        <v>872</v>
      </c>
      <c r="F115" s="262" t="s">
        <v>873</v>
      </c>
      <c r="G115" s="263" t="s">
        <v>303</v>
      </c>
      <c r="H115" s="264">
        <v>99.9</v>
      </c>
      <c r="I115" s="265"/>
      <c r="J115" s="266">
        <f>ROUND(I115*H115,2)</f>
        <v>0</v>
      </c>
      <c r="K115" s="262" t="s">
        <v>32</v>
      </c>
      <c r="L115" s="46"/>
      <c r="M115" s="267" t="s">
        <v>32</v>
      </c>
      <c r="N115" s="268" t="s">
        <v>48</v>
      </c>
      <c r="O115" s="86"/>
      <c r="P115" s="230">
        <f>O115*H115</f>
        <v>0</v>
      </c>
      <c r="Q115" s="230">
        <v>0</v>
      </c>
      <c r="R115" s="230">
        <f>Q115*H115</f>
        <v>0</v>
      </c>
      <c r="S115" s="230">
        <v>0</v>
      </c>
      <c r="T115" s="231">
        <f>S115*H115</f>
        <v>0</v>
      </c>
      <c r="U115" s="40"/>
      <c r="V115" s="40"/>
      <c r="W115" s="40"/>
      <c r="X115" s="40"/>
      <c r="Y115" s="40"/>
      <c r="Z115" s="40"/>
      <c r="AA115" s="40"/>
      <c r="AB115" s="40"/>
      <c r="AC115" s="40"/>
      <c r="AD115" s="40"/>
      <c r="AE115" s="40"/>
      <c r="AR115" s="232" t="s">
        <v>209</v>
      </c>
      <c r="AT115" s="232" t="s">
        <v>222</v>
      </c>
      <c r="AU115" s="232" t="s">
        <v>86</v>
      </c>
      <c r="AY115" s="18" t="s">
        <v>199</v>
      </c>
      <c r="BE115" s="233">
        <f>IF(N115="základní",J115,0)</f>
        <v>0</v>
      </c>
      <c r="BF115" s="233">
        <f>IF(N115="snížená",J115,0)</f>
        <v>0</v>
      </c>
      <c r="BG115" s="233">
        <f>IF(N115="zákl. přenesená",J115,0)</f>
        <v>0</v>
      </c>
      <c r="BH115" s="233">
        <f>IF(N115="sníž. přenesená",J115,0)</f>
        <v>0</v>
      </c>
      <c r="BI115" s="233">
        <f>IF(N115="nulová",J115,0)</f>
        <v>0</v>
      </c>
      <c r="BJ115" s="18" t="s">
        <v>84</v>
      </c>
      <c r="BK115" s="233">
        <f>ROUND(I115*H115,2)</f>
        <v>0</v>
      </c>
      <c r="BL115" s="18" t="s">
        <v>209</v>
      </c>
      <c r="BM115" s="232" t="s">
        <v>242</v>
      </c>
    </row>
    <row r="116" spans="1:47" s="2" customFormat="1" ht="12">
      <c r="A116" s="40"/>
      <c r="B116" s="41"/>
      <c r="C116" s="42"/>
      <c r="D116" s="234" t="s">
        <v>210</v>
      </c>
      <c r="E116" s="42"/>
      <c r="F116" s="235" t="s">
        <v>873</v>
      </c>
      <c r="G116" s="42"/>
      <c r="H116" s="42"/>
      <c r="I116" s="138"/>
      <c r="J116" s="42"/>
      <c r="K116" s="42"/>
      <c r="L116" s="46"/>
      <c r="M116" s="236"/>
      <c r="N116" s="237"/>
      <c r="O116" s="86"/>
      <c r="P116" s="86"/>
      <c r="Q116" s="86"/>
      <c r="R116" s="86"/>
      <c r="S116" s="86"/>
      <c r="T116" s="87"/>
      <c r="U116" s="40"/>
      <c r="V116" s="40"/>
      <c r="W116" s="40"/>
      <c r="X116" s="40"/>
      <c r="Y116" s="40"/>
      <c r="Z116" s="40"/>
      <c r="AA116" s="40"/>
      <c r="AB116" s="40"/>
      <c r="AC116" s="40"/>
      <c r="AD116" s="40"/>
      <c r="AE116" s="40"/>
      <c r="AT116" s="18" t="s">
        <v>210</v>
      </c>
      <c r="AU116" s="18" t="s">
        <v>86</v>
      </c>
    </row>
    <row r="117" spans="1:51" s="13" customFormat="1" ht="12">
      <c r="A117" s="13"/>
      <c r="B117" s="238"/>
      <c r="C117" s="239"/>
      <c r="D117" s="234" t="s">
        <v>213</v>
      </c>
      <c r="E117" s="240" t="s">
        <v>32</v>
      </c>
      <c r="F117" s="241" t="s">
        <v>1533</v>
      </c>
      <c r="G117" s="239"/>
      <c r="H117" s="242">
        <v>99</v>
      </c>
      <c r="I117" s="243"/>
      <c r="J117" s="239"/>
      <c r="K117" s="239"/>
      <c r="L117" s="244"/>
      <c r="M117" s="245"/>
      <c r="N117" s="246"/>
      <c r="O117" s="246"/>
      <c r="P117" s="246"/>
      <c r="Q117" s="246"/>
      <c r="R117" s="246"/>
      <c r="S117" s="246"/>
      <c r="T117" s="247"/>
      <c r="U117" s="13"/>
      <c r="V117" s="13"/>
      <c r="W117" s="13"/>
      <c r="X117" s="13"/>
      <c r="Y117" s="13"/>
      <c r="Z117" s="13"/>
      <c r="AA117" s="13"/>
      <c r="AB117" s="13"/>
      <c r="AC117" s="13"/>
      <c r="AD117" s="13"/>
      <c r="AE117" s="13"/>
      <c r="AT117" s="248" t="s">
        <v>213</v>
      </c>
      <c r="AU117" s="248" t="s">
        <v>86</v>
      </c>
      <c r="AV117" s="13" t="s">
        <v>86</v>
      </c>
      <c r="AW117" s="13" t="s">
        <v>39</v>
      </c>
      <c r="AX117" s="13" t="s">
        <v>6</v>
      </c>
      <c r="AY117" s="248" t="s">
        <v>199</v>
      </c>
    </row>
    <row r="118" spans="1:51" s="13" customFormat="1" ht="12">
      <c r="A118" s="13"/>
      <c r="B118" s="238"/>
      <c r="C118" s="239"/>
      <c r="D118" s="234" t="s">
        <v>213</v>
      </c>
      <c r="E118" s="240" t="s">
        <v>32</v>
      </c>
      <c r="F118" s="241" t="s">
        <v>1315</v>
      </c>
      <c r="G118" s="239"/>
      <c r="H118" s="242">
        <v>0.9</v>
      </c>
      <c r="I118" s="243"/>
      <c r="J118" s="239"/>
      <c r="K118" s="239"/>
      <c r="L118" s="244"/>
      <c r="M118" s="245"/>
      <c r="N118" s="246"/>
      <c r="O118" s="246"/>
      <c r="P118" s="246"/>
      <c r="Q118" s="246"/>
      <c r="R118" s="246"/>
      <c r="S118" s="246"/>
      <c r="T118" s="247"/>
      <c r="U118" s="13"/>
      <c r="V118" s="13"/>
      <c r="W118" s="13"/>
      <c r="X118" s="13"/>
      <c r="Y118" s="13"/>
      <c r="Z118" s="13"/>
      <c r="AA118" s="13"/>
      <c r="AB118" s="13"/>
      <c r="AC118" s="13"/>
      <c r="AD118" s="13"/>
      <c r="AE118" s="13"/>
      <c r="AT118" s="248" t="s">
        <v>213</v>
      </c>
      <c r="AU118" s="248" t="s">
        <v>86</v>
      </c>
      <c r="AV118" s="13" t="s">
        <v>86</v>
      </c>
      <c r="AW118" s="13" t="s">
        <v>39</v>
      </c>
      <c r="AX118" s="13" t="s">
        <v>6</v>
      </c>
      <c r="AY118" s="248" t="s">
        <v>199</v>
      </c>
    </row>
    <row r="119" spans="1:51" s="14" customFormat="1" ht="12">
      <c r="A119" s="14"/>
      <c r="B119" s="249"/>
      <c r="C119" s="250"/>
      <c r="D119" s="234" t="s">
        <v>213</v>
      </c>
      <c r="E119" s="251" t="s">
        <v>32</v>
      </c>
      <c r="F119" s="252" t="s">
        <v>215</v>
      </c>
      <c r="G119" s="250"/>
      <c r="H119" s="253">
        <v>99.9</v>
      </c>
      <c r="I119" s="254"/>
      <c r="J119" s="250"/>
      <c r="K119" s="250"/>
      <c r="L119" s="255"/>
      <c r="M119" s="269"/>
      <c r="N119" s="270"/>
      <c r="O119" s="270"/>
      <c r="P119" s="270"/>
      <c r="Q119" s="270"/>
      <c r="R119" s="270"/>
      <c r="S119" s="270"/>
      <c r="T119" s="271"/>
      <c r="U119" s="14"/>
      <c r="V119" s="14"/>
      <c r="W119" s="14"/>
      <c r="X119" s="14"/>
      <c r="Y119" s="14"/>
      <c r="Z119" s="14"/>
      <c r="AA119" s="14"/>
      <c r="AB119" s="14"/>
      <c r="AC119" s="14"/>
      <c r="AD119" s="14"/>
      <c r="AE119" s="14"/>
      <c r="AT119" s="259" t="s">
        <v>213</v>
      </c>
      <c r="AU119" s="259" t="s">
        <v>86</v>
      </c>
      <c r="AV119" s="14" t="s">
        <v>209</v>
      </c>
      <c r="AW119" s="14" t="s">
        <v>39</v>
      </c>
      <c r="AX119" s="14" t="s">
        <v>84</v>
      </c>
      <c r="AY119" s="259" t="s">
        <v>199</v>
      </c>
    </row>
    <row r="120" spans="1:65" s="2" customFormat="1" ht="30" customHeight="1">
      <c r="A120" s="40"/>
      <c r="B120" s="41"/>
      <c r="C120" s="260" t="s">
        <v>208</v>
      </c>
      <c r="D120" s="260" t="s">
        <v>222</v>
      </c>
      <c r="E120" s="261" t="s">
        <v>874</v>
      </c>
      <c r="F120" s="262" t="s">
        <v>875</v>
      </c>
      <c r="G120" s="263" t="s">
        <v>303</v>
      </c>
      <c r="H120" s="264">
        <v>1998</v>
      </c>
      <c r="I120" s="265"/>
      <c r="J120" s="266">
        <f>ROUND(I120*H120,2)</f>
        <v>0</v>
      </c>
      <c r="K120" s="262" t="s">
        <v>32</v>
      </c>
      <c r="L120" s="46"/>
      <c r="M120" s="267" t="s">
        <v>32</v>
      </c>
      <c r="N120" s="268"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209</v>
      </c>
      <c r="AT120" s="232" t="s">
        <v>222</v>
      </c>
      <c r="AU120" s="232" t="s">
        <v>86</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209</v>
      </c>
      <c r="BM120" s="232" t="s">
        <v>245</v>
      </c>
    </row>
    <row r="121" spans="1:47" s="2" customFormat="1" ht="12">
      <c r="A121" s="40"/>
      <c r="B121" s="41"/>
      <c r="C121" s="42"/>
      <c r="D121" s="234" t="s">
        <v>210</v>
      </c>
      <c r="E121" s="42"/>
      <c r="F121" s="235" t="s">
        <v>875</v>
      </c>
      <c r="G121" s="42"/>
      <c r="H121" s="42"/>
      <c r="I121" s="138"/>
      <c r="J121" s="42"/>
      <c r="K121" s="42"/>
      <c r="L121" s="46"/>
      <c r="M121" s="236"/>
      <c r="N121" s="237"/>
      <c r="O121" s="86"/>
      <c r="P121" s="86"/>
      <c r="Q121" s="86"/>
      <c r="R121" s="86"/>
      <c r="S121" s="86"/>
      <c r="T121" s="87"/>
      <c r="U121" s="40"/>
      <c r="V121" s="40"/>
      <c r="W121" s="40"/>
      <c r="X121" s="40"/>
      <c r="Y121" s="40"/>
      <c r="Z121" s="40"/>
      <c r="AA121" s="40"/>
      <c r="AB121" s="40"/>
      <c r="AC121" s="40"/>
      <c r="AD121" s="40"/>
      <c r="AE121" s="40"/>
      <c r="AT121" s="18" t="s">
        <v>210</v>
      </c>
      <c r="AU121" s="18" t="s">
        <v>86</v>
      </c>
    </row>
    <row r="122" spans="1:51" s="13" customFormat="1" ht="12">
      <c r="A122" s="13"/>
      <c r="B122" s="238"/>
      <c r="C122" s="239"/>
      <c r="D122" s="234" t="s">
        <v>213</v>
      </c>
      <c r="E122" s="240" t="s">
        <v>32</v>
      </c>
      <c r="F122" s="241" t="s">
        <v>1534</v>
      </c>
      <c r="G122" s="239"/>
      <c r="H122" s="242">
        <v>1998</v>
      </c>
      <c r="I122" s="243"/>
      <c r="J122" s="239"/>
      <c r="K122" s="239"/>
      <c r="L122" s="244"/>
      <c r="M122" s="245"/>
      <c r="N122" s="246"/>
      <c r="O122" s="246"/>
      <c r="P122" s="246"/>
      <c r="Q122" s="246"/>
      <c r="R122" s="246"/>
      <c r="S122" s="246"/>
      <c r="T122" s="247"/>
      <c r="U122" s="13"/>
      <c r="V122" s="13"/>
      <c r="W122" s="13"/>
      <c r="X122" s="13"/>
      <c r="Y122" s="13"/>
      <c r="Z122" s="13"/>
      <c r="AA122" s="13"/>
      <c r="AB122" s="13"/>
      <c r="AC122" s="13"/>
      <c r="AD122" s="13"/>
      <c r="AE122" s="13"/>
      <c r="AT122" s="248" t="s">
        <v>213</v>
      </c>
      <c r="AU122" s="248" t="s">
        <v>86</v>
      </c>
      <c r="AV122" s="13" t="s">
        <v>86</v>
      </c>
      <c r="AW122" s="13" t="s">
        <v>39</v>
      </c>
      <c r="AX122" s="13" t="s">
        <v>6</v>
      </c>
      <c r="AY122" s="248" t="s">
        <v>199</v>
      </c>
    </row>
    <row r="123" spans="1:51" s="14" customFormat="1" ht="12">
      <c r="A123" s="14"/>
      <c r="B123" s="249"/>
      <c r="C123" s="250"/>
      <c r="D123" s="234" t="s">
        <v>213</v>
      </c>
      <c r="E123" s="251" t="s">
        <v>32</v>
      </c>
      <c r="F123" s="252" t="s">
        <v>215</v>
      </c>
      <c r="G123" s="250"/>
      <c r="H123" s="253">
        <v>1998</v>
      </c>
      <c r="I123" s="254"/>
      <c r="J123" s="250"/>
      <c r="K123" s="250"/>
      <c r="L123" s="255"/>
      <c r="M123" s="269"/>
      <c r="N123" s="270"/>
      <c r="O123" s="270"/>
      <c r="P123" s="270"/>
      <c r="Q123" s="270"/>
      <c r="R123" s="270"/>
      <c r="S123" s="270"/>
      <c r="T123" s="271"/>
      <c r="U123" s="14"/>
      <c r="V123" s="14"/>
      <c r="W123" s="14"/>
      <c r="X123" s="14"/>
      <c r="Y123" s="14"/>
      <c r="Z123" s="14"/>
      <c r="AA123" s="14"/>
      <c r="AB123" s="14"/>
      <c r="AC123" s="14"/>
      <c r="AD123" s="14"/>
      <c r="AE123" s="14"/>
      <c r="AT123" s="259" t="s">
        <v>213</v>
      </c>
      <c r="AU123" s="259" t="s">
        <v>86</v>
      </c>
      <c r="AV123" s="14" t="s">
        <v>209</v>
      </c>
      <c r="AW123" s="14" t="s">
        <v>39</v>
      </c>
      <c r="AX123" s="14" t="s">
        <v>84</v>
      </c>
      <c r="AY123" s="259" t="s">
        <v>199</v>
      </c>
    </row>
    <row r="124" spans="1:65" s="2" customFormat="1" ht="19.8" customHeight="1">
      <c r="A124" s="40"/>
      <c r="B124" s="41"/>
      <c r="C124" s="260" t="s">
        <v>249</v>
      </c>
      <c r="D124" s="260" t="s">
        <v>222</v>
      </c>
      <c r="E124" s="261" t="s">
        <v>1317</v>
      </c>
      <c r="F124" s="262" t="s">
        <v>1318</v>
      </c>
      <c r="G124" s="263" t="s">
        <v>303</v>
      </c>
      <c r="H124" s="264">
        <v>99.9</v>
      </c>
      <c r="I124" s="265"/>
      <c r="J124" s="266">
        <f>ROUND(I124*H124,2)</f>
        <v>0</v>
      </c>
      <c r="K124" s="262" t="s">
        <v>32</v>
      </c>
      <c r="L124" s="46"/>
      <c r="M124" s="267" t="s">
        <v>32</v>
      </c>
      <c r="N124" s="268" t="s">
        <v>48</v>
      </c>
      <c r="O124" s="86"/>
      <c r="P124" s="230">
        <f>O124*H124</f>
        <v>0</v>
      </c>
      <c r="Q124" s="230">
        <v>0</v>
      </c>
      <c r="R124" s="230">
        <f>Q124*H124</f>
        <v>0</v>
      </c>
      <c r="S124" s="230">
        <v>0</v>
      </c>
      <c r="T124" s="231">
        <f>S124*H124</f>
        <v>0</v>
      </c>
      <c r="U124" s="40"/>
      <c r="V124" s="40"/>
      <c r="W124" s="40"/>
      <c r="X124" s="40"/>
      <c r="Y124" s="40"/>
      <c r="Z124" s="40"/>
      <c r="AA124" s="40"/>
      <c r="AB124" s="40"/>
      <c r="AC124" s="40"/>
      <c r="AD124" s="40"/>
      <c r="AE124" s="40"/>
      <c r="AR124" s="232" t="s">
        <v>209</v>
      </c>
      <c r="AT124" s="232" t="s">
        <v>222</v>
      </c>
      <c r="AU124" s="232" t="s">
        <v>86</v>
      </c>
      <c r="AY124" s="18" t="s">
        <v>199</v>
      </c>
      <c r="BE124" s="233">
        <f>IF(N124="základní",J124,0)</f>
        <v>0</v>
      </c>
      <c r="BF124" s="233">
        <f>IF(N124="snížená",J124,0)</f>
        <v>0</v>
      </c>
      <c r="BG124" s="233">
        <f>IF(N124="zákl. přenesená",J124,0)</f>
        <v>0</v>
      </c>
      <c r="BH124" s="233">
        <f>IF(N124="sníž. přenesená",J124,0)</f>
        <v>0</v>
      </c>
      <c r="BI124" s="233">
        <f>IF(N124="nulová",J124,0)</f>
        <v>0</v>
      </c>
      <c r="BJ124" s="18" t="s">
        <v>84</v>
      </c>
      <c r="BK124" s="233">
        <f>ROUND(I124*H124,2)</f>
        <v>0</v>
      </c>
      <c r="BL124" s="18" t="s">
        <v>209</v>
      </c>
      <c r="BM124" s="232" t="s">
        <v>254</v>
      </c>
    </row>
    <row r="125" spans="1:47" s="2" customFormat="1" ht="12">
      <c r="A125" s="40"/>
      <c r="B125" s="41"/>
      <c r="C125" s="42"/>
      <c r="D125" s="234" t="s">
        <v>210</v>
      </c>
      <c r="E125" s="42"/>
      <c r="F125" s="235" t="s">
        <v>1318</v>
      </c>
      <c r="G125" s="42"/>
      <c r="H125" s="42"/>
      <c r="I125" s="138"/>
      <c r="J125" s="42"/>
      <c r="K125" s="42"/>
      <c r="L125" s="46"/>
      <c r="M125" s="236"/>
      <c r="N125" s="237"/>
      <c r="O125" s="86"/>
      <c r="P125" s="86"/>
      <c r="Q125" s="86"/>
      <c r="R125" s="86"/>
      <c r="S125" s="86"/>
      <c r="T125" s="87"/>
      <c r="U125" s="40"/>
      <c r="V125" s="40"/>
      <c r="W125" s="40"/>
      <c r="X125" s="40"/>
      <c r="Y125" s="40"/>
      <c r="Z125" s="40"/>
      <c r="AA125" s="40"/>
      <c r="AB125" s="40"/>
      <c r="AC125" s="40"/>
      <c r="AD125" s="40"/>
      <c r="AE125" s="40"/>
      <c r="AT125" s="18" t="s">
        <v>210</v>
      </c>
      <c r="AU125" s="18" t="s">
        <v>86</v>
      </c>
    </row>
    <row r="126" spans="1:51" s="13" customFormat="1" ht="12">
      <c r="A126" s="13"/>
      <c r="B126" s="238"/>
      <c r="C126" s="239"/>
      <c r="D126" s="234" t="s">
        <v>213</v>
      </c>
      <c r="E126" s="240" t="s">
        <v>32</v>
      </c>
      <c r="F126" s="241" t="s">
        <v>1533</v>
      </c>
      <c r="G126" s="239"/>
      <c r="H126" s="242">
        <v>99</v>
      </c>
      <c r="I126" s="243"/>
      <c r="J126" s="239"/>
      <c r="K126" s="239"/>
      <c r="L126" s="244"/>
      <c r="M126" s="245"/>
      <c r="N126" s="246"/>
      <c r="O126" s="246"/>
      <c r="P126" s="246"/>
      <c r="Q126" s="246"/>
      <c r="R126" s="246"/>
      <c r="S126" s="246"/>
      <c r="T126" s="247"/>
      <c r="U126" s="13"/>
      <c r="V126" s="13"/>
      <c r="W126" s="13"/>
      <c r="X126" s="13"/>
      <c r="Y126" s="13"/>
      <c r="Z126" s="13"/>
      <c r="AA126" s="13"/>
      <c r="AB126" s="13"/>
      <c r="AC126" s="13"/>
      <c r="AD126" s="13"/>
      <c r="AE126" s="13"/>
      <c r="AT126" s="248" t="s">
        <v>213</v>
      </c>
      <c r="AU126" s="248" t="s">
        <v>86</v>
      </c>
      <c r="AV126" s="13" t="s">
        <v>86</v>
      </c>
      <c r="AW126" s="13" t="s">
        <v>39</v>
      </c>
      <c r="AX126" s="13" t="s">
        <v>6</v>
      </c>
      <c r="AY126" s="248" t="s">
        <v>199</v>
      </c>
    </row>
    <row r="127" spans="1:51" s="13" customFormat="1" ht="12">
      <c r="A127" s="13"/>
      <c r="B127" s="238"/>
      <c r="C127" s="239"/>
      <c r="D127" s="234" t="s">
        <v>213</v>
      </c>
      <c r="E127" s="240" t="s">
        <v>32</v>
      </c>
      <c r="F127" s="241" t="s">
        <v>1315</v>
      </c>
      <c r="G127" s="239"/>
      <c r="H127" s="242">
        <v>0.9</v>
      </c>
      <c r="I127" s="243"/>
      <c r="J127" s="239"/>
      <c r="K127" s="239"/>
      <c r="L127" s="244"/>
      <c r="M127" s="245"/>
      <c r="N127" s="246"/>
      <c r="O127" s="246"/>
      <c r="P127" s="246"/>
      <c r="Q127" s="246"/>
      <c r="R127" s="246"/>
      <c r="S127" s="246"/>
      <c r="T127" s="247"/>
      <c r="U127" s="13"/>
      <c r="V127" s="13"/>
      <c r="W127" s="13"/>
      <c r="X127" s="13"/>
      <c r="Y127" s="13"/>
      <c r="Z127" s="13"/>
      <c r="AA127" s="13"/>
      <c r="AB127" s="13"/>
      <c r="AC127" s="13"/>
      <c r="AD127" s="13"/>
      <c r="AE127" s="13"/>
      <c r="AT127" s="248" t="s">
        <v>213</v>
      </c>
      <c r="AU127" s="248" t="s">
        <v>86</v>
      </c>
      <c r="AV127" s="13" t="s">
        <v>86</v>
      </c>
      <c r="AW127" s="13" t="s">
        <v>39</v>
      </c>
      <c r="AX127" s="13" t="s">
        <v>6</v>
      </c>
      <c r="AY127" s="248" t="s">
        <v>199</v>
      </c>
    </row>
    <row r="128" spans="1:51" s="14" customFormat="1" ht="12">
      <c r="A128" s="14"/>
      <c r="B128" s="249"/>
      <c r="C128" s="250"/>
      <c r="D128" s="234" t="s">
        <v>213</v>
      </c>
      <c r="E128" s="251" t="s">
        <v>32</v>
      </c>
      <c r="F128" s="252" t="s">
        <v>215</v>
      </c>
      <c r="G128" s="250"/>
      <c r="H128" s="253">
        <v>99.9</v>
      </c>
      <c r="I128" s="254"/>
      <c r="J128" s="250"/>
      <c r="K128" s="250"/>
      <c r="L128" s="255"/>
      <c r="M128" s="269"/>
      <c r="N128" s="270"/>
      <c r="O128" s="270"/>
      <c r="P128" s="270"/>
      <c r="Q128" s="270"/>
      <c r="R128" s="270"/>
      <c r="S128" s="270"/>
      <c r="T128" s="271"/>
      <c r="U128" s="14"/>
      <c r="V128" s="14"/>
      <c r="W128" s="14"/>
      <c r="X128" s="14"/>
      <c r="Y128" s="14"/>
      <c r="Z128" s="14"/>
      <c r="AA128" s="14"/>
      <c r="AB128" s="14"/>
      <c r="AC128" s="14"/>
      <c r="AD128" s="14"/>
      <c r="AE128" s="14"/>
      <c r="AT128" s="259" t="s">
        <v>213</v>
      </c>
      <c r="AU128" s="259" t="s">
        <v>86</v>
      </c>
      <c r="AV128" s="14" t="s">
        <v>209</v>
      </c>
      <c r="AW128" s="14" t="s">
        <v>39</v>
      </c>
      <c r="AX128" s="14" t="s">
        <v>84</v>
      </c>
      <c r="AY128" s="259" t="s">
        <v>199</v>
      </c>
    </row>
    <row r="129" spans="1:65" s="2" customFormat="1" ht="19.8" customHeight="1">
      <c r="A129" s="40"/>
      <c r="B129" s="41"/>
      <c r="C129" s="260" t="s">
        <v>235</v>
      </c>
      <c r="D129" s="260" t="s">
        <v>222</v>
      </c>
      <c r="E129" s="261" t="s">
        <v>882</v>
      </c>
      <c r="F129" s="262" t="s">
        <v>883</v>
      </c>
      <c r="G129" s="263" t="s">
        <v>303</v>
      </c>
      <c r="H129" s="264">
        <v>99.9</v>
      </c>
      <c r="I129" s="265"/>
      <c r="J129" s="266">
        <f>ROUND(I129*H129,2)</f>
        <v>0</v>
      </c>
      <c r="K129" s="262" t="s">
        <v>32</v>
      </c>
      <c r="L129" s="46"/>
      <c r="M129" s="267" t="s">
        <v>32</v>
      </c>
      <c r="N129" s="268" t="s">
        <v>48</v>
      </c>
      <c r="O129" s="86"/>
      <c r="P129" s="230">
        <f>O129*H129</f>
        <v>0</v>
      </c>
      <c r="Q129" s="230">
        <v>0</v>
      </c>
      <c r="R129" s="230">
        <f>Q129*H129</f>
        <v>0</v>
      </c>
      <c r="S129" s="230">
        <v>0</v>
      </c>
      <c r="T129" s="231">
        <f>S129*H129</f>
        <v>0</v>
      </c>
      <c r="U129" s="40"/>
      <c r="V129" s="40"/>
      <c r="W129" s="40"/>
      <c r="X129" s="40"/>
      <c r="Y129" s="40"/>
      <c r="Z129" s="40"/>
      <c r="AA129" s="40"/>
      <c r="AB129" s="40"/>
      <c r="AC129" s="40"/>
      <c r="AD129" s="40"/>
      <c r="AE129" s="40"/>
      <c r="AR129" s="232" t="s">
        <v>209</v>
      </c>
      <c r="AT129" s="232" t="s">
        <v>222</v>
      </c>
      <c r="AU129" s="232" t="s">
        <v>86</v>
      </c>
      <c r="AY129" s="18" t="s">
        <v>199</v>
      </c>
      <c r="BE129" s="233">
        <f>IF(N129="základní",J129,0)</f>
        <v>0</v>
      </c>
      <c r="BF129" s="233">
        <f>IF(N129="snížená",J129,0)</f>
        <v>0</v>
      </c>
      <c r="BG129" s="233">
        <f>IF(N129="zákl. přenesená",J129,0)</f>
        <v>0</v>
      </c>
      <c r="BH129" s="233">
        <f>IF(N129="sníž. přenesená",J129,0)</f>
        <v>0</v>
      </c>
      <c r="BI129" s="233">
        <f>IF(N129="nulová",J129,0)</f>
        <v>0</v>
      </c>
      <c r="BJ129" s="18" t="s">
        <v>84</v>
      </c>
      <c r="BK129" s="233">
        <f>ROUND(I129*H129,2)</f>
        <v>0</v>
      </c>
      <c r="BL129" s="18" t="s">
        <v>209</v>
      </c>
      <c r="BM129" s="232" t="s">
        <v>257</v>
      </c>
    </row>
    <row r="130" spans="1:47" s="2" customFormat="1" ht="12">
      <c r="A130" s="40"/>
      <c r="B130" s="41"/>
      <c r="C130" s="42"/>
      <c r="D130" s="234" t="s">
        <v>210</v>
      </c>
      <c r="E130" s="42"/>
      <c r="F130" s="235" t="s">
        <v>883</v>
      </c>
      <c r="G130" s="42"/>
      <c r="H130" s="42"/>
      <c r="I130" s="138"/>
      <c r="J130" s="42"/>
      <c r="K130" s="42"/>
      <c r="L130" s="46"/>
      <c r="M130" s="236"/>
      <c r="N130" s="237"/>
      <c r="O130" s="86"/>
      <c r="P130" s="86"/>
      <c r="Q130" s="86"/>
      <c r="R130" s="86"/>
      <c r="S130" s="86"/>
      <c r="T130" s="87"/>
      <c r="U130" s="40"/>
      <c r="V130" s="40"/>
      <c r="W130" s="40"/>
      <c r="X130" s="40"/>
      <c r="Y130" s="40"/>
      <c r="Z130" s="40"/>
      <c r="AA130" s="40"/>
      <c r="AB130" s="40"/>
      <c r="AC130" s="40"/>
      <c r="AD130" s="40"/>
      <c r="AE130" s="40"/>
      <c r="AT130" s="18" t="s">
        <v>210</v>
      </c>
      <c r="AU130" s="18" t="s">
        <v>86</v>
      </c>
    </row>
    <row r="131" spans="1:51" s="15" customFormat="1" ht="12">
      <c r="A131" s="15"/>
      <c r="B131" s="276"/>
      <c r="C131" s="277"/>
      <c r="D131" s="234" t="s">
        <v>213</v>
      </c>
      <c r="E131" s="278" t="s">
        <v>32</v>
      </c>
      <c r="F131" s="279" t="s">
        <v>884</v>
      </c>
      <c r="G131" s="277"/>
      <c r="H131" s="278" t="s">
        <v>32</v>
      </c>
      <c r="I131" s="280"/>
      <c r="J131" s="277"/>
      <c r="K131" s="277"/>
      <c r="L131" s="281"/>
      <c r="M131" s="282"/>
      <c r="N131" s="283"/>
      <c r="O131" s="283"/>
      <c r="P131" s="283"/>
      <c r="Q131" s="283"/>
      <c r="R131" s="283"/>
      <c r="S131" s="283"/>
      <c r="T131" s="284"/>
      <c r="U131" s="15"/>
      <c r="V131" s="15"/>
      <c r="W131" s="15"/>
      <c r="X131" s="15"/>
      <c r="Y131" s="15"/>
      <c r="Z131" s="15"/>
      <c r="AA131" s="15"/>
      <c r="AB131" s="15"/>
      <c r="AC131" s="15"/>
      <c r="AD131" s="15"/>
      <c r="AE131" s="15"/>
      <c r="AT131" s="285" t="s">
        <v>213</v>
      </c>
      <c r="AU131" s="285" t="s">
        <v>86</v>
      </c>
      <c r="AV131" s="15" t="s">
        <v>84</v>
      </c>
      <c r="AW131" s="15" t="s">
        <v>39</v>
      </c>
      <c r="AX131" s="15" t="s">
        <v>6</v>
      </c>
      <c r="AY131" s="285" t="s">
        <v>199</v>
      </c>
    </row>
    <row r="132" spans="1:51" s="13" customFormat="1" ht="12">
      <c r="A132" s="13"/>
      <c r="B132" s="238"/>
      <c r="C132" s="239"/>
      <c r="D132" s="234" t="s">
        <v>213</v>
      </c>
      <c r="E132" s="240" t="s">
        <v>32</v>
      </c>
      <c r="F132" s="241" t="s">
        <v>1533</v>
      </c>
      <c r="G132" s="239"/>
      <c r="H132" s="242">
        <v>99</v>
      </c>
      <c r="I132" s="243"/>
      <c r="J132" s="239"/>
      <c r="K132" s="239"/>
      <c r="L132" s="244"/>
      <c r="M132" s="245"/>
      <c r="N132" s="246"/>
      <c r="O132" s="246"/>
      <c r="P132" s="246"/>
      <c r="Q132" s="246"/>
      <c r="R132" s="246"/>
      <c r="S132" s="246"/>
      <c r="T132" s="247"/>
      <c r="U132" s="13"/>
      <c r="V132" s="13"/>
      <c r="W132" s="13"/>
      <c r="X132" s="13"/>
      <c r="Y132" s="13"/>
      <c r="Z132" s="13"/>
      <c r="AA132" s="13"/>
      <c r="AB132" s="13"/>
      <c r="AC132" s="13"/>
      <c r="AD132" s="13"/>
      <c r="AE132" s="13"/>
      <c r="AT132" s="248" t="s">
        <v>213</v>
      </c>
      <c r="AU132" s="248" t="s">
        <v>86</v>
      </c>
      <c r="AV132" s="13" t="s">
        <v>86</v>
      </c>
      <c r="AW132" s="13" t="s">
        <v>39</v>
      </c>
      <c r="AX132" s="13" t="s">
        <v>6</v>
      </c>
      <c r="AY132" s="248" t="s">
        <v>199</v>
      </c>
    </row>
    <row r="133" spans="1:51" s="13" customFormat="1" ht="12">
      <c r="A133" s="13"/>
      <c r="B133" s="238"/>
      <c r="C133" s="239"/>
      <c r="D133" s="234" t="s">
        <v>213</v>
      </c>
      <c r="E133" s="240" t="s">
        <v>32</v>
      </c>
      <c r="F133" s="241" t="s">
        <v>1315</v>
      </c>
      <c r="G133" s="239"/>
      <c r="H133" s="242">
        <v>0.9</v>
      </c>
      <c r="I133" s="243"/>
      <c r="J133" s="239"/>
      <c r="K133" s="239"/>
      <c r="L133" s="244"/>
      <c r="M133" s="245"/>
      <c r="N133" s="246"/>
      <c r="O133" s="246"/>
      <c r="P133" s="246"/>
      <c r="Q133" s="246"/>
      <c r="R133" s="246"/>
      <c r="S133" s="246"/>
      <c r="T133" s="247"/>
      <c r="U133" s="13"/>
      <c r="V133" s="13"/>
      <c r="W133" s="13"/>
      <c r="X133" s="13"/>
      <c r="Y133" s="13"/>
      <c r="Z133" s="13"/>
      <c r="AA133" s="13"/>
      <c r="AB133" s="13"/>
      <c r="AC133" s="13"/>
      <c r="AD133" s="13"/>
      <c r="AE133" s="13"/>
      <c r="AT133" s="248" t="s">
        <v>213</v>
      </c>
      <c r="AU133" s="248" t="s">
        <v>86</v>
      </c>
      <c r="AV133" s="13" t="s">
        <v>86</v>
      </c>
      <c r="AW133" s="13" t="s">
        <v>39</v>
      </c>
      <c r="AX133" s="13" t="s">
        <v>6</v>
      </c>
      <c r="AY133" s="248" t="s">
        <v>199</v>
      </c>
    </row>
    <row r="134" spans="1:51" s="14" customFormat="1" ht="12">
      <c r="A134" s="14"/>
      <c r="B134" s="249"/>
      <c r="C134" s="250"/>
      <c r="D134" s="234" t="s">
        <v>213</v>
      </c>
      <c r="E134" s="251" t="s">
        <v>32</v>
      </c>
      <c r="F134" s="252" t="s">
        <v>215</v>
      </c>
      <c r="G134" s="250"/>
      <c r="H134" s="253">
        <v>99.9</v>
      </c>
      <c r="I134" s="254"/>
      <c r="J134" s="250"/>
      <c r="K134" s="250"/>
      <c r="L134" s="255"/>
      <c r="M134" s="269"/>
      <c r="N134" s="270"/>
      <c r="O134" s="270"/>
      <c r="P134" s="270"/>
      <c r="Q134" s="270"/>
      <c r="R134" s="270"/>
      <c r="S134" s="270"/>
      <c r="T134" s="271"/>
      <c r="U134" s="14"/>
      <c r="V134" s="14"/>
      <c r="W134" s="14"/>
      <c r="X134" s="14"/>
      <c r="Y134" s="14"/>
      <c r="Z134" s="14"/>
      <c r="AA134" s="14"/>
      <c r="AB134" s="14"/>
      <c r="AC134" s="14"/>
      <c r="AD134" s="14"/>
      <c r="AE134" s="14"/>
      <c r="AT134" s="259" t="s">
        <v>213</v>
      </c>
      <c r="AU134" s="259" t="s">
        <v>86</v>
      </c>
      <c r="AV134" s="14" t="s">
        <v>209</v>
      </c>
      <c r="AW134" s="14" t="s">
        <v>39</v>
      </c>
      <c r="AX134" s="14" t="s">
        <v>84</v>
      </c>
      <c r="AY134" s="259" t="s">
        <v>199</v>
      </c>
    </row>
    <row r="135" spans="1:65" s="2" customFormat="1" ht="19.8" customHeight="1">
      <c r="A135" s="40"/>
      <c r="B135" s="41"/>
      <c r="C135" s="260" t="s">
        <v>258</v>
      </c>
      <c r="D135" s="260" t="s">
        <v>222</v>
      </c>
      <c r="E135" s="261" t="s">
        <v>1319</v>
      </c>
      <c r="F135" s="262" t="s">
        <v>1320</v>
      </c>
      <c r="G135" s="263" t="s">
        <v>303</v>
      </c>
      <c r="H135" s="264">
        <v>0.9</v>
      </c>
      <c r="I135" s="265"/>
      <c r="J135" s="266">
        <f>ROUND(I135*H135,2)</f>
        <v>0</v>
      </c>
      <c r="K135" s="262" t="s">
        <v>32</v>
      </c>
      <c r="L135" s="46"/>
      <c r="M135" s="267" t="s">
        <v>32</v>
      </c>
      <c r="N135" s="268" t="s">
        <v>48</v>
      </c>
      <c r="O135" s="86"/>
      <c r="P135" s="230">
        <f>O135*H135</f>
        <v>0</v>
      </c>
      <c r="Q135" s="230">
        <v>0</v>
      </c>
      <c r="R135" s="230">
        <f>Q135*H135</f>
        <v>0</v>
      </c>
      <c r="S135" s="230">
        <v>0</v>
      </c>
      <c r="T135" s="231">
        <f>S135*H135</f>
        <v>0</v>
      </c>
      <c r="U135" s="40"/>
      <c r="V135" s="40"/>
      <c r="W135" s="40"/>
      <c r="X135" s="40"/>
      <c r="Y135" s="40"/>
      <c r="Z135" s="40"/>
      <c r="AA135" s="40"/>
      <c r="AB135" s="40"/>
      <c r="AC135" s="40"/>
      <c r="AD135" s="40"/>
      <c r="AE135" s="40"/>
      <c r="AR135" s="232" t="s">
        <v>209</v>
      </c>
      <c r="AT135" s="232" t="s">
        <v>222</v>
      </c>
      <c r="AU135" s="232" t="s">
        <v>86</v>
      </c>
      <c r="AY135" s="18" t="s">
        <v>199</v>
      </c>
      <c r="BE135" s="233">
        <f>IF(N135="základní",J135,0)</f>
        <v>0</v>
      </c>
      <c r="BF135" s="233">
        <f>IF(N135="snížená",J135,0)</f>
        <v>0</v>
      </c>
      <c r="BG135" s="233">
        <f>IF(N135="zákl. přenesená",J135,0)</f>
        <v>0</v>
      </c>
      <c r="BH135" s="233">
        <f>IF(N135="sníž. přenesená",J135,0)</f>
        <v>0</v>
      </c>
      <c r="BI135" s="233">
        <f>IF(N135="nulová",J135,0)</f>
        <v>0</v>
      </c>
      <c r="BJ135" s="18" t="s">
        <v>84</v>
      </c>
      <c r="BK135" s="233">
        <f>ROUND(I135*H135,2)</f>
        <v>0</v>
      </c>
      <c r="BL135" s="18" t="s">
        <v>209</v>
      </c>
      <c r="BM135" s="232" t="s">
        <v>261</v>
      </c>
    </row>
    <row r="136" spans="1:47" s="2" customFormat="1" ht="12">
      <c r="A136" s="40"/>
      <c r="B136" s="41"/>
      <c r="C136" s="42"/>
      <c r="D136" s="234" t="s">
        <v>210</v>
      </c>
      <c r="E136" s="42"/>
      <c r="F136" s="235" t="s">
        <v>1320</v>
      </c>
      <c r="G136" s="42"/>
      <c r="H136" s="42"/>
      <c r="I136" s="138"/>
      <c r="J136" s="42"/>
      <c r="K136" s="42"/>
      <c r="L136" s="46"/>
      <c r="M136" s="236"/>
      <c r="N136" s="237"/>
      <c r="O136" s="86"/>
      <c r="P136" s="86"/>
      <c r="Q136" s="86"/>
      <c r="R136" s="86"/>
      <c r="S136" s="86"/>
      <c r="T136" s="87"/>
      <c r="U136" s="40"/>
      <c r="V136" s="40"/>
      <c r="W136" s="40"/>
      <c r="X136" s="40"/>
      <c r="Y136" s="40"/>
      <c r="Z136" s="40"/>
      <c r="AA136" s="40"/>
      <c r="AB136" s="40"/>
      <c r="AC136" s="40"/>
      <c r="AD136" s="40"/>
      <c r="AE136" s="40"/>
      <c r="AT136" s="18" t="s">
        <v>210</v>
      </c>
      <c r="AU136" s="18" t="s">
        <v>86</v>
      </c>
    </row>
    <row r="137" spans="1:51" s="13" customFormat="1" ht="12">
      <c r="A137" s="13"/>
      <c r="B137" s="238"/>
      <c r="C137" s="239"/>
      <c r="D137" s="234" t="s">
        <v>213</v>
      </c>
      <c r="E137" s="240" t="s">
        <v>32</v>
      </c>
      <c r="F137" s="241" t="s">
        <v>1321</v>
      </c>
      <c r="G137" s="239"/>
      <c r="H137" s="242">
        <v>0.9</v>
      </c>
      <c r="I137" s="243"/>
      <c r="J137" s="239"/>
      <c r="K137" s="239"/>
      <c r="L137" s="244"/>
      <c r="M137" s="245"/>
      <c r="N137" s="246"/>
      <c r="O137" s="246"/>
      <c r="P137" s="246"/>
      <c r="Q137" s="246"/>
      <c r="R137" s="246"/>
      <c r="S137" s="246"/>
      <c r="T137" s="247"/>
      <c r="U137" s="13"/>
      <c r="V137" s="13"/>
      <c r="W137" s="13"/>
      <c r="X137" s="13"/>
      <c r="Y137" s="13"/>
      <c r="Z137" s="13"/>
      <c r="AA137" s="13"/>
      <c r="AB137" s="13"/>
      <c r="AC137" s="13"/>
      <c r="AD137" s="13"/>
      <c r="AE137" s="13"/>
      <c r="AT137" s="248" t="s">
        <v>213</v>
      </c>
      <c r="AU137" s="248" t="s">
        <v>86</v>
      </c>
      <c r="AV137" s="13" t="s">
        <v>86</v>
      </c>
      <c r="AW137" s="13" t="s">
        <v>39</v>
      </c>
      <c r="AX137" s="13" t="s">
        <v>6</v>
      </c>
      <c r="AY137" s="248" t="s">
        <v>199</v>
      </c>
    </row>
    <row r="138" spans="1:51" s="14" customFormat="1" ht="12">
      <c r="A138" s="14"/>
      <c r="B138" s="249"/>
      <c r="C138" s="250"/>
      <c r="D138" s="234" t="s">
        <v>213</v>
      </c>
      <c r="E138" s="251" t="s">
        <v>32</v>
      </c>
      <c r="F138" s="252" t="s">
        <v>215</v>
      </c>
      <c r="G138" s="250"/>
      <c r="H138" s="253">
        <v>0.9</v>
      </c>
      <c r="I138" s="254"/>
      <c r="J138" s="250"/>
      <c r="K138" s="250"/>
      <c r="L138" s="255"/>
      <c r="M138" s="269"/>
      <c r="N138" s="270"/>
      <c r="O138" s="270"/>
      <c r="P138" s="270"/>
      <c r="Q138" s="270"/>
      <c r="R138" s="270"/>
      <c r="S138" s="270"/>
      <c r="T138" s="271"/>
      <c r="U138" s="14"/>
      <c r="V138" s="14"/>
      <c r="W138" s="14"/>
      <c r="X138" s="14"/>
      <c r="Y138" s="14"/>
      <c r="Z138" s="14"/>
      <c r="AA138" s="14"/>
      <c r="AB138" s="14"/>
      <c r="AC138" s="14"/>
      <c r="AD138" s="14"/>
      <c r="AE138" s="14"/>
      <c r="AT138" s="259" t="s">
        <v>213</v>
      </c>
      <c r="AU138" s="259" t="s">
        <v>86</v>
      </c>
      <c r="AV138" s="14" t="s">
        <v>209</v>
      </c>
      <c r="AW138" s="14" t="s">
        <v>39</v>
      </c>
      <c r="AX138" s="14" t="s">
        <v>84</v>
      </c>
      <c r="AY138" s="259" t="s">
        <v>199</v>
      </c>
    </row>
    <row r="139" spans="1:65" s="2" customFormat="1" ht="14.4" customHeight="1">
      <c r="A139" s="40"/>
      <c r="B139" s="41"/>
      <c r="C139" s="220" t="s">
        <v>238</v>
      </c>
      <c r="D139" s="220" t="s">
        <v>203</v>
      </c>
      <c r="E139" s="221" t="s">
        <v>1322</v>
      </c>
      <c r="F139" s="222" t="s">
        <v>1323</v>
      </c>
      <c r="G139" s="223" t="s">
        <v>296</v>
      </c>
      <c r="H139" s="224">
        <v>1.71</v>
      </c>
      <c r="I139" s="225"/>
      <c r="J139" s="226">
        <f>ROUND(I139*H139,2)</f>
        <v>0</v>
      </c>
      <c r="K139" s="222" t="s">
        <v>32</v>
      </c>
      <c r="L139" s="227"/>
      <c r="M139" s="228" t="s">
        <v>32</v>
      </c>
      <c r="N139" s="229" t="s">
        <v>48</v>
      </c>
      <c r="O139" s="86"/>
      <c r="P139" s="230">
        <f>O139*H139</f>
        <v>0</v>
      </c>
      <c r="Q139" s="230">
        <v>0</v>
      </c>
      <c r="R139" s="230">
        <f>Q139*H139</f>
        <v>0</v>
      </c>
      <c r="S139" s="230">
        <v>0</v>
      </c>
      <c r="T139" s="231">
        <f>S139*H139</f>
        <v>0</v>
      </c>
      <c r="U139" s="40"/>
      <c r="V139" s="40"/>
      <c r="W139" s="40"/>
      <c r="X139" s="40"/>
      <c r="Y139" s="40"/>
      <c r="Z139" s="40"/>
      <c r="AA139" s="40"/>
      <c r="AB139" s="40"/>
      <c r="AC139" s="40"/>
      <c r="AD139" s="40"/>
      <c r="AE139" s="40"/>
      <c r="AR139" s="232" t="s">
        <v>208</v>
      </c>
      <c r="AT139" s="232" t="s">
        <v>203</v>
      </c>
      <c r="AU139" s="232" t="s">
        <v>86</v>
      </c>
      <c r="AY139" s="18" t="s">
        <v>199</v>
      </c>
      <c r="BE139" s="233">
        <f>IF(N139="základní",J139,0)</f>
        <v>0</v>
      </c>
      <c r="BF139" s="233">
        <f>IF(N139="snížená",J139,0)</f>
        <v>0</v>
      </c>
      <c r="BG139" s="233">
        <f>IF(N139="zákl. přenesená",J139,0)</f>
        <v>0</v>
      </c>
      <c r="BH139" s="233">
        <f>IF(N139="sníž. přenesená",J139,0)</f>
        <v>0</v>
      </c>
      <c r="BI139" s="233">
        <f>IF(N139="nulová",J139,0)</f>
        <v>0</v>
      </c>
      <c r="BJ139" s="18" t="s">
        <v>84</v>
      </c>
      <c r="BK139" s="233">
        <f>ROUND(I139*H139,2)</f>
        <v>0</v>
      </c>
      <c r="BL139" s="18" t="s">
        <v>209</v>
      </c>
      <c r="BM139" s="232" t="s">
        <v>264</v>
      </c>
    </row>
    <row r="140" spans="1:47" s="2" customFormat="1" ht="12">
      <c r="A140" s="40"/>
      <c r="B140" s="41"/>
      <c r="C140" s="42"/>
      <c r="D140" s="234" t="s">
        <v>210</v>
      </c>
      <c r="E140" s="42"/>
      <c r="F140" s="235" t="s">
        <v>1323</v>
      </c>
      <c r="G140" s="42"/>
      <c r="H140" s="42"/>
      <c r="I140" s="138"/>
      <c r="J140" s="42"/>
      <c r="K140" s="42"/>
      <c r="L140" s="46"/>
      <c r="M140" s="236"/>
      <c r="N140" s="237"/>
      <c r="O140" s="86"/>
      <c r="P140" s="86"/>
      <c r="Q140" s="86"/>
      <c r="R140" s="86"/>
      <c r="S140" s="86"/>
      <c r="T140" s="87"/>
      <c r="U140" s="40"/>
      <c r="V140" s="40"/>
      <c r="W140" s="40"/>
      <c r="X140" s="40"/>
      <c r="Y140" s="40"/>
      <c r="Z140" s="40"/>
      <c r="AA140" s="40"/>
      <c r="AB140" s="40"/>
      <c r="AC140" s="40"/>
      <c r="AD140" s="40"/>
      <c r="AE140" s="40"/>
      <c r="AT140" s="18" t="s">
        <v>210</v>
      </c>
      <c r="AU140" s="18" t="s">
        <v>86</v>
      </c>
    </row>
    <row r="141" spans="1:51" s="13" customFormat="1" ht="12">
      <c r="A141" s="13"/>
      <c r="B141" s="238"/>
      <c r="C141" s="239"/>
      <c r="D141" s="234" t="s">
        <v>213</v>
      </c>
      <c r="E141" s="240" t="s">
        <v>32</v>
      </c>
      <c r="F141" s="241" t="s">
        <v>1324</v>
      </c>
      <c r="G141" s="239"/>
      <c r="H141" s="242">
        <v>1.71</v>
      </c>
      <c r="I141" s="243"/>
      <c r="J141" s="239"/>
      <c r="K141" s="239"/>
      <c r="L141" s="244"/>
      <c r="M141" s="245"/>
      <c r="N141" s="246"/>
      <c r="O141" s="246"/>
      <c r="P141" s="246"/>
      <c r="Q141" s="246"/>
      <c r="R141" s="246"/>
      <c r="S141" s="246"/>
      <c r="T141" s="247"/>
      <c r="U141" s="13"/>
      <c r="V141" s="13"/>
      <c r="W141" s="13"/>
      <c r="X141" s="13"/>
      <c r="Y141" s="13"/>
      <c r="Z141" s="13"/>
      <c r="AA141" s="13"/>
      <c r="AB141" s="13"/>
      <c r="AC141" s="13"/>
      <c r="AD141" s="13"/>
      <c r="AE141" s="13"/>
      <c r="AT141" s="248" t="s">
        <v>213</v>
      </c>
      <c r="AU141" s="248" t="s">
        <v>86</v>
      </c>
      <c r="AV141" s="13" t="s">
        <v>86</v>
      </c>
      <c r="AW141" s="13" t="s">
        <v>39</v>
      </c>
      <c r="AX141" s="13" t="s">
        <v>6</v>
      </c>
      <c r="AY141" s="248" t="s">
        <v>199</v>
      </c>
    </row>
    <row r="142" spans="1:51" s="14" customFormat="1" ht="12">
      <c r="A142" s="14"/>
      <c r="B142" s="249"/>
      <c r="C142" s="250"/>
      <c r="D142" s="234" t="s">
        <v>213</v>
      </c>
      <c r="E142" s="251" t="s">
        <v>32</v>
      </c>
      <c r="F142" s="252" t="s">
        <v>215</v>
      </c>
      <c r="G142" s="250"/>
      <c r="H142" s="253">
        <v>1.71</v>
      </c>
      <c r="I142" s="254"/>
      <c r="J142" s="250"/>
      <c r="K142" s="250"/>
      <c r="L142" s="255"/>
      <c r="M142" s="269"/>
      <c r="N142" s="270"/>
      <c r="O142" s="270"/>
      <c r="P142" s="270"/>
      <c r="Q142" s="270"/>
      <c r="R142" s="270"/>
      <c r="S142" s="270"/>
      <c r="T142" s="271"/>
      <c r="U142" s="14"/>
      <c r="V142" s="14"/>
      <c r="W142" s="14"/>
      <c r="X142" s="14"/>
      <c r="Y142" s="14"/>
      <c r="Z142" s="14"/>
      <c r="AA142" s="14"/>
      <c r="AB142" s="14"/>
      <c r="AC142" s="14"/>
      <c r="AD142" s="14"/>
      <c r="AE142" s="14"/>
      <c r="AT142" s="259" t="s">
        <v>213</v>
      </c>
      <c r="AU142" s="259" t="s">
        <v>86</v>
      </c>
      <c r="AV142" s="14" t="s">
        <v>209</v>
      </c>
      <c r="AW142" s="14" t="s">
        <v>39</v>
      </c>
      <c r="AX142" s="14" t="s">
        <v>84</v>
      </c>
      <c r="AY142" s="259" t="s">
        <v>199</v>
      </c>
    </row>
    <row r="143" spans="1:65" s="2" customFormat="1" ht="14.4" customHeight="1">
      <c r="A143" s="40"/>
      <c r="B143" s="41"/>
      <c r="C143" s="260" t="s">
        <v>265</v>
      </c>
      <c r="D143" s="260" t="s">
        <v>222</v>
      </c>
      <c r="E143" s="261" t="s">
        <v>1325</v>
      </c>
      <c r="F143" s="262" t="s">
        <v>1326</v>
      </c>
      <c r="G143" s="263" t="s">
        <v>324</v>
      </c>
      <c r="H143" s="264">
        <v>15</v>
      </c>
      <c r="I143" s="265"/>
      <c r="J143" s="266">
        <f>ROUND(I143*H143,2)</f>
        <v>0</v>
      </c>
      <c r="K143" s="262" t="s">
        <v>32</v>
      </c>
      <c r="L143" s="46"/>
      <c r="M143" s="267" t="s">
        <v>32</v>
      </c>
      <c r="N143" s="268" t="s">
        <v>48</v>
      </c>
      <c r="O143" s="86"/>
      <c r="P143" s="230">
        <f>O143*H143</f>
        <v>0</v>
      </c>
      <c r="Q143" s="230">
        <v>0</v>
      </c>
      <c r="R143" s="230">
        <f>Q143*H143</f>
        <v>0</v>
      </c>
      <c r="S143" s="230">
        <v>0</v>
      </c>
      <c r="T143" s="231">
        <f>S143*H143</f>
        <v>0</v>
      </c>
      <c r="U143" s="40"/>
      <c r="V143" s="40"/>
      <c r="W143" s="40"/>
      <c r="X143" s="40"/>
      <c r="Y143" s="40"/>
      <c r="Z143" s="40"/>
      <c r="AA143" s="40"/>
      <c r="AB143" s="40"/>
      <c r="AC143" s="40"/>
      <c r="AD143" s="40"/>
      <c r="AE143" s="40"/>
      <c r="AR143" s="232" t="s">
        <v>209</v>
      </c>
      <c r="AT143" s="232" t="s">
        <v>222</v>
      </c>
      <c r="AU143" s="232" t="s">
        <v>86</v>
      </c>
      <c r="AY143" s="18" t="s">
        <v>199</v>
      </c>
      <c r="BE143" s="233">
        <f>IF(N143="základní",J143,0)</f>
        <v>0</v>
      </c>
      <c r="BF143" s="233">
        <f>IF(N143="snížená",J143,0)</f>
        <v>0</v>
      </c>
      <c r="BG143" s="233">
        <f>IF(N143="zákl. přenesená",J143,0)</f>
        <v>0</v>
      </c>
      <c r="BH143" s="233">
        <f>IF(N143="sníž. přenesená",J143,0)</f>
        <v>0</v>
      </c>
      <c r="BI143" s="233">
        <f>IF(N143="nulová",J143,0)</f>
        <v>0</v>
      </c>
      <c r="BJ143" s="18" t="s">
        <v>84</v>
      </c>
      <c r="BK143" s="233">
        <f>ROUND(I143*H143,2)</f>
        <v>0</v>
      </c>
      <c r="BL143" s="18" t="s">
        <v>209</v>
      </c>
      <c r="BM143" s="232" t="s">
        <v>268</v>
      </c>
    </row>
    <row r="144" spans="1:47" s="2" customFormat="1" ht="12">
      <c r="A144" s="40"/>
      <c r="B144" s="41"/>
      <c r="C144" s="42"/>
      <c r="D144" s="234" t="s">
        <v>210</v>
      </c>
      <c r="E144" s="42"/>
      <c r="F144" s="235" t="s">
        <v>1326</v>
      </c>
      <c r="G144" s="42"/>
      <c r="H144" s="42"/>
      <c r="I144" s="138"/>
      <c r="J144" s="42"/>
      <c r="K144" s="42"/>
      <c r="L144" s="46"/>
      <c r="M144" s="236"/>
      <c r="N144" s="237"/>
      <c r="O144" s="86"/>
      <c r="P144" s="86"/>
      <c r="Q144" s="86"/>
      <c r="R144" s="86"/>
      <c r="S144" s="86"/>
      <c r="T144" s="87"/>
      <c r="U144" s="40"/>
      <c r="V144" s="40"/>
      <c r="W144" s="40"/>
      <c r="X144" s="40"/>
      <c r="Y144" s="40"/>
      <c r="Z144" s="40"/>
      <c r="AA144" s="40"/>
      <c r="AB144" s="40"/>
      <c r="AC144" s="40"/>
      <c r="AD144" s="40"/>
      <c r="AE144" s="40"/>
      <c r="AT144" s="18" t="s">
        <v>210</v>
      </c>
      <c r="AU144" s="18" t="s">
        <v>86</v>
      </c>
    </row>
    <row r="145" spans="1:65" s="2" customFormat="1" ht="19.8" customHeight="1">
      <c r="A145" s="40"/>
      <c r="B145" s="41"/>
      <c r="C145" s="260" t="s">
        <v>242</v>
      </c>
      <c r="D145" s="260" t="s">
        <v>222</v>
      </c>
      <c r="E145" s="261" t="s">
        <v>1327</v>
      </c>
      <c r="F145" s="262" t="s">
        <v>1328</v>
      </c>
      <c r="G145" s="263" t="s">
        <v>303</v>
      </c>
      <c r="H145" s="264">
        <v>0.9</v>
      </c>
      <c r="I145" s="265"/>
      <c r="J145" s="266">
        <f>ROUND(I145*H145,2)</f>
        <v>0</v>
      </c>
      <c r="K145" s="262" t="s">
        <v>32</v>
      </c>
      <c r="L145" s="46"/>
      <c r="M145" s="267" t="s">
        <v>32</v>
      </c>
      <c r="N145" s="268" t="s">
        <v>48</v>
      </c>
      <c r="O145" s="86"/>
      <c r="P145" s="230">
        <f>O145*H145</f>
        <v>0</v>
      </c>
      <c r="Q145" s="230">
        <v>0</v>
      </c>
      <c r="R145" s="230">
        <f>Q145*H145</f>
        <v>0</v>
      </c>
      <c r="S145" s="230">
        <v>0</v>
      </c>
      <c r="T145" s="231">
        <f>S145*H145</f>
        <v>0</v>
      </c>
      <c r="U145" s="40"/>
      <c r="V145" s="40"/>
      <c r="W145" s="40"/>
      <c r="X145" s="40"/>
      <c r="Y145" s="40"/>
      <c r="Z145" s="40"/>
      <c r="AA145" s="40"/>
      <c r="AB145" s="40"/>
      <c r="AC145" s="40"/>
      <c r="AD145" s="40"/>
      <c r="AE145" s="40"/>
      <c r="AR145" s="232" t="s">
        <v>209</v>
      </c>
      <c r="AT145" s="232" t="s">
        <v>222</v>
      </c>
      <c r="AU145" s="232" t="s">
        <v>86</v>
      </c>
      <c r="AY145" s="18" t="s">
        <v>199</v>
      </c>
      <c r="BE145" s="233">
        <f>IF(N145="základní",J145,0)</f>
        <v>0</v>
      </c>
      <c r="BF145" s="233">
        <f>IF(N145="snížená",J145,0)</f>
        <v>0</v>
      </c>
      <c r="BG145" s="233">
        <f>IF(N145="zákl. přenesená",J145,0)</f>
        <v>0</v>
      </c>
      <c r="BH145" s="233">
        <f>IF(N145="sníž. přenesená",J145,0)</f>
        <v>0</v>
      </c>
      <c r="BI145" s="233">
        <f>IF(N145="nulová",J145,0)</f>
        <v>0</v>
      </c>
      <c r="BJ145" s="18" t="s">
        <v>84</v>
      </c>
      <c r="BK145" s="233">
        <f>ROUND(I145*H145,2)</f>
        <v>0</v>
      </c>
      <c r="BL145" s="18" t="s">
        <v>209</v>
      </c>
      <c r="BM145" s="232" t="s">
        <v>271</v>
      </c>
    </row>
    <row r="146" spans="1:47" s="2" customFormat="1" ht="12">
      <c r="A146" s="40"/>
      <c r="B146" s="41"/>
      <c r="C146" s="42"/>
      <c r="D146" s="234" t="s">
        <v>210</v>
      </c>
      <c r="E146" s="42"/>
      <c r="F146" s="235" t="s">
        <v>1328</v>
      </c>
      <c r="G146" s="42"/>
      <c r="H146" s="42"/>
      <c r="I146" s="138"/>
      <c r="J146" s="42"/>
      <c r="K146" s="42"/>
      <c r="L146" s="46"/>
      <c r="M146" s="236"/>
      <c r="N146" s="237"/>
      <c r="O146" s="86"/>
      <c r="P146" s="86"/>
      <c r="Q146" s="86"/>
      <c r="R146" s="86"/>
      <c r="S146" s="86"/>
      <c r="T146" s="87"/>
      <c r="U146" s="40"/>
      <c r="V146" s="40"/>
      <c r="W146" s="40"/>
      <c r="X146" s="40"/>
      <c r="Y146" s="40"/>
      <c r="Z146" s="40"/>
      <c r="AA146" s="40"/>
      <c r="AB146" s="40"/>
      <c r="AC146" s="40"/>
      <c r="AD146" s="40"/>
      <c r="AE146" s="40"/>
      <c r="AT146" s="18" t="s">
        <v>210</v>
      </c>
      <c r="AU146" s="18" t="s">
        <v>86</v>
      </c>
    </row>
    <row r="147" spans="1:65" s="2" customFormat="1" ht="14.4" customHeight="1">
      <c r="A147" s="40"/>
      <c r="B147" s="41"/>
      <c r="C147" s="260" t="s">
        <v>9</v>
      </c>
      <c r="D147" s="260" t="s">
        <v>222</v>
      </c>
      <c r="E147" s="261" t="s">
        <v>890</v>
      </c>
      <c r="F147" s="262" t="s">
        <v>891</v>
      </c>
      <c r="G147" s="263" t="s">
        <v>324</v>
      </c>
      <c r="H147" s="264">
        <v>10</v>
      </c>
      <c r="I147" s="265"/>
      <c r="J147" s="266">
        <f>ROUND(I147*H147,2)</f>
        <v>0</v>
      </c>
      <c r="K147" s="262" t="s">
        <v>32</v>
      </c>
      <c r="L147" s="46"/>
      <c r="M147" s="267" t="s">
        <v>32</v>
      </c>
      <c r="N147" s="268" t="s">
        <v>48</v>
      </c>
      <c r="O147" s="86"/>
      <c r="P147" s="230">
        <f>O147*H147</f>
        <v>0</v>
      </c>
      <c r="Q147" s="230">
        <v>0</v>
      </c>
      <c r="R147" s="230">
        <f>Q147*H147</f>
        <v>0</v>
      </c>
      <c r="S147" s="230">
        <v>0</v>
      </c>
      <c r="T147" s="231">
        <f>S147*H147</f>
        <v>0</v>
      </c>
      <c r="U147" s="40"/>
      <c r="V147" s="40"/>
      <c r="W147" s="40"/>
      <c r="X147" s="40"/>
      <c r="Y147" s="40"/>
      <c r="Z147" s="40"/>
      <c r="AA147" s="40"/>
      <c r="AB147" s="40"/>
      <c r="AC147" s="40"/>
      <c r="AD147" s="40"/>
      <c r="AE147" s="40"/>
      <c r="AR147" s="232" t="s">
        <v>209</v>
      </c>
      <c r="AT147" s="232" t="s">
        <v>222</v>
      </c>
      <c r="AU147" s="232" t="s">
        <v>86</v>
      </c>
      <c r="AY147" s="18" t="s">
        <v>199</v>
      </c>
      <c r="BE147" s="233">
        <f>IF(N147="základní",J147,0)</f>
        <v>0</v>
      </c>
      <c r="BF147" s="233">
        <f>IF(N147="snížená",J147,0)</f>
        <v>0</v>
      </c>
      <c r="BG147" s="233">
        <f>IF(N147="zákl. přenesená",J147,0)</f>
        <v>0</v>
      </c>
      <c r="BH147" s="233">
        <f>IF(N147="sníž. přenesená",J147,0)</f>
        <v>0</v>
      </c>
      <c r="BI147" s="233">
        <f>IF(N147="nulová",J147,0)</f>
        <v>0</v>
      </c>
      <c r="BJ147" s="18" t="s">
        <v>84</v>
      </c>
      <c r="BK147" s="233">
        <f>ROUND(I147*H147,2)</f>
        <v>0</v>
      </c>
      <c r="BL147" s="18" t="s">
        <v>209</v>
      </c>
      <c r="BM147" s="232" t="s">
        <v>274</v>
      </c>
    </row>
    <row r="148" spans="1:47" s="2" customFormat="1" ht="12">
      <c r="A148" s="40"/>
      <c r="B148" s="41"/>
      <c r="C148" s="42"/>
      <c r="D148" s="234" t="s">
        <v>210</v>
      </c>
      <c r="E148" s="42"/>
      <c r="F148" s="235" t="s">
        <v>891</v>
      </c>
      <c r="G148" s="42"/>
      <c r="H148" s="42"/>
      <c r="I148" s="138"/>
      <c r="J148" s="42"/>
      <c r="K148" s="42"/>
      <c r="L148" s="46"/>
      <c r="M148" s="236"/>
      <c r="N148" s="237"/>
      <c r="O148" s="86"/>
      <c r="P148" s="86"/>
      <c r="Q148" s="86"/>
      <c r="R148" s="86"/>
      <c r="S148" s="86"/>
      <c r="T148" s="87"/>
      <c r="U148" s="40"/>
      <c r="V148" s="40"/>
      <c r="W148" s="40"/>
      <c r="X148" s="40"/>
      <c r="Y148" s="40"/>
      <c r="Z148" s="40"/>
      <c r="AA148" s="40"/>
      <c r="AB148" s="40"/>
      <c r="AC148" s="40"/>
      <c r="AD148" s="40"/>
      <c r="AE148" s="40"/>
      <c r="AT148" s="18" t="s">
        <v>210</v>
      </c>
      <c r="AU148" s="18" t="s">
        <v>86</v>
      </c>
    </row>
    <row r="149" spans="1:65" s="2" customFormat="1" ht="19.8" customHeight="1">
      <c r="A149" s="40"/>
      <c r="B149" s="41"/>
      <c r="C149" s="260" t="s">
        <v>245</v>
      </c>
      <c r="D149" s="260" t="s">
        <v>222</v>
      </c>
      <c r="E149" s="261" t="s">
        <v>892</v>
      </c>
      <c r="F149" s="262" t="s">
        <v>893</v>
      </c>
      <c r="G149" s="263" t="s">
        <v>303</v>
      </c>
      <c r="H149" s="264">
        <v>99.9</v>
      </c>
      <c r="I149" s="265"/>
      <c r="J149" s="266">
        <f>ROUND(I149*H149,2)</f>
        <v>0</v>
      </c>
      <c r="K149" s="262" t="s">
        <v>32</v>
      </c>
      <c r="L149" s="46"/>
      <c r="M149" s="267" t="s">
        <v>32</v>
      </c>
      <c r="N149" s="268" t="s">
        <v>48</v>
      </c>
      <c r="O149" s="86"/>
      <c r="P149" s="230">
        <f>O149*H149</f>
        <v>0</v>
      </c>
      <c r="Q149" s="230">
        <v>0</v>
      </c>
      <c r="R149" s="230">
        <f>Q149*H149</f>
        <v>0</v>
      </c>
      <c r="S149" s="230">
        <v>0</v>
      </c>
      <c r="T149" s="231">
        <f>S149*H149</f>
        <v>0</v>
      </c>
      <c r="U149" s="40"/>
      <c r="V149" s="40"/>
      <c r="W149" s="40"/>
      <c r="X149" s="40"/>
      <c r="Y149" s="40"/>
      <c r="Z149" s="40"/>
      <c r="AA149" s="40"/>
      <c r="AB149" s="40"/>
      <c r="AC149" s="40"/>
      <c r="AD149" s="40"/>
      <c r="AE149" s="40"/>
      <c r="AR149" s="232" t="s">
        <v>209</v>
      </c>
      <c r="AT149" s="232" t="s">
        <v>222</v>
      </c>
      <c r="AU149" s="232" t="s">
        <v>86</v>
      </c>
      <c r="AY149" s="18" t="s">
        <v>199</v>
      </c>
      <c r="BE149" s="233">
        <f>IF(N149="základní",J149,0)</f>
        <v>0</v>
      </c>
      <c r="BF149" s="233">
        <f>IF(N149="snížená",J149,0)</f>
        <v>0</v>
      </c>
      <c r="BG149" s="233">
        <f>IF(N149="zákl. přenesená",J149,0)</f>
        <v>0</v>
      </c>
      <c r="BH149" s="233">
        <f>IF(N149="sníž. přenesená",J149,0)</f>
        <v>0</v>
      </c>
      <c r="BI149" s="233">
        <f>IF(N149="nulová",J149,0)</f>
        <v>0</v>
      </c>
      <c r="BJ149" s="18" t="s">
        <v>84</v>
      </c>
      <c r="BK149" s="233">
        <f>ROUND(I149*H149,2)</f>
        <v>0</v>
      </c>
      <c r="BL149" s="18" t="s">
        <v>209</v>
      </c>
      <c r="BM149" s="232" t="s">
        <v>278</v>
      </c>
    </row>
    <row r="150" spans="1:47" s="2" customFormat="1" ht="12">
      <c r="A150" s="40"/>
      <c r="B150" s="41"/>
      <c r="C150" s="42"/>
      <c r="D150" s="234" t="s">
        <v>210</v>
      </c>
      <c r="E150" s="42"/>
      <c r="F150" s="235" t="s">
        <v>893</v>
      </c>
      <c r="G150" s="42"/>
      <c r="H150" s="42"/>
      <c r="I150" s="138"/>
      <c r="J150" s="42"/>
      <c r="K150" s="42"/>
      <c r="L150" s="46"/>
      <c r="M150" s="236"/>
      <c r="N150" s="237"/>
      <c r="O150" s="86"/>
      <c r="P150" s="86"/>
      <c r="Q150" s="86"/>
      <c r="R150" s="86"/>
      <c r="S150" s="86"/>
      <c r="T150" s="87"/>
      <c r="U150" s="40"/>
      <c r="V150" s="40"/>
      <c r="W150" s="40"/>
      <c r="X150" s="40"/>
      <c r="Y150" s="40"/>
      <c r="Z150" s="40"/>
      <c r="AA150" s="40"/>
      <c r="AB150" s="40"/>
      <c r="AC150" s="40"/>
      <c r="AD150" s="40"/>
      <c r="AE150" s="40"/>
      <c r="AT150" s="18" t="s">
        <v>210</v>
      </c>
      <c r="AU150" s="18" t="s">
        <v>86</v>
      </c>
    </row>
    <row r="151" spans="1:51" s="15" customFormat="1" ht="12">
      <c r="A151" s="15"/>
      <c r="B151" s="276"/>
      <c r="C151" s="277"/>
      <c r="D151" s="234" t="s">
        <v>213</v>
      </c>
      <c r="E151" s="278" t="s">
        <v>32</v>
      </c>
      <c r="F151" s="279" t="s">
        <v>894</v>
      </c>
      <c r="G151" s="277"/>
      <c r="H151" s="278" t="s">
        <v>32</v>
      </c>
      <c r="I151" s="280"/>
      <c r="J151" s="277"/>
      <c r="K151" s="277"/>
      <c r="L151" s="281"/>
      <c r="M151" s="282"/>
      <c r="N151" s="283"/>
      <c r="O151" s="283"/>
      <c r="P151" s="283"/>
      <c r="Q151" s="283"/>
      <c r="R151" s="283"/>
      <c r="S151" s="283"/>
      <c r="T151" s="284"/>
      <c r="U151" s="15"/>
      <c r="V151" s="15"/>
      <c r="W151" s="15"/>
      <c r="X151" s="15"/>
      <c r="Y151" s="15"/>
      <c r="Z151" s="15"/>
      <c r="AA151" s="15"/>
      <c r="AB151" s="15"/>
      <c r="AC151" s="15"/>
      <c r="AD151" s="15"/>
      <c r="AE151" s="15"/>
      <c r="AT151" s="285" t="s">
        <v>213</v>
      </c>
      <c r="AU151" s="285" t="s">
        <v>86</v>
      </c>
      <c r="AV151" s="15" t="s">
        <v>84</v>
      </c>
      <c r="AW151" s="15" t="s">
        <v>39</v>
      </c>
      <c r="AX151" s="15" t="s">
        <v>6</v>
      </c>
      <c r="AY151" s="285" t="s">
        <v>199</v>
      </c>
    </row>
    <row r="152" spans="1:51" s="13" customFormat="1" ht="12">
      <c r="A152" s="13"/>
      <c r="B152" s="238"/>
      <c r="C152" s="239"/>
      <c r="D152" s="234" t="s">
        <v>213</v>
      </c>
      <c r="E152" s="240" t="s">
        <v>32</v>
      </c>
      <c r="F152" s="241" t="s">
        <v>1533</v>
      </c>
      <c r="G152" s="239"/>
      <c r="H152" s="242">
        <v>99</v>
      </c>
      <c r="I152" s="243"/>
      <c r="J152" s="239"/>
      <c r="K152" s="239"/>
      <c r="L152" s="244"/>
      <c r="M152" s="245"/>
      <c r="N152" s="246"/>
      <c r="O152" s="246"/>
      <c r="P152" s="246"/>
      <c r="Q152" s="246"/>
      <c r="R152" s="246"/>
      <c r="S152" s="246"/>
      <c r="T152" s="247"/>
      <c r="U152" s="13"/>
      <c r="V152" s="13"/>
      <c r="W152" s="13"/>
      <c r="X152" s="13"/>
      <c r="Y152" s="13"/>
      <c r="Z152" s="13"/>
      <c r="AA152" s="13"/>
      <c r="AB152" s="13"/>
      <c r="AC152" s="13"/>
      <c r="AD152" s="13"/>
      <c r="AE152" s="13"/>
      <c r="AT152" s="248" t="s">
        <v>213</v>
      </c>
      <c r="AU152" s="248" t="s">
        <v>86</v>
      </c>
      <c r="AV152" s="13" t="s">
        <v>86</v>
      </c>
      <c r="AW152" s="13" t="s">
        <v>39</v>
      </c>
      <c r="AX152" s="13" t="s">
        <v>6</v>
      </c>
      <c r="AY152" s="248" t="s">
        <v>199</v>
      </c>
    </row>
    <row r="153" spans="1:51" s="13" customFormat="1" ht="12">
      <c r="A153" s="13"/>
      <c r="B153" s="238"/>
      <c r="C153" s="239"/>
      <c r="D153" s="234" t="s">
        <v>213</v>
      </c>
      <c r="E153" s="240" t="s">
        <v>32</v>
      </c>
      <c r="F153" s="241" t="s">
        <v>1315</v>
      </c>
      <c r="G153" s="239"/>
      <c r="H153" s="242">
        <v>0.9</v>
      </c>
      <c r="I153" s="243"/>
      <c r="J153" s="239"/>
      <c r="K153" s="239"/>
      <c r="L153" s="244"/>
      <c r="M153" s="245"/>
      <c r="N153" s="246"/>
      <c r="O153" s="246"/>
      <c r="P153" s="246"/>
      <c r="Q153" s="246"/>
      <c r="R153" s="246"/>
      <c r="S153" s="246"/>
      <c r="T153" s="247"/>
      <c r="U153" s="13"/>
      <c r="V153" s="13"/>
      <c r="W153" s="13"/>
      <c r="X153" s="13"/>
      <c r="Y153" s="13"/>
      <c r="Z153" s="13"/>
      <c r="AA153" s="13"/>
      <c r="AB153" s="13"/>
      <c r="AC153" s="13"/>
      <c r="AD153" s="13"/>
      <c r="AE153" s="13"/>
      <c r="AT153" s="248" t="s">
        <v>213</v>
      </c>
      <c r="AU153" s="248" t="s">
        <v>86</v>
      </c>
      <c r="AV153" s="13" t="s">
        <v>86</v>
      </c>
      <c r="AW153" s="13" t="s">
        <v>39</v>
      </c>
      <c r="AX153" s="13" t="s">
        <v>6</v>
      </c>
      <c r="AY153" s="248" t="s">
        <v>199</v>
      </c>
    </row>
    <row r="154" spans="1:51" s="14" customFormat="1" ht="12">
      <c r="A154" s="14"/>
      <c r="B154" s="249"/>
      <c r="C154" s="250"/>
      <c r="D154" s="234" t="s">
        <v>213</v>
      </c>
      <c r="E154" s="251" t="s">
        <v>32</v>
      </c>
      <c r="F154" s="252" t="s">
        <v>215</v>
      </c>
      <c r="G154" s="250"/>
      <c r="H154" s="253">
        <v>99.9</v>
      </c>
      <c r="I154" s="254"/>
      <c r="J154" s="250"/>
      <c r="K154" s="250"/>
      <c r="L154" s="255"/>
      <c r="M154" s="269"/>
      <c r="N154" s="270"/>
      <c r="O154" s="270"/>
      <c r="P154" s="270"/>
      <c r="Q154" s="270"/>
      <c r="R154" s="270"/>
      <c r="S154" s="270"/>
      <c r="T154" s="271"/>
      <c r="U154" s="14"/>
      <c r="V154" s="14"/>
      <c r="W154" s="14"/>
      <c r="X154" s="14"/>
      <c r="Y154" s="14"/>
      <c r="Z154" s="14"/>
      <c r="AA154" s="14"/>
      <c r="AB154" s="14"/>
      <c r="AC154" s="14"/>
      <c r="AD154" s="14"/>
      <c r="AE154" s="14"/>
      <c r="AT154" s="259" t="s">
        <v>213</v>
      </c>
      <c r="AU154" s="259" t="s">
        <v>86</v>
      </c>
      <c r="AV154" s="14" t="s">
        <v>209</v>
      </c>
      <c r="AW154" s="14" t="s">
        <v>39</v>
      </c>
      <c r="AX154" s="14" t="s">
        <v>84</v>
      </c>
      <c r="AY154" s="259" t="s">
        <v>199</v>
      </c>
    </row>
    <row r="155" spans="1:65" s="2" customFormat="1" ht="19.8" customHeight="1">
      <c r="A155" s="40"/>
      <c r="B155" s="41"/>
      <c r="C155" s="260" t="s">
        <v>279</v>
      </c>
      <c r="D155" s="260" t="s">
        <v>222</v>
      </c>
      <c r="E155" s="261" t="s">
        <v>895</v>
      </c>
      <c r="F155" s="262" t="s">
        <v>896</v>
      </c>
      <c r="G155" s="263" t="s">
        <v>288</v>
      </c>
      <c r="H155" s="264">
        <v>87</v>
      </c>
      <c r="I155" s="265"/>
      <c r="J155" s="266">
        <f>ROUND(I155*H155,2)</f>
        <v>0</v>
      </c>
      <c r="K155" s="262" t="s">
        <v>32</v>
      </c>
      <c r="L155" s="46"/>
      <c r="M155" s="267" t="s">
        <v>32</v>
      </c>
      <c r="N155" s="268" t="s">
        <v>48</v>
      </c>
      <c r="O155" s="86"/>
      <c r="P155" s="230">
        <f>O155*H155</f>
        <v>0</v>
      </c>
      <c r="Q155" s="230">
        <v>0</v>
      </c>
      <c r="R155" s="230">
        <f>Q155*H155</f>
        <v>0</v>
      </c>
      <c r="S155" s="230">
        <v>0</v>
      </c>
      <c r="T155" s="231">
        <f>S155*H155</f>
        <v>0</v>
      </c>
      <c r="U155" s="40"/>
      <c r="V155" s="40"/>
      <c r="W155" s="40"/>
      <c r="X155" s="40"/>
      <c r="Y155" s="40"/>
      <c r="Z155" s="40"/>
      <c r="AA155" s="40"/>
      <c r="AB155" s="40"/>
      <c r="AC155" s="40"/>
      <c r="AD155" s="40"/>
      <c r="AE155" s="40"/>
      <c r="AR155" s="232" t="s">
        <v>209</v>
      </c>
      <c r="AT155" s="232" t="s">
        <v>222</v>
      </c>
      <c r="AU155" s="232" t="s">
        <v>86</v>
      </c>
      <c r="AY155" s="18" t="s">
        <v>199</v>
      </c>
      <c r="BE155" s="233">
        <f>IF(N155="základní",J155,0)</f>
        <v>0</v>
      </c>
      <c r="BF155" s="233">
        <f>IF(N155="snížená",J155,0)</f>
        <v>0</v>
      </c>
      <c r="BG155" s="233">
        <f>IF(N155="zákl. přenesená",J155,0)</f>
        <v>0</v>
      </c>
      <c r="BH155" s="233">
        <f>IF(N155="sníž. přenesená",J155,0)</f>
        <v>0</v>
      </c>
      <c r="BI155" s="233">
        <f>IF(N155="nulová",J155,0)</f>
        <v>0</v>
      </c>
      <c r="BJ155" s="18" t="s">
        <v>84</v>
      </c>
      <c r="BK155" s="233">
        <f>ROUND(I155*H155,2)</f>
        <v>0</v>
      </c>
      <c r="BL155" s="18" t="s">
        <v>209</v>
      </c>
      <c r="BM155" s="232" t="s">
        <v>282</v>
      </c>
    </row>
    <row r="156" spans="1:47" s="2" customFormat="1" ht="12">
      <c r="A156" s="40"/>
      <c r="B156" s="41"/>
      <c r="C156" s="42"/>
      <c r="D156" s="234" t="s">
        <v>210</v>
      </c>
      <c r="E156" s="42"/>
      <c r="F156" s="235" t="s">
        <v>896</v>
      </c>
      <c r="G156" s="42"/>
      <c r="H156" s="42"/>
      <c r="I156" s="138"/>
      <c r="J156" s="42"/>
      <c r="K156" s="42"/>
      <c r="L156" s="46"/>
      <c r="M156" s="236"/>
      <c r="N156" s="237"/>
      <c r="O156" s="86"/>
      <c r="P156" s="86"/>
      <c r="Q156" s="86"/>
      <c r="R156" s="86"/>
      <c r="S156" s="86"/>
      <c r="T156" s="87"/>
      <c r="U156" s="40"/>
      <c r="V156" s="40"/>
      <c r="W156" s="40"/>
      <c r="X156" s="40"/>
      <c r="Y156" s="40"/>
      <c r="Z156" s="40"/>
      <c r="AA156" s="40"/>
      <c r="AB156" s="40"/>
      <c r="AC156" s="40"/>
      <c r="AD156" s="40"/>
      <c r="AE156" s="40"/>
      <c r="AT156" s="18" t="s">
        <v>210</v>
      </c>
      <c r="AU156" s="18" t="s">
        <v>86</v>
      </c>
    </row>
    <row r="157" spans="1:51" s="13" customFormat="1" ht="12">
      <c r="A157" s="13"/>
      <c r="B157" s="238"/>
      <c r="C157" s="239"/>
      <c r="D157" s="234" t="s">
        <v>213</v>
      </c>
      <c r="E157" s="240" t="s">
        <v>32</v>
      </c>
      <c r="F157" s="241" t="s">
        <v>1535</v>
      </c>
      <c r="G157" s="239"/>
      <c r="H157" s="242">
        <v>56</v>
      </c>
      <c r="I157" s="243"/>
      <c r="J157" s="239"/>
      <c r="K157" s="239"/>
      <c r="L157" s="244"/>
      <c r="M157" s="245"/>
      <c r="N157" s="246"/>
      <c r="O157" s="246"/>
      <c r="P157" s="246"/>
      <c r="Q157" s="246"/>
      <c r="R157" s="246"/>
      <c r="S157" s="246"/>
      <c r="T157" s="247"/>
      <c r="U157" s="13"/>
      <c r="V157" s="13"/>
      <c r="W157" s="13"/>
      <c r="X157" s="13"/>
      <c r="Y157" s="13"/>
      <c r="Z157" s="13"/>
      <c r="AA157" s="13"/>
      <c r="AB157" s="13"/>
      <c r="AC157" s="13"/>
      <c r="AD157" s="13"/>
      <c r="AE157" s="13"/>
      <c r="AT157" s="248" t="s">
        <v>213</v>
      </c>
      <c r="AU157" s="248" t="s">
        <v>86</v>
      </c>
      <c r="AV157" s="13" t="s">
        <v>86</v>
      </c>
      <c r="AW157" s="13" t="s">
        <v>39</v>
      </c>
      <c r="AX157" s="13" t="s">
        <v>6</v>
      </c>
      <c r="AY157" s="248" t="s">
        <v>199</v>
      </c>
    </row>
    <row r="158" spans="1:51" s="13" customFormat="1" ht="12">
      <c r="A158" s="13"/>
      <c r="B158" s="238"/>
      <c r="C158" s="239"/>
      <c r="D158" s="234" t="s">
        <v>213</v>
      </c>
      <c r="E158" s="240" t="s">
        <v>32</v>
      </c>
      <c r="F158" s="241" t="s">
        <v>1536</v>
      </c>
      <c r="G158" s="239"/>
      <c r="H158" s="242">
        <v>31</v>
      </c>
      <c r="I158" s="243"/>
      <c r="J158" s="239"/>
      <c r="K158" s="239"/>
      <c r="L158" s="244"/>
      <c r="M158" s="245"/>
      <c r="N158" s="246"/>
      <c r="O158" s="246"/>
      <c r="P158" s="246"/>
      <c r="Q158" s="246"/>
      <c r="R158" s="246"/>
      <c r="S158" s="246"/>
      <c r="T158" s="247"/>
      <c r="U158" s="13"/>
      <c r="V158" s="13"/>
      <c r="W158" s="13"/>
      <c r="X158" s="13"/>
      <c r="Y158" s="13"/>
      <c r="Z158" s="13"/>
      <c r="AA158" s="13"/>
      <c r="AB158" s="13"/>
      <c r="AC158" s="13"/>
      <c r="AD158" s="13"/>
      <c r="AE158" s="13"/>
      <c r="AT158" s="248" t="s">
        <v>213</v>
      </c>
      <c r="AU158" s="248" t="s">
        <v>86</v>
      </c>
      <c r="AV158" s="13" t="s">
        <v>86</v>
      </c>
      <c r="AW158" s="13" t="s">
        <v>39</v>
      </c>
      <c r="AX158" s="13" t="s">
        <v>6</v>
      </c>
      <c r="AY158" s="248" t="s">
        <v>199</v>
      </c>
    </row>
    <row r="159" spans="1:51" s="14" customFormat="1" ht="12">
      <c r="A159" s="14"/>
      <c r="B159" s="249"/>
      <c r="C159" s="250"/>
      <c r="D159" s="234" t="s">
        <v>213</v>
      </c>
      <c r="E159" s="251" t="s">
        <v>32</v>
      </c>
      <c r="F159" s="252" t="s">
        <v>215</v>
      </c>
      <c r="G159" s="250"/>
      <c r="H159" s="253">
        <v>87</v>
      </c>
      <c r="I159" s="254"/>
      <c r="J159" s="250"/>
      <c r="K159" s="250"/>
      <c r="L159" s="255"/>
      <c r="M159" s="269"/>
      <c r="N159" s="270"/>
      <c r="O159" s="270"/>
      <c r="P159" s="270"/>
      <c r="Q159" s="270"/>
      <c r="R159" s="270"/>
      <c r="S159" s="270"/>
      <c r="T159" s="271"/>
      <c r="U159" s="14"/>
      <c r="V159" s="14"/>
      <c r="W159" s="14"/>
      <c r="X159" s="14"/>
      <c r="Y159" s="14"/>
      <c r="Z159" s="14"/>
      <c r="AA159" s="14"/>
      <c r="AB159" s="14"/>
      <c r="AC159" s="14"/>
      <c r="AD159" s="14"/>
      <c r="AE159" s="14"/>
      <c r="AT159" s="259" t="s">
        <v>213</v>
      </c>
      <c r="AU159" s="259" t="s">
        <v>86</v>
      </c>
      <c r="AV159" s="14" t="s">
        <v>209</v>
      </c>
      <c r="AW159" s="14" t="s">
        <v>39</v>
      </c>
      <c r="AX159" s="14" t="s">
        <v>84</v>
      </c>
      <c r="AY159" s="259" t="s">
        <v>199</v>
      </c>
    </row>
    <row r="160" spans="1:65" s="2" customFormat="1" ht="14.4" customHeight="1">
      <c r="A160" s="40"/>
      <c r="B160" s="41"/>
      <c r="C160" s="260" t="s">
        <v>254</v>
      </c>
      <c r="D160" s="260" t="s">
        <v>222</v>
      </c>
      <c r="E160" s="261" t="s">
        <v>899</v>
      </c>
      <c r="F160" s="262" t="s">
        <v>900</v>
      </c>
      <c r="G160" s="263" t="s">
        <v>288</v>
      </c>
      <c r="H160" s="264">
        <v>56</v>
      </c>
      <c r="I160" s="265"/>
      <c r="J160" s="266">
        <f>ROUND(I160*H160,2)</f>
        <v>0</v>
      </c>
      <c r="K160" s="262" t="s">
        <v>32</v>
      </c>
      <c r="L160" s="46"/>
      <c r="M160" s="267" t="s">
        <v>32</v>
      </c>
      <c r="N160" s="268" t="s">
        <v>48</v>
      </c>
      <c r="O160" s="86"/>
      <c r="P160" s="230">
        <f>O160*H160</f>
        <v>0</v>
      </c>
      <c r="Q160" s="230">
        <v>0</v>
      </c>
      <c r="R160" s="230">
        <f>Q160*H160</f>
        <v>0</v>
      </c>
      <c r="S160" s="230">
        <v>0</v>
      </c>
      <c r="T160" s="231">
        <f>S160*H160</f>
        <v>0</v>
      </c>
      <c r="U160" s="40"/>
      <c r="V160" s="40"/>
      <c r="W160" s="40"/>
      <c r="X160" s="40"/>
      <c r="Y160" s="40"/>
      <c r="Z160" s="40"/>
      <c r="AA160" s="40"/>
      <c r="AB160" s="40"/>
      <c r="AC160" s="40"/>
      <c r="AD160" s="40"/>
      <c r="AE160" s="40"/>
      <c r="AR160" s="232" t="s">
        <v>209</v>
      </c>
      <c r="AT160" s="232" t="s">
        <v>222</v>
      </c>
      <c r="AU160" s="232" t="s">
        <v>86</v>
      </c>
      <c r="AY160" s="18" t="s">
        <v>199</v>
      </c>
      <c r="BE160" s="233">
        <f>IF(N160="základní",J160,0)</f>
        <v>0</v>
      </c>
      <c r="BF160" s="233">
        <f>IF(N160="snížená",J160,0)</f>
        <v>0</v>
      </c>
      <c r="BG160" s="233">
        <f>IF(N160="zákl. přenesená",J160,0)</f>
        <v>0</v>
      </c>
      <c r="BH160" s="233">
        <f>IF(N160="sníž. přenesená",J160,0)</f>
        <v>0</v>
      </c>
      <c r="BI160" s="233">
        <f>IF(N160="nulová",J160,0)</f>
        <v>0</v>
      </c>
      <c r="BJ160" s="18" t="s">
        <v>84</v>
      </c>
      <c r="BK160" s="233">
        <f>ROUND(I160*H160,2)</f>
        <v>0</v>
      </c>
      <c r="BL160" s="18" t="s">
        <v>209</v>
      </c>
      <c r="BM160" s="232" t="s">
        <v>341</v>
      </c>
    </row>
    <row r="161" spans="1:47" s="2" customFormat="1" ht="12">
      <c r="A161" s="40"/>
      <c r="B161" s="41"/>
      <c r="C161" s="42"/>
      <c r="D161" s="234" t="s">
        <v>210</v>
      </c>
      <c r="E161" s="42"/>
      <c r="F161" s="235" t="s">
        <v>900</v>
      </c>
      <c r="G161" s="42"/>
      <c r="H161" s="42"/>
      <c r="I161" s="138"/>
      <c r="J161" s="42"/>
      <c r="K161" s="42"/>
      <c r="L161" s="46"/>
      <c r="M161" s="236"/>
      <c r="N161" s="237"/>
      <c r="O161" s="86"/>
      <c r="P161" s="86"/>
      <c r="Q161" s="86"/>
      <c r="R161" s="86"/>
      <c r="S161" s="86"/>
      <c r="T161" s="87"/>
      <c r="U161" s="40"/>
      <c r="V161" s="40"/>
      <c r="W161" s="40"/>
      <c r="X161" s="40"/>
      <c r="Y161" s="40"/>
      <c r="Z161" s="40"/>
      <c r="AA161" s="40"/>
      <c r="AB161" s="40"/>
      <c r="AC161" s="40"/>
      <c r="AD161" s="40"/>
      <c r="AE161" s="40"/>
      <c r="AT161" s="18" t="s">
        <v>210</v>
      </c>
      <c r="AU161" s="18" t="s">
        <v>86</v>
      </c>
    </row>
    <row r="162" spans="1:51" s="13" customFormat="1" ht="12">
      <c r="A162" s="13"/>
      <c r="B162" s="238"/>
      <c r="C162" s="239"/>
      <c r="D162" s="234" t="s">
        <v>213</v>
      </c>
      <c r="E162" s="240" t="s">
        <v>32</v>
      </c>
      <c r="F162" s="241" t="s">
        <v>1537</v>
      </c>
      <c r="G162" s="239"/>
      <c r="H162" s="242">
        <v>56</v>
      </c>
      <c r="I162" s="243"/>
      <c r="J162" s="239"/>
      <c r="K162" s="239"/>
      <c r="L162" s="244"/>
      <c r="M162" s="245"/>
      <c r="N162" s="246"/>
      <c r="O162" s="246"/>
      <c r="P162" s="246"/>
      <c r="Q162" s="246"/>
      <c r="R162" s="246"/>
      <c r="S162" s="246"/>
      <c r="T162" s="247"/>
      <c r="U162" s="13"/>
      <c r="V162" s="13"/>
      <c r="W162" s="13"/>
      <c r="X162" s="13"/>
      <c r="Y162" s="13"/>
      <c r="Z162" s="13"/>
      <c r="AA162" s="13"/>
      <c r="AB162" s="13"/>
      <c r="AC162" s="13"/>
      <c r="AD162" s="13"/>
      <c r="AE162" s="13"/>
      <c r="AT162" s="248" t="s">
        <v>213</v>
      </c>
      <c r="AU162" s="248" t="s">
        <v>86</v>
      </c>
      <c r="AV162" s="13" t="s">
        <v>86</v>
      </c>
      <c r="AW162" s="13" t="s">
        <v>39</v>
      </c>
      <c r="AX162" s="13" t="s">
        <v>6</v>
      </c>
      <c r="AY162" s="248" t="s">
        <v>199</v>
      </c>
    </row>
    <row r="163" spans="1:51" s="14" customFormat="1" ht="12">
      <c r="A163" s="14"/>
      <c r="B163" s="249"/>
      <c r="C163" s="250"/>
      <c r="D163" s="234" t="s">
        <v>213</v>
      </c>
      <c r="E163" s="251" t="s">
        <v>32</v>
      </c>
      <c r="F163" s="252" t="s">
        <v>215</v>
      </c>
      <c r="G163" s="250"/>
      <c r="H163" s="253">
        <v>56</v>
      </c>
      <c r="I163" s="254"/>
      <c r="J163" s="250"/>
      <c r="K163" s="250"/>
      <c r="L163" s="255"/>
      <c r="M163" s="269"/>
      <c r="N163" s="270"/>
      <c r="O163" s="270"/>
      <c r="P163" s="270"/>
      <c r="Q163" s="270"/>
      <c r="R163" s="270"/>
      <c r="S163" s="270"/>
      <c r="T163" s="271"/>
      <c r="U163" s="14"/>
      <c r="V163" s="14"/>
      <c r="W163" s="14"/>
      <c r="X163" s="14"/>
      <c r="Y163" s="14"/>
      <c r="Z163" s="14"/>
      <c r="AA163" s="14"/>
      <c r="AB163" s="14"/>
      <c r="AC163" s="14"/>
      <c r="AD163" s="14"/>
      <c r="AE163" s="14"/>
      <c r="AT163" s="259" t="s">
        <v>213</v>
      </c>
      <c r="AU163" s="259" t="s">
        <v>86</v>
      </c>
      <c r="AV163" s="14" t="s">
        <v>209</v>
      </c>
      <c r="AW163" s="14" t="s">
        <v>39</v>
      </c>
      <c r="AX163" s="14" t="s">
        <v>84</v>
      </c>
      <c r="AY163" s="259" t="s">
        <v>199</v>
      </c>
    </row>
    <row r="164" spans="1:63" s="12" customFormat="1" ht="22.8" customHeight="1">
      <c r="A164" s="12"/>
      <c r="B164" s="204"/>
      <c r="C164" s="205"/>
      <c r="D164" s="206" t="s">
        <v>76</v>
      </c>
      <c r="E164" s="218" t="s">
        <v>86</v>
      </c>
      <c r="F164" s="218" t="s">
        <v>902</v>
      </c>
      <c r="G164" s="205"/>
      <c r="H164" s="205"/>
      <c r="I164" s="208"/>
      <c r="J164" s="219">
        <f>BK164</f>
        <v>0</v>
      </c>
      <c r="K164" s="205"/>
      <c r="L164" s="210"/>
      <c r="M164" s="211"/>
      <c r="N164" s="212"/>
      <c r="O164" s="212"/>
      <c r="P164" s="213">
        <f>SUM(P165:P178)</f>
        <v>0</v>
      </c>
      <c r="Q164" s="212"/>
      <c r="R164" s="213">
        <f>SUM(R165:R178)</f>
        <v>0</v>
      </c>
      <c r="S164" s="212"/>
      <c r="T164" s="214">
        <f>SUM(T165:T178)</f>
        <v>0</v>
      </c>
      <c r="U164" s="12"/>
      <c r="V164" s="12"/>
      <c r="W164" s="12"/>
      <c r="X164" s="12"/>
      <c r="Y164" s="12"/>
      <c r="Z164" s="12"/>
      <c r="AA164" s="12"/>
      <c r="AB164" s="12"/>
      <c r="AC164" s="12"/>
      <c r="AD164" s="12"/>
      <c r="AE164" s="12"/>
      <c r="AR164" s="215" t="s">
        <v>84</v>
      </c>
      <c r="AT164" s="216" t="s">
        <v>76</v>
      </c>
      <c r="AU164" s="216" t="s">
        <v>84</v>
      </c>
      <c r="AY164" s="215" t="s">
        <v>199</v>
      </c>
      <c r="BK164" s="217">
        <f>SUM(BK165:BK178)</f>
        <v>0</v>
      </c>
    </row>
    <row r="165" spans="1:65" s="2" customFormat="1" ht="19.8" customHeight="1">
      <c r="A165" s="40"/>
      <c r="B165" s="41"/>
      <c r="C165" s="260" t="s">
        <v>342</v>
      </c>
      <c r="D165" s="260" t="s">
        <v>222</v>
      </c>
      <c r="E165" s="261" t="s">
        <v>1334</v>
      </c>
      <c r="F165" s="262" t="s">
        <v>1335</v>
      </c>
      <c r="G165" s="263" t="s">
        <v>303</v>
      </c>
      <c r="H165" s="264">
        <v>7.58</v>
      </c>
      <c r="I165" s="265"/>
      <c r="J165" s="266">
        <f>ROUND(I165*H165,2)</f>
        <v>0</v>
      </c>
      <c r="K165" s="262" t="s">
        <v>32</v>
      </c>
      <c r="L165" s="46"/>
      <c r="M165" s="267" t="s">
        <v>32</v>
      </c>
      <c r="N165" s="268" t="s">
        <v>48</v>
      </c>
      <c r="O165" s="86"/>
      <c r="P165" s="230">
        <f>O165*H165</f>
        <v>0</v>
      </c>
      <c r="Q165" s="230">
        <v>0</v>
      </c>
      <c r="R165" s="230">
        <f>Q165*H165</f>
        <v>0</v>
      </c>
      <c r="S165" s="230">
        <v>0</v>
      </c>
      <c r="T165" s="231">
        <f>S165*H165</f>
        <v>0</v>
      </c>
      <c r="U165" s="40"/>
      <c r="V165" s="40"/>
      <c r="W165" s="40"/>
      <c r="X165" s="40"/>
      <c r="Y165" s="40"/>
      <c r="Z165" s="40"/>
      <c r="AA165" s="40"/>
      <c r="AB165" s="40"/>
      <c r="AC165" s="40"/>
      <c r="AD165" s="40"/>
      <c r="AE165" s="40"/>
      <c r="AR165" s="232" t="s">
        <v>209</v>
      </c>
      <c r="AT165" s="232" t="s">
        <v>222</v>
      </c>
      <c r="AU165" s="232" t="s">
        <v>86</v>
      </c>
      <c r="AY165" s="18" t="s">
        <v>199</v>
      </c>
      <c r="BE165" s="233">
        <f>IF(N165="základní",J165,0)</f>
        <v>0</v>
      </c>
      <c r="BF165" s="233">
        <f>IF(N165="snížená",J165,0)</f>
        <v>0</v>
      </c>
      <c r="BG165" s="233">
        <f>IF(N165="zákl. přenesená",J165,0)</f>
        <v>0</v>
      </c>
      <c r="BH165" s="233">
        <f>IF(N165="sníž. přenesená",J165,0)</f>
        <v>0</v>
      </c>
      <c r="BI165" s="233">
        <f>IF(N165="nulová",J165,0)</f>
        <v>0</v>
      </c>
      <c r="BJ165" s="18" t="s">
        <v>84</v>
      </c>
      <c r="BK165" s="233">
        <f>ROUND(I165*H165,2)</f>
        <v>0</v>
      </c>
      <c r="BL165" s="18" t="s">
        <v>209</v>
      </c>
      <c r="BM165" s="232" t="s">
        <v>345</v>
      </c>
    </row>
    <row r="166" spans="1:47" s="2" customFormat="1" ht="12">
      <c r="A166" s="40"/>
      <c r="B166" s="41"/>
      <c r="C166" s="42"/>
      <c r="D166" s="234" t="s">
        <v>210</v>
      </c>
      <c r="E166" s="42"/>
      <c r="F166" s="235" t="s">
        <v>1335</v>
      </c>
      <c r="G166" s="42"/>
      <c r="H166" s="42"/>
      <c r="I166" s="138"/>
      <c r="J166" s="42"/>
      <c r="K166" s="42"/>
      <c r="L166" s="46"/>
      <c r="M166" s="236"/>
      <c r="N166" s="237"/>
      <c r="O166" s="86"/>
      <c r="P166" s="86"/>
      <c r="Q166" s="86"/>
      <c r="R166" s="86"/>
      <c r="S166" s="86"/>
      <c r="T166" s="87"/>
      <c r="U166" s="40"/>
      <c r="V166" s="40"/>
      <c r="W166" s="40"/>
      <c r="X166" s="40"/>
      <c r="Y166" s="40"/>
      <c r="Z166" s="40"/>
      <c r="AA166" s="40"/>
      <c r="AB166" s="40"/>
      <c r="AC166" s="40"/>
      <c r="AD166" s="40"/>
      <c r="AE166" s="40"/>
      <c r="AT166" s="18" t="s">
        <v>210</v>
      </c>
      <c r="AU166" s="18" t="s">
        <v>86</v>
      </c>
    </row>
    <row r="167" spans="1:51" s="13" customFormat="1" ht="12">
      <c r="A167" s="13"/>
      <c r="B167" s="238"/>
      <c r="C167" s="239"/>
      <c r="D167" s="234" t="s">
        <v>213</v>
      </c>
      <c r="E167" s="240" t="s">
        <v>32</v>
      </c>
      <c r="F167" s="241" t="s">
        <v>1538</v>
      </c>
      <c r="G167" s="239"/>
      <c r="H167" s="242">
        <v>7.58</v>
      </c>
      <c r="I167" s="243"/>
      <c r="J167" s="239"/>
      <c r="K167" s="239"/>
      <c r="L167" s="244"/>
      <c r="M167" s="245"/>
      <c r="N167" s="246"/>
      <c r="O167" s="246"/>
      <c r="P167" s="246"/>
      <c r="Q167" s="246"/>
      <c r="R167" s="246"/>
      <c r="S167" s="246"/>
      <c r="T167" s="247"/>
      <c r="U167" s="13"/>
      <c r="V167" s="13"/>
      <c r="W167" s="13"/>
      <c r="X167" s="13"/>
      <c r="Y167" s="13"/>
      <c r="Z167" s="13"/>
      <c r="AA167" s="13"/>
      <c r="AB167" s="13"/>
      <c r="AC167" s="13"/>
      <c r="AD167" s="13"/>
      <c r="AE167" s="13"/>
      <c r="AT167" s="248" t="s">
        <v>213</v>
      </c>
      <c r="AU167" s="248" t="s">
        <v>86</v>
      </c>
      <c r="AV167" s="13" t="s">
        <v>86</v>
      </c>
      <c r="AW167" s="13" t="s">
        <v>39</v>
      </c>
      <c r="AX167" s="13" t="s">
        <v>6</v>
      </c>
      <c r="AY167" s="248" t="s">
        <v>199</v>
      </c>
    </row>
    <row r="168" spans="1:51" s="14" customFormat="1" ht="12">
      <c r="A168" s="14"/>
      <c r="B168" s="249"/>
      <c r="C168" s="250"/>
      <c r="D168" s="234" t="s">
        <v>213</v>
      </c>
      <c r="E168" s="251" t="s">
        <v>32</v>
      </c>
      <c r="F168" s="252" t="s">
        <v>215</v>
      </c>
      <c r="G168" s="250"/>
      <c r="H168" s="253">
        <v>7.58</v>
      </c>
      <c r="I168" s="254"/>
      <c r="J168" s="250"/>
      <c r="K168" s="250"/>
      <c r="L168" s="255"/>
      <c r="M168" s="269"/>
      <c r="N168" s="270"/>
      <c r="O168" s="270"/>
      <c r="P168" s="270"/>
      <c r="Q168" s="270"/>
      <c r="R168" s="270"/>
      <c r="S168" s="270"/>
      <c r="T168" s="271"/>
      <c r="U168" s="14"/>
      <c r="V168" s="14"/>
      <c r="W168" s="14"/>
      <c r="X168" s="14"/>
      <c r="Y168" s="14"/>
      <c r="Z168" s="14"/>
      <c r="AA168" s="14"/>
      <c r="AB168" s="14"/>
      <c r="AC168" s="14"/>
      <c r="AD168" s="14"/>
      <c r="AE168" s="14"/>
      <c r="AT168" s="259" t="s">
        <v>213</v>
      </c>
      <c r="AU168" s="259" t="s">
        <v>86</v>
      </c>
      <c r="AV168" s="14" t="s">
        <v>209</v>
      </c>
      <c r="AW168" s="14" t="s">
        <v>39</v>
      </c>
      <c r="AX168" s="14" t="s">
        <v>84</v>
      </c>
      <c r="AY168" s="259" t="s">
        <v>199</v>
      </c>
    </row>
    <row r="169" spans="1:65" s="2" customFormat="1" ht="14.4" customHeight="1">
      <c r="A169" s="40"/>
      <c r="B169" s="41"/>
      <c r="C169" s="260" t="s">
        <v>257</v>
      </c>
      <c r="D169" s="260" t="s">
        <v>222</v>
      </c>
      <c r="E169" s="261" t="s">
        <v>1337</v>
      </c>
      <c r="F169" s="262" t="s">
        <v>1338</v>
      </c>
      <c r="G169" s="263" t="s">
        <v>288</v>
      </c>
      <c r="H169" s="264">
        <v>8.452</v>
      </c>
      <c r="I169" s="265"/>
      <c r="J169" s="266">
        <f>ROUND(I169*H169,2)</f>
        <v>0</v>
      </c>
      <c r="K169" s="262" t="s">
        <v>32</v>
      </c>
      <c r="L169" s="46"/>
      <c r="M169" s="267" t="s">
        <v>32</v>
      </c>
      <c r="N169" s="268" t="s">
        <v>48</v>
      </c>
      <c r="O169" s="86"/>
      <c r="P169" s="230">
        <f>O169*H169</f>
        <v>0</v>
      </c>
      <c r="Q169" s="230">
        <v>0</v>
      </c>
      <c r="R169" s="230">
        <f>Q169*H169</f>
        <v>0</v>
      </c>
      <c r="S169" s="230">
        <v>0</v>
      </c>
      <c r="T169" s="231">
        <f>S169*H169</f>
        <v>0</v>
      </c>
      <c r="U169" s="40"/>
      <c r="V169" s="40"/>
      <c r="W169" s="40"/>
      <c r="X169" s="40"/>
      <c r="Y169" s="40"/>
      <c r="Z169" s="40"/>
      <c r="AA169" s="40"/>
      <c r="AB169" s="40"/>
      <c r="AC169" s="40"/>
      <c r="AD169" s="40"/>
      <c r="AE169" s="40"/>
      <c r="AR169" s="232" t="s">
        <v>209</v>
      </c>
      <c r="AT169" s="232" t="s">
        <v>222</v>
      </c>
      <c r="AU169" s="232" t="s">
        <v>86</v>
      </c>
      <c r="AY169" s="18" t="s">
        <v>199</v>
      </c>
      <c r="BE169" s="233">
        <f>IF(N169="základní",J169,0)</f>
        <v>0</v>
      </c>
      <c r="BF169" s="233">
        <f>IF(N169="snížená",J169,0)</f>
        <v>0</v>
      </c>
      <c r="BG169" s="233">
        <f>IF(N169="zákl. přenesená",J169,0)</f>
        <v>0</v>
      </c>
      <c r="BH169" s="233">
        <f>IF(N169="sníž. přenesená",J169,0)</f>
        <v>0</v>
      </c>
      <c r="BI169" s="233">
        <f>IF(N169="nulová",J169,0)</f>
        <v>0</v>
      </c>
      <c r="BJ169" s="18" t="s">
        <v>84</v>
      </c>
      <c r="BK169" s="233">
        <f>ROUND(I169*H169,2)</f>
        <v>0</v>
      </c>
      <c r="BL169" s="18" t="s">
        <v>209</v>
      </c>
      <c r="BM169" s="232" t="s">
        <v>348</v>
      </c>
    </row>
    <row r="170" spans="1:47" s="2" customFormat="1" ht="12">
      <c r="A170" s="40"/>
      <c r="B170" s="41"/>
      <c r="C170" s="42"/>
      <c r="D170" s="234" t="s">
        <v>210</v>
      </c>
      <c r="E170" s="42"/>
      <c r="F170" s="235" t="s">
        <v>1338</v>
      </c>
      <c r="G170" s="42"/>
      <c r="H170" s="42"/>
      <c r="I170" s="138"/>
      <c r="J170" s="42"/>
      <c r="K170" s="42"/>
      <c r="L170" s="46"/>
      <c r="M170" s="236"/>
      <c r="N170" s="237"/>
      <c r="O170" s="86"/>
      <c r="P170" s="86"/>
      <c r="Q170" s="86"/>
      <c r="R170" s="86"/>
      <c r="S170" s="86"/>
      <c r="T170" s="87"/>
      <c r="U170" s="40"/>
      <c r="V170" s="40"/>
      <c r="W170" s="40"/>
      <c r="X170" s="40"/>
      <c r="Y170" s="40"/>
      <c r="Z170" s="40"/>
      <c r="AA170" s="40"/>
      <c r="AB170" s="40"/>
      <c r="AC170" s="40"/>
      <c r="AD170" s="40"/>
      <c r="AE170" s="40"/>
      <c r="AT170" s="18" t="s">
        <v>210</v>
      </c>
      <c r="AU170" s="18" t="s">
        <v>86</v>
      </c>
    </row>
    <row r="171" spans="1:65" s="2" customFormat="1" ht="14.4" customHeight="1">
      <c r="A171" s="40"/>
      <c r="B171" s="41"/>
      <c r="C171" s="260" t="s">
        <v>7</v>
      </c>
      <c r="D171" s="260" t="s">
        <v>222</v>
      </c>
      <c r="E171" s="261" t="s">
        <v>1339</v>
      </c>
      <c r="F171" s="262" t="s">
        <v>1340</v>
      </c>
      <c r="G171" s="263" t="s">
        <v>288</v>
      </c>
      <c r="H171" s="264">
        <v>8.452</v>
      </c>
      <c r="I171" s="265"/>
      <c r="J171" s="266">
        <f>ROUND(I171*H171,2)</f>
        <v>0</v>
      </c>
      <c r="K171" s="262" t="s">
        <v>32</v>
      </c>
      <c r="L171" s="46"/>
      <c r="M171" s="267" t="s">
        <v>32</v>
      </c>
      <c r="N171" s="268" t="s">
        <v>48</v>
      </c>
      <c r="O171" s="86"/>
      <c r="P171" s="230">
        <f>O171*H171</f>
        <v>0</v>
      </c>
      <c r="Q171" s="230">
        <v>0</v>
      </c>
      <c r="R171" s="230">
        <f>Q171*H171</f>
        <v>0</v>
      </c>
      <c r="S171" s="230">
        <v>0</v>
      </c>
      <c r="T171" s="231">
        <f>S171*H171</f>
        <v>0</v>
      </c>
      <c r="U171" s="40"/>
      <c r="V171" s="40"/>
      <c r="W171" s="40"/>
      <c r="X171" s="40"/>
      <c r="Y171" s="40"/>
      <c r="Z171" s="40"/>
      <c r="AA171" s="40"/>
      <c r="AB171" s="40"/>
      <c r="AC171" s="40"/>
      <c r="AD171" s="40"/>
      <c r="AE171" s="40"/>
      <c r="AR171" s="232" t="s">
        <v>209</v>
      </c>
      <c r="AT171" s="232" t="s">
        <v>222</v>
      </c>
      <c r="AU171" s="232" t="s">
        <v>86</v>
      </c>
      <c r="AY171" s="18" t="s">
        <v>199</v>
      </c>
      <c r="BE171" s="233">
        <f>IF(N171="základní",J171,0)</f>
        <v>0</v>
      </c>
      <c r="BF171" s="233">
        <f>IF(N171="snížená",J171,0)</f>
        <v>0</v>
      </c>
      <c r="BG171" s="233">
        <f>IF(N171="zákl. přenesená",J171,0)</f>
        <v>0</v>
      </c>
      <c r="BH171" s="233">
        <f>IF(N171="sníž. přenesená",J171,0)</f>
        <v>0</v>
      </c>
      <c r="BI171" s="233">
        <f>IF(N171="nulová",J171,0)</f>
        <v>0</v>
      </c>
      <c r="BJ171" s="18" t="s">
        <v>84</v>
      </c>
      <c r="BK171" s="233">
        <f>ROUND(I171*H171,2)</f>
        <v>0</v>
      </c>
      <c r="BL171" s="18" t="s">
        <v>209</v>
      </c>
      <c r="BM171" s="232" t="s">
        <v>351</v>
      </c>
    </row>
    <row r="172" spans="1:47" s="2" customFormat="1" ht="12">
      <c r="A172" s="40"/>
      <c r="B172" s="41"/>
      <c r="C172" s="42"/>
      <c r="D172" s="234" t="s">
        <v>210</v>
      </c>
      <c r="E172" s="42"/>
      <c r="F172" s="235" t="s">
        <v>1340</v>
      </c>
      <c r="G172" s="42"/>
      <c r="H172" s="42"/>
      <c r="I172" s="138"/>
      <c r="J172" s="42"/>
      <c r="K172" s="42"/>
      <c r="L172" s="46"/>
      <c r="M172" s="236"/>
      <c r="N172" s="237"/>
      <c r="O172" s="86"/>
      <c r="P172" s="86"/>
      <c r="Q172" s="86"/>
      <c r="R172" s="86"/>
      <c r="S172" s="86"/>
      <c r="T172" s="87"/>
      <c r="U172" s="40"/>
      <c r="V172" s="40"/>
      <c r="W172" s="40"/>
      <c r="X172" s="40"/>
      <c r="Y172" s="40"/>
      <c r="Z172" s="40"/>
      <c r="AA172" s="40"/>
      <c r="AB172" s="40"/>
      <c r="AC172" s="40"/>
      <c r="AD172" s="40"/>
      <c r="AE172" s="40"/>
      <c r="AT172" s="18" t="s">
        <v>210</v>
      </c>
      <c r="AU172" s="18" t="s">
        <v>86</v>
      </c>
    </row>
    <row r="173" spans="1:65" s="2" customFormat="1" ht="19.8" customHeight="1">
      <c r="A173" s="40"/>
      <c r="B173" s="41"/>
      <c r="C173" s="260" t="s">
        <v>261</v>
      </c>
      <c r="D173" s="260" t="s">
        <v>222</v>
      </c>
      <c r="E173" s="261" t="s">
        <v>1341</v>
      </c>
      <c r="F173" s="262" t="s">
        <v>1342</v>
      </c>
      <c r="G173" s="263" t="s">
        <v>296</v>
      </c>
      <c r="H173" s="264">
        <v>0.735</v>
      </c>
      <c r="I173" s="265"/>
      <c r="J173" s="266">
        <f>ROUND(I173*H173,2)</f>
        <v>0</v>
      </c>
      <c r="K173" s="262" t="s">
        <v>32</v>
      </c>
      <c r="L173" s="46"/>
      <c r="M173" s="267" t="s">
        <v>32</v>
      </c>
      <c r="N173" s="268" t="s">
        <v>48</v>
      </c>
      <c r="O173" s="86"/>
      <c r="P173" s="230">
        <f>O173*H173</f>
        <v>0</v>
      </c>
      <c r="Q173" s="230">
        <v>0</v>
      </c>
      <c r="R173" s="230">
        <f>Q173*H173</f>
        <v>0</v>
      </c>
      <c r="S173" s="230">
        <v>0</v>
      </c>
      <c r="T173" s="231">
        <f>S173*H173</f>
        <v>0</v>
      </c>
      <c r="U173" s="40"/>
      <c r="V173" s="40"/>
      <c r="W173" s="40"/>
      <c r="X173" s="40"/>
      <c r="Y173" s="40"/>
      <c r="Z173" s="40"/>
      <c r="AA173" s="40"/>
      <c r="AB173" s="40"/>
      <c r="AC173" s="40"/>
      <c r="AD173" s="40"/>
      <c r="AE173" s="40"/>
      <c r="AR173" s="232" t="s">
        <v>209</v>
      </c>
      <c r="AT173" s="232" t="s">
        <v>222</v>
      </c>
      <c r="AU173" s="232" t="s">
        <v>86</v>
      </c>
      <c r="AY173" s="18" t="s">
        <v>199</v>
      </c>
      <c r="BE173" s="233">
        <f>IF(N173="základní",J173,0)</f>
        <v>0</v>
      </c>
      <c r="BF173" s="233">
        <f>IF(N173="snížená",J173,0)</f>
        <v>0</v>
      </c>
      <c r="BG173" s="233">
        <f>IF(N173="zákl. přenesená",J173,0)</f>
        <v>0</v>
      </c>
      <c r="BH173" s="233">
        <f>IF(N173="sníž. přenesená",J173,0)</f>
        <v>0</v>
      </c>
      <c r="BI173" s="233">
        <f>IF(N173="nulová",J173,0)</f>
        <v>0</v>
      </c>
      <c r="BJ173" s="18" t="s">
        <v>84</v>
      </c>
      <c r="BK173" s="233">
        <f>ROUND(I173*H173,2)</f>
        <v>0</v>
      </c>
      <c r="BL173" s="18" t="s">
        <v>209</v>
      </c>
      <c r="BM173" s="232" t="s">
        <v>354</v>
      </c>
    </row>
    <row r="174" spans="1:47" s="2" customFormat="1" ht="12">
      <c r="A174" s="40"/>
      <c r="B174" s="41"/>
      <c r="C174" s="42"/>
      <c r="D174" s="234" t="s">
        <v>210</v>
      </c>
      <c r="E174" s="42"/>
      <c r="F174" s="235" t="s">
        <v>1342</v>
      </c>
      <c r="G174" s="42"/>
      <c r="H174" s="42"/>
      <c r="I174" s="138"/>
      <c r="J174" s="42"/>
      <c r="K174" s="42"/>
      <c r="L174" s="46"/>
      <c r="M174" s="236"/>
      <c r="N174" s="237"/>
      <c r="O174" s="86"/>
      <c r="P174" s="86"/>
      <c r="Q174" s="86"/>
      <c r="R174" s="86"/>
      <c r="S174" s="86"/>
      <c r="T174" s="87"/>
      <c r="U174" s="40"/>
      <c r="V174" s="40"/>
      <c r="W174" s="40"/>
      <c r="X174" s="40"/>
      <c r="Y174" s="40"/>
      <c r="Z174" s="40"/>
      <c r="AA174" s="40"/>
      <c r="AB174" s="40"/>
      <c r="AC174" s="40"/>
      <c r="AD174" s="40"/>
      <c r="AE174" s="40"/>
      <c r="AT174" s="18" t="s">
        <v>210</v>
      </c>
      <c r="AU174" s="18" t="s">
        <v>86</v>
      </c>
    </row>
    <row r="175" spans="1:65" s="2" customFormat="1" ht="19.8" customHeight="1">
      <c r="A175" s="40"/>
      <c r="B175" s="41"/>
      <c r="C175" s="260" t="s">
        <v>355</v>
      </c>
      <c r="D175" s="260" t="s">
        <v>222</v>
      </c>
      <c r="E175" s="261" t="s">
        <v>1331</v>
      </c>
      <c r="F175" s="262" t="s">
        <v>1332</v>
      </c>
      <c r="G175" s="263" t="s">
        <v>303</v>
      </c>
      <c r="H175" s="264">
        <v>1.224</v>
      </c>
      <c r="I175" s="265"/>
      <c r="J175" s="266">
        <f>ROUND(I175*H175,2)</f>
        <v>0</v>
      </c>
      <c r="K175" s="262" t="s">
        <v>32</v>
      </c>
      <c r="L175" s="46"/>
      <c r="M175" s="267" t="s">
        <v>32</v>
      </c>
      <c r="N175" s="268" t="s">
        <v>48</v>
      </c>
      <c r="O175" s="86"/>
      <c r="P175" s="230">
        <f>O175*H175</f>
        <v>0</v>
      </c>
      <c r="Q175" s="230">
        <v>0</v>
      </c>
      <c r="R175" s="230">
        <f>Q175*H175</f>
        <v>0</v>
      </c>
      <c r="S175" s="230">
        <v>0</v>
      </c>
      <c r="T175" s="231">
        <f>S175*H175</f>
        <v>0</v>
      </c>
      <c r="U175" s="40"/>
      <c r="V175" s="40"/>
      <c r="W175" s="40"/>
      <c r="X175" s="40"/>
      <c r="Y175" s="40"/>
      <c r="Z175" s="40"/>
      <c r="AA175" s="40"/>
      <c r="AB175" s="40"/>
      <c r="AC175" s="40"/>
      <c r="AD175" s="40"/>
      <c r="AE175" s="40"/>
      <c r="AR175" s="232" t="s">
        <v>209</v>
      </c>
      <c r="AT175" s="232" t="s">
        <v>222</v>
      </c>
      <c r="AU175" s="232" t="s">
        <v>86</v>
      </c>
      <c r="AY175" s="18" t="s">
        <v>199</v>
      </c>
      <c r="BE175" s="233">
        <f>IF(N175="základní",J175,0)</f>
        <v>0</v>
      </c>
      <c r="BF175" s="233">
        <f>IF(N175="snížená",J175,0)</f>
        <v>0</v>
      </c>
      <c r="BG175" s="233">
        <f>IF(N175="zákl. přenesená",J175,0)</f>
        <v>0</v>
      </c>
      <c r="BH175" s="233">
        <f>IF(N175="sníž. přenesená",J175,0)</f>
        <v>0</v>
      </c>
      <c r="BI175" s="233">
        <f>IF(N175="nulová",J175,0)</f>
        <v>0</v>
      </c>
      <c r="BJ175" s="18" t="s">
        <v>84</v>
      </c>
      <c r="BK175" s="233">
        <f>ROUND(I175*H175,2)</f>
        <v>0</v>
      </c>
      <c r="BL175" s="18" t="s">
        <v>209</v>
      </c>
      <c r="BM175" s="232" t="s">
        <v>358</v>
      </c>
    </row>
    <row r="176" spans="1:47" s="2" customFormat="1" ht="12">
      <c r="A176" s="40"/>
      <c r="B176" s="41"/>
      <c r="C176" s="42"/>
      <c r="D176" s="234" t="s">
        <v>210</v>
      </c>
      <c r="E176" s="42"/>
      <c r="F176" s="235" t="s">
        <v>1332</v>
      </c>
      <c r="G176" s="42"/>
      <c r="H176" s="42"/>
      <c r="I176" s="138"/>
      <c r="J176" s="42"/>
      <c r="K176" s="42"/>
      <c r="L176" s="46"/>
      <c r="M176" s="236"/>
      <c r="N176" s="237"/>
      <c r="O176" s="86"/>
      <c r="P176" s="86"/>
      <c r="Q176" s="86"/>
      <c r="R176" s="86"/>
      <c r="S176" s="86"/>
      <c r="T176" s="87"/>
      <c r="U176" s="40"/>
      <c r="V176" s="40"/>
      <c r="W176" s="40"/>
      <c r="X176" s="40"/>
      <c r="Y176" s="40"/>
      <c r="Z176" s="40"/>
      <c r="AA176" s="40"/>
      <c r="AB176" s="40"/>
      <c r="AC176" s="40"/>
      <c r="AD176" s="40"/>
      <c r="AE176" s="40"/>
      <c r="AT176" s="18" t="s">
        <v>210</v>
      </c>
      <c r="AU176" s="18" t="s">
        <v>86</v>
      </c>
    </row>
    <row r="177" spans="1:51" s="13" customFormat="1" ht="12">
      <c r="A177" s="13"/>
      <c r="B177" s="238"/>
      <c r="C177" s="239"/>
      <c r="D177" s="234" t="s">
        <v>213</v>
      </c>
      <c r="E177" s="240" t="s">
        <v>32</v>
      </c>
      <c r="F177" s="241" t="s">
        <v>1539</v>
      </c>
      <c r="G177" s="239"/>
      <c r="H177" s="242">
        <v>1.224</v>
      </c>
      <c r="I177" s="243"/>
      <c r="J177" s="239"/>
      <c r="K177" s="239"/>
      <c r="L177" s="244"/>
      <c r="M177" s="245"/>
      <c r="N177" s="246"/>
      <c r="O177" s="246"/>
      <c r="P177" s="246"/>
      <c r="Q177" s="246"/>
      <c r="R177" s="246"/>
      <c r="S177" s="246"/>
      <c r="T177" s="247"/>
      <c r="U177" s="13"/>
      <c r="V177" s="13"/>
      <c r="W177" s="13"/>
      <c r="X177" s="13"/>
      <c r="Y177" s="13"/>
      <c r="Z177" s="13"/>
      <c r="AA177" s="13"/>
      <c r="AB177" s="13"/>
      <c r="AC177" s="13"/>
      <c r="AD177" s="13"/>
      <c r="AE177" s="13"/>
      <c r="AT177" s="248" t="s">
        <v>213</v>
      </c>
      <c r="AU177" s="248" t="s">
        <v>86</v>
      </c>
      <c r="AV177" s="13" t="s">
        <v>86</v>
      </c>
      <c r="AW177" s="13" t="s">
        <v>39</v>
      </c>
      <c r="AX177" s="13" t="s">
        <v>6</v>
      </c>
      <c r="AY177" s="248" t="s">
        <v>199</v>
      </c>
    </row>
    <row r="178" spans="1:51" s="14" customFormat="1" ht="12">
      <c r="A178" s="14"/>
      <c r="B178" s="249"/>
      <c r="C178" s="250"/>
      <c r="D178" s="234" t="s">
        <v>213</v>
      </c>
      <c r="E178" s="251" t="s">
        <v>32</v>
      </c>
      <c r="F178" s="252" t="s">
        <v>215</v>
      </c>
      <c r="G178" s="250"/>
      <c r="H178" s="253">
        <v>1.224</v>
      </c>
      <c r="I178" s="254"/>
      <c r="J178" s="250"/>
      <c r="K178" s="250"/>
      <c r="L178" s="255"/>
      <c r="M178" s="269"/>
      <c r="N178" s="270"/>
      <c r="O178" s="270"/>
      <c r="P178" s="270"/>
      <c r="Q178" s="270"/>
      <c r="R178" s="270"/>
      <c r="S178" s="270"/>
      <c r="T178" s="271"/>
      <c r="U178" s="14"/>
      <c r="V178" s="14"/>
      <c r="W178" s="14"/>
      <c r="X178" s="14"/>
      <c r="Y178" s="14"/>
      <c r="Z178" s="14"/>
      <c r="AA178" s="14"/>
      <c r="AB178" s="14"/>
      <c r="AC178" s="14"/>
      <c r="AD178" s="14"/>
      <c r="AE178" s="14"/>
      <c r="AT178" s="259" t="s">
        <v>213</v>
      </c>
      <c r="AU178" s="259" t="s">
        <v>86</v>
      </c>
      <c r="AV178" s="14" t="s">
        <v>209</v>
      </c>
      <c r="AW178" s="14" t="s">
        <v>39</v>
      </c>
      <c r="AX178" s="14" t="s">
        <v>84</v>
      </c>
      <c r="AY178" s="259" t="s">
        <v>199</v>
      </c>
    </row>
    <row r="179" spans="1:63" s="12" customFormat="1" ht="22.8" customHeight="1">
      <c r="A179" s="12"/>
      <c r="B179" s="204"/>
      <c r="C179" s="205"/>
      <c r="D179" s="206" t="s">
        <v>76</v>
      </c>
      <c r="E179" s="218" t="s">
        <v>221</v>
      </c>
      <c r="F179" s="218" t="s">
        <v>906</v>
      </c>
      <c r="G179" s="205"/>
      <c r="H179" s="205"/>
      <c r="I179" s="208"/>
      <c r="J179" s="219">
        <f>BK179</f>
        <v>0</v>
      </c>
      <c r="K179" s="205"/>
      <c r="L179" s="210"/>
      <c r="M179" s="211"/>
      <c r="N179" s="212"/>
      <c r="O179" s="212"/>
      <c r="P179" s="213">
        <f>SUM(P180:P183)</f>
        <v>0</v>
      </c>
      <c r="Q179" s="212"/>
      <c r="R179" s="213">
        <f>SUM(R180:R183)</f>
        <v>0</v>
      </c>
      <c r="S179" s="212"/>
      <c r="T179" s="214">
        <f>SUM(T180:T183)</f>
        <v>0</v>
      </c>
      <c r="U179" s="12"/>
      <c r="V179" s="12"/>
      <c r="W179" s="12"/>
      <c r="X179" s="12"/>
      <c r="Y179" s="12"/>
      <c r="Z179" s="12"/>
      <c r="AA179" s="12"/>
      <c r="AB179" s="12"/>
      <c r="AC179" s="12"/>
      <c r="AD179" s="12"/>
      <c r="AE179" s="12"/>
      <c r="AR179" s="215" t="s">
        <v>84</v>
      </c>
      <c r="AT179" s="216" t="s">
        <v>76</v>
      </c>
      <c r="AU179" s="216" t="s">
        <v>84</v>
      </c>
      <c r="AY179" s="215" t="s">
        <v>199</v>
      </c>
      <c r="BK179" s="217">
        <f>SUM(BK180:BK183)</f>
        <v>0</v>
      </c>
    </row>
    <row r="180" spans="1:65" s="2" customFormat="1" ht="19.8" customHeight="1">
      <c r="A180" s="40"/>
      <c r="B180" s="41"/>
      <c r="C180" s="260" t="s">
        <v>264</v>
      </c>
      <c r="D180" s="260" t="s">
        <v>222</v>
      </c>
      <c r="E180" s="261" t="s">
        <v>915</v>
      </c>
      <c r="F180" s="262" t="s">
        <v>916</v>
      </c>
      <c r="G180" s="263" t="s">
        <v>324</v>
      </c>
      <c r="H180" s="264">
        <v>20</v>
      </c>
      <c r="I180" s="265"/>
      <c r="J180" s="266">
        <f>ROUND(I180*H180,2)</f>
        <v>0</v>
      </c>
      <c r="K180" s="262" t="s">
        <v>32</v>
      </c>
      <c r="L180" s="46"/>
      <c r="M180" s="267" t="s">
        <v>32</v>
      </c>
      <c r="N180" s="268" t="s">
        <v>48</v>
      </c>
      <c r="O180" s="86"/>
      <c r="P180" s="230">
        <f>O180*H180</f>
        <v>0</v>
      </c>
      <c r="Q180" s="230">
        <v>0</v>
      </c>
      <c r="R180" s="230">
        <f>Q180*H180</f>
        <v>0</v>
      </c>
      <c r="S180" s="230">
        <v>0</v>
      </c>
      <c r="T180" s="231">
        <f>S180*H180</f>
        <v>0</v>
      </c>
      <c r="U180" s="40"/>
      <c r="V180" s="40"/>
      <c r="W180" s="40"/>
      <c r="X180" s="40"/>
      <c r="Y180" s="40"/>
      <c r="Z180" s="40"/>
      <c r="AA180" s="40"/>
      <c r="AB180" s="40"/>
      <c r="AC180" s="40"/>
      <c r="AD180" s="40"/>
      <c r="AE180" s="40"/>
      <c r="AR180" s="232" t="s">
        <v>209</v>
      </c>
      <c r="AT180" s="232" t="s">
        <v>222</v>
      </c>
      <c r="AU180" s="232" t="s">
        <v>86</v>
      </c>
      <c r="AY180" s="18" t="s">
        <v>199</v>
      </c>
      <c r="BE180" s="233">
        <f>IF(N180="základní",J180,0)</f>
        <v>0</v>
      </c>
      <c r="BF180" s="233">
        <f>IF(N180="snížená",J180,0)</f>
        <v>0</v>
      </c>
      <c r="BG180" s="233">
        <f>IF(N180="zákl. přenesená",J180,0)</f>
        <v>0</v>
      </c>
      <c r="BH180" s="233">
        <f>IF(N180="sníž. přenesená",J180,0)</f>
        <v>0</v>
      </c>
      <c r="BI180" s="233">
        <f>IF(N180="nulová",J180,0)</f>
        <v>0</v>
      </c>
      <c r="BJ180" s="18" t="s">
        <v>84</v>
      </c>
      <c r="BK180" s="233">
        <f>ROUND(I180*H180,2)</f>
        <v>0</v>
      </c>
      <c r="BL180" s="18" t="s">
        <v>209</v>
      </c>
      <c r="BM180" s="232" t="s">
        <v>363</v>
      </c>
    </row>
    <row r="181" spans="1:47" s="2" customFormat="1" ht="12">
      <c r="A181" s="40"/>
      <c r="B181" s="41"/>
      <c r="C181" s="42"/>
      <c r="D181" s="234" t="s">
        <v>210</v>
      </c>
      <c r="E181" s="42"/>
      <c r="F181" s="235" t="s">
        <v>916</v>
      </c>
      <c r="G181" s="42"/>
      <c r="H181" s="42"/>
      <c r="I181" s="138"/>
      <c r="J181" s="42"/>
      <c r="K181" s="42"/>
      <c r="L181" s="46"/>
      <c r="M181" s="236"/>
      <c r="N181" s="237"/>
      <c r="O181" s="86"/>
      <c r="P181" s="86"/>
      <c r="Q181" s="86"/>
      <c r="R181" s="86"/>
      <c r="S181" s="86"/>
      <c r="T181" s="87"/>
      <c r="U181" s="40"/>
      <c r="V181" s="40"/>
      <c r="W181" s="40"/>
      <c r="X181" s="40"/>
      <c r="Y181" s="40"/>
      <c r="Z181" s="40"/>
      <c r="AA181" s="40"/>
      <c r="AB181" s="40"/>
      <c r="AC181" s="40"/>
      <c r="AD181" s="40"/>
      <c r="AE181" s="40"/>
      <c r="AT181" s="18" t="s">
        <v>210</v>
      </c>
      <c r="AU181" s="18" t="s">
        <v>86</v>
      </c>
    </row>
    <row r="182" spans="1:51" s="13" customFormat="1" ht="12">
      <c r="A182" s="13"/>
      <c r="B182" s="238"/>
      <c r="C182" s="239"/>
      <c r="D182" s="234" t="s">
        <v>213</v>
      </c>
      <c r="E182" s="240" t="s">
        <v>32</v>
      </c>
      <c r="F182" s="241" t="s">
        <v>1540</v>
      </c>
      <c r="G182" s="239"/>
      <c r="H182" s="242">
        <v>20</v>
      </c>
      <c r="I182" s="243"/>
      <c r="J182" s="239"/>
      <c r="K182" s="239"/>
      <c r="L182" s="244"/>
      <c r="M182" s="245"/>
      <c r="N182" s="246"/>
      <c r="O182" s="246"/>
      <c r="P182" s="246"/>
      <c r="Q182" s="246"/>
      <c r="R182" s="246"/>
      <c r="S182" s="246"/>
      <c r="T182" s="247"/>
      <c r="U182" s="13"/>
      <c r="V182" s="13"/>
      <c r="W182" s="13"/>
      <c r="X182" s="13"/>
      <c r="Y182" s="13"/>
      <c r="Z182" s="13"/>
      <c r="AA182" s="13"/>
      <c r="AB182" s="13"/>
      <c r="AC182" s="13"/>
      <c r="AD182" s="13"/>
      <c r="AE182" s="13"/>
      <c r="AT182" s="248" t="s">
        <v>213</v>
      </c>
      <c r="AU182" s="248" t="s">
        <v>86</v>
      </c>
      <c r="AV182" s="13" t="s">
        <v>86</v>
      </c>
      <c r="AW182" s="13" t="s">
        <v>39</v>
      </c>
      <c r="AX182" s="13" t="s">
        <v>6</v>
      </c>
      <c r="AY182" s="248" t="s">
        <v>199</v>
      </c>
    </row>
    <row r="183" spans="1:51" s="14" customFormat="1" ht="12">
      <c r="A183" s="14"/>
      <c r="B183" s="249"/>
      <c r="C183" s="250"/>
      <c r="D183" s="234" t="s">
        <v>213</v>
      </c>
      <c r="E183" s="251" t="s">
        <v>32</v>
      </c>
      <c r="F183" s="252" t="s">
        <v>215</v>
      </c>
      <c r="G183" s="250"/>
      <c r="H183" s="253">
        <v>20</v>
      </c>
      <c r="I183" s="254"/>
      <c r="J183" s="250"/>
      <c r="K183" s="250"/>
      <c r="L183" s="255"/>
      <c r="M183" s="269"/>
      <c r="N183" s="270"/>
      <c r="O183" s="270"/>
      <c r="P183" s="270"/>
      <c r="Q183" s="270"/>
      <c r="R183" s="270"/>
      <c r="S183" s="270"/>
      <c r="T183" s="271"/>
      <c r="U183" s="14"/>
      <c r="V183" s="14"/>
      <c r="W183" s="14"/>
      <c r="X183" s="14"/>
      <c r="Y183" s="14"/>
      <c r="Z183" s="14"/>
      <c r="AA183" s="14"/>
      <c r="AB183" s="14"/>
      <c r="AC183" s="14"/>
      <c r="AD183" s="14"/>
      <c r="AE183" s="14"/>
      <c r="AT183" s="259" t="s">
        <v>213</v>
      </c>
      <c r="AU183" s="259" t="s">
        <v>86</v>
      </c>
      <c r="AV183" s="14" t="s">
        <v>209</v>
      </c>
      <c r="AW183" s="14" t="s">
        <v>39</v>
      </c>
      <c r="AX183" s="14" t="s">
        <v>84</v>
      </c>
      <c r="AY183" s="259" t="s">
        <v>199</v>
      </c>
    </row>
    <row r="184" spans="1:63" s="12" customFormat="1" ht="22.8" customHeight="1">
      <c r="A184" s="12"/>
      <c r="B184" s="204"/>
      <c r="C184" s="205"/>
      <c r="D184" s="206" t="s">
        <v>76</v>
      </c>
      <c r="E184" s="218" t="s">
        <v>209</v>
      </c>
      <c r="F184" s="218" t="s">
        <v>917</v>
      </c>
      <c r="G184" s="205"/>
      <c r="H184" s="205"/>
      <c r="I184" s="208"/>
      <c r="J184" s="219">
        <f>BK184</f>
        <v>0</v>
      </c>
      <c r="K184" s="205"/>
      <c r="L184" s="210"/>
      <c r="M184" s="211"/>
      <c r="N184" s="212"/>
      <c r="O184" s="212"/>
      <c r="P184" s="213">
        <f>SUM(P185:P197)</f>
        <v>0</v>
      </c>
      <c r="Q184" s="212"/>
      <c r="R184" s="213">
        <f>SUM(R185:R197)</f>
        <v>0</v>
      </c>
      <c r="S184" s="212"/>
      <c r="T184" s="214">
        <f>SUM(T185:T197)</f>
        <v>0</v>
      </c>
      <c r="U184" s="12"/>
      <c r="V184" s="12"/>
      <c r="W184" s="12"/>
      <c r="X184" s="12"/>
      <c r="Y184" s="12"/>
      <c r="Z184" s="12"/>
      <c r="AA184" s="12"/>
      <c r="AB184" s="12"/>
      <c r="AC184" s="12"/>
      <c r="AD184" s="12"/>
      <c r="AE184" s="12"/>
      <c r="AR184" s="215" t="s">
        <v>84</v>
      </c>
      <c r="AT184" s="216" t="s">
        <v>76</v>
      </c>
      <c r="AU184" s="216" t="s">
        <v>84</v>
      </c>
      <c r="AY184" s="215" t="s">
        <v>199</v>
      </c>
      <c r="BK184" s="217">
        <f>SUM(BK185:BK197)</f>
        <v>0</v>
      </c>
    </row>
    <row r="185" spans="1:65" s="2" customFormat="1" ht="19.8" customHeight="1">
      <c r="A185" s="40"/>
      <c r="B185" s="41"/>
      <c r="C185" s="260" t="s">
        <v>364</v>
      </c>
      <c r="D185" s="260" t="s">
        <v>222</v>
      </c>
      <c r="E185" s="261" t="s">
        <v>1344</v>
      </c>
      <c r="F185" s="262" t="s">
        <v>1345</v>
      </c>
      <c r="G185" s="263" t="s">
        <v>288</v>
      </c>
      <c r="H185" s="264">
        <v>29.44</v>
      </c>
      <c r="I185" s="265"/>
      <c r="J185" s="266">
        <f>ROUND(I185*H185,2)</f>
        <v>0</v>
      </c>
      <c r="K185" s="262" t="s">
        <v>32</v>
      </c>
      <c r="L185" s="46"/>
      <c r="M185" s="267" t="s">
        <v>32</v>
      </c>
      <c r="N185" s="268" t="s">
        <v>48</v>
      </c>
      <c r="O185" s="86"/>
      <c r="P185" s="230">
        <f>O185*H185</f>
        <v>0</v>
      </c>
      <c r="Q185" s="230">
        <v>0</v>
      </c>
      <c r="R185" s="230">
        <f>Q185*H185</f>
        <v>0</v>
      </c>
      <c r="S185" s="230">
        <v>0</v>
      </c>
      <c r="T185" s="231">
        <f>S185*H185</f>
        <v>0</v>
      </c>
      <c r="U185" s="40"/>
      <c r="V185" s="40"/>
      <c r="W185" s="40"/>
      <c r="X185" s="40"/>
      <c r="Y185" s="40"/>
      <c r="Z185" s="40"/>
      <c r="AA185" s="40"/>
      <c r="AB185" s="40"/>
      <c r="AC185" s="40"/>
      <c r="AD185" s="40"/>
      <c r="AE185" s="40"/>
      <c r="AR185" s="232" t="s">
        <v>209</v>
      </c>
      <c r="AT185" s="232" t="s">
        <v>222</v>
      </c>
      <c r="AU185" s="232" t="s">
        <v>86</v>
      </c>
      <c r="AY185" s="18" t="s">
        <v>199</v>
      </c>
      <c r="BE185" s="233">
        <f>IF(N185="základní",J185,0)</f>
        <v>0</v>
      </c>
      <c r="BF185" s="233">
        <f>IF(N185="snížená",J185,0)</f>
        <v>0</v>
      </c>
      <c r="BG185" s="233">
        <f>IF(N185="zákl. přenesená",J185,0)</f>
        <v>0</v>
      </c>
      <c r="BH185" s="233">
        <f>IF(N185="sníž. přenesená",J185,0)</f>
        <v>0</v>
      </c>
      <c r="BI185" s="233">
        <f>IF(N185="nulová",J185,0)</f>
        <v>0</v>
      </c>
      <c r="BJ185" s="18" t="s">
        <v>84</v>
      </c>
      <c r="BK185" s="233">
        <f>ROUND(I185*H185,2)</f>
        <v>0</v>
      </c>
      <c r="BL185" s="18" t="s">
        <v>209</v>
      </c>
      <c r="BM185" s="232" t="s">
        <v>367</v>
      </c>
    </row>
    <row r="186" spans="1:47" s="2" customFormat="1" ht="12">
      <c r="A186" s="40"/>
      <c r="B186" s="41"/>
      <c r="C186" s="42"/>
      <c r="D186" s="234" t="s">
        <v>210</v>
      </c>
      <c r="E186" s="42"/>
      <c r="F186" s="235" t="s">
        <v>1345</v>
      </c>
      <c r="G186" s="42"/>
      <c r="H186" s="42"/>
      <c r="I186" s="138"/>
      <c r="J186" s="42"/>
      <c r="K186" s="42"/>
      <c r="L186" s="46"/>
      <c r="M186" s="236"/>
      <c r="N186" s="237"/>
      <c r="O186" s="86"/>
      <c r="P186" s="86"/>
      <c r="Q186" s="86"/>
      <c r="R186" s="86"/>
      <c r="S186" s="86"/>
      <c r="T186" s="87"/>
      <c r="U186" s="40"/>
      <c r="V186" s="40"/>
      <c r="W186" s="40"/>
      <c r="X186" s="40"/>
      <c r="Y186" s="40"/>
      <c r="Z186" s="40"/>
      <c r="AA186" s="40"/>
      <c r="AB186" s="40"/>
      <c r="AC186" s="40"/>
      <c r="AD186" s="40"/>
      <c r="AE186" s="40"/>
      <c r="AT186" s="18" t="s">
        <v>210</v>
      </c>
      <c r="AU186" s="18" t="s">
        <v>86</v>
      </c>
    </row>
    <row r="187" spans="1:51" s="13" customFormat="1" ht="12">
      <c r="A187" s="13"/>
      <c r="B187" s="238"/>
      <c r="C187" s="239"/>
      <c r="D187" s="234" t="s">
        <v>213</v>
      </c>
      <c r="E187" s="240" t="s">
        <v>32</v>
      </c>
      <c r="F187" s="241" t="s">
        <v>1541</v>
      </c>
      <c r="G187" s="239"/>
      <c r="H187" s="242">
        <v>29.44</v>
      </c>
      <c r="I187" s="243"/>
      <c r="J187" s="239"/>
      <c r="K187" s="239"/>
      <c r="L187" s="244"/>
      <c r="M187" s="245"/>
      <c r="N187" s="246"/>
      <c r="O187" s="246"/>
      <c r="P187" s="246"/>
      <c r="Q187" s="246"/>
      <c r="R187" s="246"/>
      <c r="S187" s="246"/>
      <c r="T187" s="247"/>
      <c r="U187" s="13"/>
      <c r="V187" s="13"/>
      <c r="W187" s="13"/>
      <c r="X187" s="13"/>
      <c r="Y187" s="13"/>
      <c r="Z187" s="13"/>
      <c r="AA187" s="13"/>
      <c r="AB187" s="13"/>
      <c r="AC187" s="13"/>
      <c r="AD187" s="13"/>
      <c r="AE187" s="13"/>
      <c r="AT187" s="248" t="s">
        <v>213</v>
      </c>
      <c r="AU187" s="248" t="s">
        <v>86</v>
      </c>
      <c r="AV187" s="13" t="s">
        <v>86</v>
      </c>
      <c r="AW187" s="13" t="s">
        <v>39</v>
      </c>
      <c r="AX187" s="13" t="s">
        <v>6</v>
      </c>
      <c r="AY187" s="248" t="s">
        <v>199</v>
      </c>
    </row>
    <row r="188" spans="1:51" s="14" customFormat="1" ht="12">
      <c r="A188" s="14"/>
      <c r="B188" s="249"/>
      <c r="C188" s="250"/>
      <c r="D188" s="234" t="s">
        <v>213</v>
      </c>
      <c r="E188" s="251" t="s">
        <v>32</v>
      </c>
      <c r="F188" s="252" t="s">
        <v>215</v>
      </c>
      <c r="G188" s="250"/>
      <c r="H188" s="253">
        <v>29.44</v>
      </c>
      <c r="I188" s="254"/>
      <c r="J188" s="250"/>
      <c r="K188" s="250"/>
      <c r="L188" s="255"/>
      <c r="M188" s="269"/>
      <c r="N188" s="270"/>
      <c r="O188" s="270"/>
      <c r="P188" s="270"/>
      <c r="Q188" s="270"/>
      <c r="R188" s="270"/>
      <c r="S188" s="270"/>
      <c r="T188" s="271"/>
      <c r="U188" s="14"/>
      <c r="V188" s="14"/>
      <c r="W188" s="14"/>
      <c r="X188" s="14"/>
      <c r="Y188" s="14"/>
      <c r="Z188" s="14"/>
      <c r="AA188" s="14"/>
      <c r="AB188" s="14"/>
      <c r="AC188" s="14"/>
      <c r="AD188" s="14"/>
      <c r="AE188" s="14"/>
      <c r="AT188" s="259" t="s">
        <v>213</v>
      </c>
      <c r="AU188" s="259" t="s">
        <v>86</v>
      </c>
      <c r="AV188" s="14" t="s">
        <v>209</v>
      </c>
      <c r="AW188" s="14" t="s">
        <v>39</v>
      </c>
      <c r="AX188" s="14" t="s">
        <v>84</v>
      </c>
      <c r="AY188" s="259" t="s">
        <v>199</v>
      </c>
    </row>
    <row r="189" spans="1:65" s="2" customFormat="1" ht="19.8" customHeight="1">
      <c r="A189" s="40"/>
      <c r="B189" s="41"/>
      <c r="C189" s="260" t="s">
        <v>268</v>
      </c>
      <c r="D189" s="260" t="s">
        <v>222</v>
      </c>
      <c r="E189" s="261" t="s">
        <v>924</v>
      </c>
      <c r="F189" s="262" t="s">
        <v>925</v>
      </c>
      <c r="G189" s="263" t="s">
        <v>303</v>
      </c>
      <c r="H189" s="264">
        <v>57.4</v>
      </c>
      <c r="I189" s="265"/>
      <c r="J189" s="266">
        <f>ROUND(I189*H189,2)</f>
        <v>0</v>
      </c>
      <c r="K189" s="262" t="s">
        <v>32</v>
      </c>
      <c r="L189" s="46"/>
      <c r="M189" s="267" t="s">
        <v>32</v>
      </c>
      <c r="N189" s="268" t="s">
        <v>48</v>
      </c>
      <c r="O189" s="86"/>
      <c r="P189" s="230">
        <f>O189*H189</f>
        <v>0</v>
      </c>
      <c r="Q189" s="230">
        <v>0</v>
      </c>
      <c r="R189" s="230">
        <f>Q189*H189</f>
        <v>0</v>
      </c>
      <c r="S189" s="230">
        <v>0</v>
      </c>
      <c r="T189" s="231">
        <f>S189*H189</f>
        <v>0</v>
      </c>
      <c r="U189" s="40"/>
      <c r="V189" s="40"/>
      <c r="W189" s="40"/>
      <c r="X189" s="40"/>
      <c r="Y189" s="40"/>
      <c r="Z189" s="40"/>
      <c r="AA189" s="40"/>
      <c r="AB189" s="40"/>
      <c r="AC189" s="40"/>
      <c r="AD189" s="40"/>
      <c r="AE189" s="40"/>
      <c r="AR189" s="232" t="s">
        <v>209</v>
      </c>
      <c r="AT189" s="232" t="s">
        <v>222</v>
      </c>
      <c r="AU189" s="232" t="s">
        <v>86</v>
      </c>
      <c r="AY189" s="18" t="s">
        <v>199</v>
      </c>
      <c r="BE189" s="233">
        <f>IF(N189="základní",J189,0)</f>
        <v>0</v>
      </c>
      <c r="BF189" s="233">
        <f>IF(N189="snížená",J189,0)</f>
        <v>0</v>
      </c>
      <c r="BG189" s="233">
        <f>IF(N189="zákl. přenesená",J189,0)</f>
        <v>0</v>
      </c>
      <c r="BH189" s="233">
        <f>IF(N189="sníž. přenesená",J189,0)</f>
        <v>0</v>
      </c>
      <c r="BI189" s="233">
        <f>IF(N189="nulová",J189,0)</f>
        <v>0</v>
      </c>
      <c r="BJ189" s="18" t="s">
        <v>84</v>
      </c>
      <c r="BK189" s="233">
        <f>ROUND(I189*H189,2)</f>
        <v>0</v>
      </c>
      <c r="BL189" s="18" t="s">
        <v>209</v>
      </c>
      <c r="BM189" s="232" t="s">
        <v>371</v>
      </c>
    </row>
    <row r="190" spans="1:47" s="2" customFormat="1" ht="12">
      <c r="A190" s="40"/>
      <c r="B190" s="41"/>
      <c r="C190" s="42"/>
      <c r="D190" s="234" t="s">
        <v>210</v>
      </c>
      <c r="E190" s="42"/>
      <c r="F190" s="235" t="s">
        <v>925</v>
      </c>
      <c r="G190" s="42"/>
      <c r="H190" s="42"/>
      <c r="I190" s="138"/>
      <c r="J190" s="42"/>
      <c r="K190" s="42"/>
      <c r="L190" s="46"/>
      <c r="M190" s="236"/>
      <c r="N190" s="237"/>
      <c r="O190" s="86"/>
      <c r="P190" s="86"/>
      <c r="Q190" s="86"/>
      <c r="R190" s="86"/>
      <c r="S190" s="86"/>
      <c r="T190" s="87"/>
      <c r="U190" s="40"/>
      <c r="V190" s="40"/>
      <c r="W190" s="40"/>
      <c r="X190" s="40"/>
      <c r="Y190" s="40"/>
      <c r="Z190" s="40"/>
      <c r="AA190" s="40"/>
      <c r="AB190" s="40"/>
      <c r="AC190" s="40"/>
      <c r="AD190" s="40"/>
      <c r="AE190" s="40"/>
      <c r="AT190" s="18" t="s">
        <v>210</v>
      </c>
      <c r="AU190" s="18" t="s">
        <v>86</v>
      </c>
    </row>
    <row r="191" spans="1:51" s="13" customFormat="1" ht="12">
      <c r="A191" s="13"/>
      <c r="B191" s="238"/>
      <c r="C191" s="239"/>
      <c r="D191" s="234" t="s">
        <v>213</v>
      </c>
      <c r="E191" s="240" t="s">
        <v>32</v>
      </c>
      <c r="F191" s="241" t="s">
        <v>1542</v>
      </c>
      <c r="G191" s="239"/>
      <c r="H191" s="242">
        <v>57.4</v>
      </c>
      <c r="I191" s="243"/>
      <c r="J191" s="239"/>
      <c r="K191" s="239"/>
      <c r="L191" s="244"/>
      <c r="M191" s="245"/>
      <c r="N191" s="246"/>
      <c r="O191" s="246"/>
      <c r="P191" s="246"/>
      <c r="Q191" s="246"/>
      <c r="R191" s="246"/>
      <c r="S191" s="246"/>
      <c r="T191" s="247"/>
      <c r="U191" s="13"/>
      <c r="V191" s="13"/>
      <c r="W191" s="13"/>
      <c r="X191" s="13"/>
      <c r="Y191" s="13"/>
      <c r="Z191" s="13"/>
      <c r="AA191" s="13"/>
      <c r="AB191" s="13"/>
      <c r="AC191" s="13"/>
      <c r="AD191" s="13"/>
      <c r="AE191" s="13"/>
      <c r="AT191" s="248" t="s">
        <v>213</v>
      </c>
      <c r="AU191" s="248" t="s">
        <v>86</v>
      </c>
      <c r="AV191" s="13" t="s">
        <v>86</v>
      </c>
      <c r="AW191" s="13" t="s">
        <v>39</v>
      </c>
      <c r="AX191" s="13" t="s">
        <v>6</v>
      </c>
      <c r="AY191" s="248" t="s">
        <v>199</v>
      </c>
    </row>
    <row r="192" spans="1:51" s="14" customFormat="1" ht="12">
      <c r="A192" s="14"/>
      <c r="B192" s="249"/>
      <c r="C192" s="250"/>
      <c r="D192" s="234" t="s">
        <v>213</v>
      </c>
      <c r="E192" s="251" t="s">
        <v>32</v>
      </c>
      <c r="F192" s="252" t="s">
        <v>215</v>
      </c>
      <c r="G192" s="250"/>
      <c r="H192" s="253">
        <v>57.4</v>
      </c>
      <c r="I192" s="254"/>
      <c r="J192" s="250"/>
      <c r="K192" s="250"/>
      <c r="L192" s="255"/>
      <c r="M192" s="269"/>
      <c r="N192" s="270"/>
      <c r="O192" s="270"/>
      <c r="P192" s="270"/>
      <c r="Q192" s="270"/>
      <c r="R192" s="270"/>
      <c r="S192" s="270"/>
      <c r="T192" s="271"/>
      <c r="U192" s="14"/>
      <c r="V192" s="14"/>
      <c r="W192" s="14"/>
      <c r="X192" s="14"/>
      <c r="Y192" s="14"/>
      <c r="Z192" s="14"/>
      <c r="AA192" s="14"/>
      <c r="AB192" s="14"/>
      <c r="AC192" s="14"/>
      <c r="AD192" s="14"/>
      <c r="AE192" s="14"/>
      <c r="AT192" s="259" t="s">
        <v>213</v>
      </c>
      <c r="AU192" s="259" t="s">
        <v>86</v>
      </c>
      <c r="AV192" s="14" t="s">
        <v>209</v>
      </c>
      <c r="AW192" s="14" t="s">
        <v>39</v>
      </c>
      <c r="AX192" s="14" t="s">
        <v>84</v>
      </c>
      <c r="AY192" s="259" t="s">
        <v>199</v>
      </c>
    </row>
    <row r="193" spans="1:65" s="2" customFormat="1" ht="30" customHeight="1">
      <c r="A193" s="40"/>
      <c r="B193" s="41"/>
      <c r="C193" s="260" t="s">
        <v>372</v>
      </c>
      <c r="D193" s="260" t="s">
        <v>222</v>
      </c>
      <c r="E193" s="261" t="s">
        <v>1348</v>
      </c>
      <c r="F193" s="262" t="s">
        <v>1349</v>
      </c>
      <c r="G193" s="263" t="s">
        <v>288</v>
      </c>
      <c r="H193" s="264">
        <v>31</v>
      </c>
      <c r="I193" s="265"/>
      <c r="J193" s="266">
        <f>ROUND(I193*H193,2)</f>
        <v>0</v>
      </c>
      <c r="K193" s="262" t="s">
        <v>32</v>
      </c>
      <c r="L193" s="46"/>
      <c r="M193" s="267" t="s">
        <v>32</v>
      </c>
      <c r="N193" s="268" t="s">
        <v>48</v>
      </c>
      <c r="O193" s="86"/>
      <c r="P193" s="230">
        <f>O193*H193</f>
        <v>0</v>
      </c>
      <c r="Q193" s="230">
        <v>0</v>
      </c>
      <c r="R193" s="230">
        <f>Q193*H193</f>
        <v>0</v>
      </c>
      <c r="S193" s="230">
        <v>0</v>
      </c>
      <c r="T193" s="231">
        <f>S193*H193</f>
        <v>0</v>
      </c>
      <c r="U193" s="40"/>
      <c r="V193" s="40"/>
      <c r="W193" s="40"/>
      <c r="X193" s="40"/>
      <c r="Y193" s="40"/>
      <c r="Z193" s="40"/>
      <c r="AA193" s="40"/>
      <c r="AB193" s="40"/>
      <c r="AC193" s="40"/>
      <c r="AD193" s="40"/>
      <c r="AE193" s="40"/>
      <c r="AR193" s="232" t="s">
        <v>209</v>
      </c>
      <c r="AT193" s="232" t="s">
        <v>222</v>
      </c>
      <c r="AU193" s="232" t="s">
        <v>86</v>
      </c>
      <c r="AY193" s="18" t="s">
        <v>199</v>
      </c>
      <c r="BE193" s="233">
        <f>IF(N193="základní",J193,0)</f>
        <v>0</v>
      </c>
      <c r="BF193" s="233">
        <f>IF(N193="snížená",J193,0)</f>
        <v>0</v>
      </c>
      <c r="BG193" s="233">
        <f>IF(N193="zákl. přenesená",J193,0)</f>
        <v>0</v>
      </c>
      <c r="BH193" s="233">
        <f>IF(N193="sníž. přenesená",J193,0)</f>
        <v>0</v>
      </c>
      <c r="BI193" s="233">
        <f>IF(N193="nulová",J193,0)</f>
        <v>0</v>
      </c>
      <c r="BJ193" s="18" t="s">
        <v>84</v>
      </c>
      <c r="BK193" s="233">
        <f>ROUND(I193*H193,2)</f>
        <v>0</v>
      </c>
      <c r="BL193" s="18" t="s">
        <v>209</v>
      </c>
      <c r="BM193" s="232" t="s">
        <v>375</v>
      </c>
    </row>
    <row r="194" spans="1:47" s="2" customFormat="1" ht="12">
      <c r="A194" s="40"/>
      <c r="B194" s="41"/>
      <c r="C194" s="42"/>
      <c r="D194" s="234" t="s">
        <v>210</v>
      </c>
      <c r="E194" s="42"/>
      <c r="F194" s="235" t="s">
        <v>1349</v>
      </c>
      <c r="G194" s="42"/>
      <c r="H194" s="42"/>
      <c r="I194" s="138"/>
      <c r="J194" s="42"/>
      <c r="K194" s="42"/>
      <c r="L194" s="46"/>
      <c r="M194" s="236"/>
      <c r="N194" s="237"/>
      <c r="O194" s="86"/>
      <c r="P194" s="86"/>
      <c r="Q194" s="86"/>
      <c r="R194" s="86"/>
      <c r="S194" s="86"/>
      <c r="T194" s="87"/>
      <c r="U194" s="40"/>
      <c r="V194" s="40"/>
      <c r="W194" s="40"/>
      <c r="X194" s="40"/>
      <c r="Y194" s="40"/>
      <c r="Z194" s="40"/>
      <c r="AA194" s="40"/>
      <c r="AB194" s="40"/>
      <c r="AC194" s="40"/>
      <c r="AD194" s="40"/>
      <c r="AE194" s="40"/>
      <c r="AT194" s="18" t="s">
        <v>210</v>
      </c>
      <c r="AU194" s="18" t="s">
        <v>86</v>
      </c>
    </row>
    <row r="195" spans="1:51" s="13" customFormat="1" ht="12">
      <c r="A195" s="13"/>
      <c r="B195" s="238"/>
      <c r="C195" s="239"/>
      <c r="D195" s="234" t="s">
        <v>213</v>
      </c>
      <c r="E195" s="240" t="s">
        <v>32</v>
      </c>
      <c r="F195" s="241" t="s">
        <v>1543</v>
      </c>
      <c r="G195" s="239"/>
      <c r="H195" s="242">
        <v>15</v>
      </c>
      <c r="I195" s="243"/>
      <c r="J195" s="239"/>
      <c r="K195" s="239"/>
      <c r="L195" s="244"/>
      <c r="M195" s="245"/>
      <c r="N195" s="246"/>
      <c r="O195" s="246"/>
      <c r="P195" s="246"/>
      <c r="Q195" s="246"/>
      <c r="R195" s="246"/>
      <c r="S195" s="246"/>
      <c r="T195" s="247"/>
      <c r="U195" s="13"/>
      <c r="V195" s="13"/>
      <c r="W195" s="13"/>
      <c r="X195" s="13"/>
      <c r="Y195" s="13"/>
      <c r="Z195" s="13"/>
      <c r="AA195" s="13"/>
      <c r="AB195" s="13"/>
      <c r="AC195" s="13"/>
      <c r="AD195" s="13"/>
      <c r="AE195" s="13"/>
      <c r="AT195" s="248" t="s">
        <v>213</v>
      </c>
      <c r="AU195" s="248" t="s">
        <v>86</v>
      </c>
      <c r="AV195" s="13" t="s">
        <v>86</v>
      </c>
      <c r="AW195" s="13" t="s">
        <v>39</v>
      </c>
      <c r="AX195" s="13" t="s">
        <v>6</v>
      </c>
      <c r="AY195" s="248" t="s">
        <v>199</v>
      </c>
    </row>
    <row r="196" spans="1:51" s="13" customFormat="1" ht="12">
      <c r="A196" s="13"/>
      <c r="B196" s="238"/>
      <c r="C196" s="239"/>
      <c r="D196" s="234" t="s">
        <v>213</v>
      </c>
      <c r="E196" s="240" t="s">
        <v>32</v>
      </c>
      <c r="F196" s="241" t="s">
        <v>1544</v>
      </c>
      <c r="G196" s="239"/>
      <c r="H196" s="242">
        <v>16</v>
      </c>
      <c r="I196" s="243"/>
      <c r="J196" s="239"/>
      <c r="K196" s="239"/>
      <c r="L196" s="244"/>
      <c r="M196" s="245"/>
      <c r="N196" s="246"/>
      <c r="O196" s="246"/>
      <c r="P196" s="246"/>
      <c r="Q196" s="246"/>
      <c r="R196" s="246"/>
      <c r="S196" s="246"/>
      <c r="T196" s="247"/>
      <c r="U196" s="13"/>
      <c r="V196" s="13"/>
      <c r="W196" s="13"/>
      <c r="X196" s="13"/>
      <c r="Y196" s="13"/>
      <c r="Z196" s="13"/>
      <c r="AA196" s="13"/>
      <c r="AB196" s="13"/>
      <c r="AC196" s="13"/>
      <c r="AD196" s="13"/>
      <c r="AE196" s="13"/>
      <c r="AT196" s="248" t="s">
        <v>213</v>
      </c>
      <c r="AU196" s="248" t="s">
        <v>86</v>
      </c>
      <c r="AV196" s="13" t="s">
        <v>86</v>
      </c>
      <c r="AW196" s="13" t="s">
        <v>39</v>
      </c>
      <c r="AX196" s="13" t="s">
        <v>6</v>
      </c>
      <c r="AY196" s="248" t="s">
        <v>199</v>
      </c>
    </row>
    <row r="197" spans="1:51" s="14" customFormat="1" ht="12">
      <c r="A197" s="14"/>
      <c r="B197" s="249"/>
      <c r="C197" s="250"/>
      <c r="D197" s="234" t="s">
        <v>213</v>
      </c>
      <c r="E197" s="251" t="s">
        <v>32</v>
      </c>
      <c r="F197" s="252" t="s">
        <v>215</v>
      </c>
      <c r="G197" s="250"/>
      <c r="H197" s="253">
        <v>31</v>
      </c>
      <c r="I197" s="254"/>
      <c r="J197" s="250"/>
      <c r="K197" s="250"/>
      <c r="L197" s="255"/>
      <c r="M197" s="269"/>
      <c r="N197" s="270"/>
      <c r="O197" s="270"/>
      <c r="P197" s="270"/>
      <c r="Q197" s="270"/>
      <c r="R197" s="270"/>
      <c r="S197" s="270"/>
      <c r="T197" s="271"/>
      <c r="U197" s="14"/>
      <c r="V197" s="14"/>
      <c r="W197" s="14"/>
      <c r="X197" s="14"/>
      <c r="Y197" s="14"/>
      <c r="Z197" s="14"/>
      <c r="AA197" s="14"/>
      <c r="AB197" s="14"/>
      <c r="AC197" s="14"/>
      <c r="AD197" s="14"/>
      <c r="AE197" s="14"/>
      <c r="AT197" s="259" t="s">
        <v>213</v>
      </c>
      <c r="AU197" s="259" t="s">
        <v>86</v>
      </c>
      <c r="AV197" s="14" t="s">
        <v>209</v>
      </c>
      <c r="AW197" s="14" t="s">
        <v>39</v>
      </c>
      <c r="AX197" s="14" t="s">
        <v>84</v>
      </c>
      <c r="AY197" s="259" t="s">
        <v>199</v>
      </c>
    </row>
    <row r="198" spans="1:63" s="12" customFormat="1" ht="22.8" customHeight="1">
      <c r="A198" s="12"/>
      <c r="B198" s="204"/>
      <c r="C198" s="205"/>
      <c r="D198" s="206" t="s">
        <v>76</v>
      </c>
      <c r="E198" s="218" t="s">
        <v>230</v>
      </c>
      <c r="F198" s="218" t="s">
        <v>933</v>
      </c>
      <c r="G198" s="205"/>
      <c r="H198" s="205"/>
      <c r="I198" s="208"/>
      <c r="J198" s="219">
        <f>BK198</f>
        <v>0</v>
      </c>
      <c r="K198" s="205"/>
      <c r="L198" s="210"/>
      <c r="M198" s="211"/>
      <c r="N198" s="212"/>
      <c r="O198" s="212"/>
      <c r="P198" s="213">
        <f>SUM(P199:P202)</f>
        <v>0</v>
      </c>
      <c r="Q198" s="212"/>
      <c r="R198" s="213">
        <f>SUM(R199:R202)</f>
        <v>0</v>
      </c>
      <c r="S198" s="212"/>
      <c r="T198" s="214">
        <f>SUM(T199:T202)</f>
        <v>0</v>
      </c>
      <c r="U198" s="12"/>
      <c r="V198" s="12"/>
      <c r="W198" s="12"/>
      <c r="X198" s="12"/>
      <c r="Y198" s="12"/>
      <c r="Z198" s="12"/>
      <c r="AA198" s="12"/>
      <c r="AB198" s="12"/>
      <c r="AC198" s="12"/>
      <c r="AD198" s="12"/>
      <c r="AE198" s="12"/>
      <c r="AR198" s="215" t="s">
        <v>84</v>
      </c>
      <c r="AT198" s="216" t="s">
        <v>76</v>
      </c>
      <c r="AU198" s="216" t="s">
        <v>84</v>
      </c>
      <c r="AY198" s="215" t="s">
        <v>199</v>
      </c>
      <c r="BK198" s="217">
        <f>SUM(BK199:BK202)</f>
        <v>0</v>
      </c>
    </row>
    <row r="199" spans="1:65" s="2" customFormat="1" ht="30" customHeight="1">
      <c r="A199" s="40"/>
      <c r="B199" s="41"/>
      <c r="C199" s="260" t="s">
        <v>271</v>
      </c>
      <c r="D199" s="260" t="s">
        <v>222</v>
      </c>
      <c r="E199" s="261" t="s">
        <v>934</v>
      </c>
      <c r="F199" s="262" t="s">
        <v>935</v>
      </c>
      <c r="G199" s="263" t="s">
        <v>324</v>
      </c>
      <c r="H199" s="264">
        <v>9.6</v>
      </c>
      <c r="I199" s="265"/>
      <c r="J199" s="266">
        <f>ROUND(I199*H199,2)</f>
        <v>0</v>
      </c>
      <c r="K199" s="262" t="s">
        <v>32</v>
      </c>
      <c r="L199" s="46"/>
      <c r="M199" s="267" t="s">
        <v>32</v>
      </c>
      <c r="N199" s="268" t="s">
        <v>48</v>
      </c>
      <c r="O199" s="86"/>
      <c r="P199" s="230">
        <f>O199*H199</f>
        <v>0</v>
      </c>
      <c r="Q199" s="230">
        <v>0</v>
      </c>
      <c r="R199" s="230">
        <f>Q199*H199</f>
        <v>0</v>
      </c>
      <c r="S199" s="230">
        <v>0</v>
      </c>
      <c r="T199" s="231">
        <f>S199*H199</f>
        <v>0</v>
      </c>
      <c r="U199" s="40"/>
      <c r="V199" s="40"/>
      <c r="W199" s="40"/>
      <c r="X199" s="40"/>
      <c r="Y199" s="40"/>
      <c r="Z199" s="40"/>
      <c r="AA199" s="40"/>
      <c r="AB199" s="40"/>
      <c r="AC199" s="40"/>
      <c r="AD199" s="40"/>
      <c r="AE199" s="40"/>
      <c r="AR199" s="232" t="s">
        <v>209</v>
      </c>
      <c r="AT199" s="232" t="s">
        <v>222</v>
      </c>
      <c r="AU199" s="232" t="s">
        <v>86</v>
      </c>
      <c r="AY199" s="18" t="s">
        <v>199</v>
      </c>
      <c r="BE199" s="233">
        <f>IF(N199="základní",J199,0)</f>
        <v>0</v>
      </c>
      <c r="BF199" s="233">
        <f>IF(N199="snížená",J199,0)</f>
        <v>0</v>
      </c>
      <c r="BG199" s="233">
        <f>IF(N199="zákl. přenesená",J199,0)</f>
        <v>0</v>
      </c>
      <c r="BH199" s="233">
        <f>IF(N199="sníž. přenesená",J199,0)</f>
        <v>0</v>
      </c>
      <c r="BI199" s="233">
        <f>IF(N199="nulová",J199,0)</f>
        <v>0</v>
      </c>
      <c r="BJ199" s="18" t="s">
        <v>84</v>
      </c>
      <c r="BK199" s="233">
        <f>ROUND(I199*H199,2)</f>
        <v>0</v>
      </c>
      <c r="BL199" s="18" t="s">
        <v>209</v>
      </c>
      <c r="BM199" s="232" t="s">
        <v>379</v>
      </c>
    </row>
    <row r="200" spans="1:47" s="2" customFormat="1" ht="12">
      <c r="A200" s="40"/>
      <c r="B200" s="41"/>
      <c r="C200" s="42"/>
      <c r="D200" s="234" t="s">
        <v>210</v>
      </c>
      <c r="E200" s="42"/>
      <c r="F200" s="235" t="s">
        <v>935</v>
      </c>
      <c r="G200" s="42"/>
      <c r="H200" s="42"/>
      <c r="I200" s="138"/>
      <c r="J200" s="42"/>
      <c r="K200" s="42"/>
      <c r="L200" s="46"/>
      <c r="M200" s="236"/>
      <c r="N200" s="237"/>
      <c r="O200" s="86"/>
      <c r="P200" s="86"/>
      <c r="Q200" s="86"/>
      <c r="R200" s="86"/>
      <c r="S200" s="86"/>
      <c r="T200" s="87"/>
      <c r="U200" s="40"/>
      <c r="V200" s="40"/>
      <c r="W200" s="40"/>
      <c r="X200" s="40"/>
      <c r="Y200" s="40"/>
      <c r="Z200" s="40"/>
      <c r="AA200" s="40"/>
      <c r="AB200" s="40"/>
      <c r="AC200" s="40"/>
      <c r="AD200" s="40"/>
      <c r="AE200" s="40"/>
      <c r="AT200" s="18" t="s">
        <v>210</v>
      </c>
      <c r="AU200" s="18" t="s">
        <v>86</v>
      </c>
    </row>
    <row r="201" spans="1:51" s="13" customFormat="1" ht="12">
      <c r="A201" s="13"/>
      <c r="B201" s="238"/>
      <c r="C201" s="239"/>
      <c r="D201" s="234" t="s">
        <v>213</v>
      </c>
      <c r="E201" s="240" t="s">
        <v>32</v>
      </c>
      <c r="F201" s="241" t="s">
        <v>1545</v>
      </c>
      <c r="G201" s="239"/>
      <c r="H201" s="242">
        <v>9.6</v>
      </c>
      <c r="I201" s="243"/>
      <c r="J201" s="239"/>
      <c r="K201" s="239"/>
      <c r="L201" s="244"/>
      <c r="M201" s="245"/>
      <c r="N201" s="246"/>
      <c r="O201" s="246"/>
      <c r="P201" s="246"/>
      <c r="Q201" s="246"/>
      <c r="R201" s="246"/>
      <c r="S201" s="246"/>
      <c r="T201" s="247"/>
      <c r="U201" s="13"/>
      <c r="V201" s="13"/>
      <c r="W201" s="13"/>
      <c r="X201" s="13"/>
      <c r="Y201" s="13"/>
      <c r="Z201" s="13"/>
      <c r="AA201" s="13"/>
      <c r="AB201" s="13"/>
      <c r="AC201" s="13"/>
      <c r="AD201" s="13"/>
      <c r="AE201" s="13"/>
      <c r="AT201" s="248" t="s">
        <v>213</v>
      </c>
      <c r="AU201" s="248" t="s">
        <v>86</v>
      </c>
      <c r="AV201" s="13" t="s">
        <v>86</v>
      </c>
      <c r="AW201" s="13" t="s">
        <v>39</v>
      </c>
      <c r="AX201" s="13" t="s">
        <v>6</v>
      </c>
      <c r="AY201" s="248" t="s">
        <v>199</v>
      </c>
    </row>
    <row r="202" spans="1:51" s="14" customFormat="1" ht="12">
      <c r="A202" s="14"/>
      <c r="B202" s="249"/>
      <c r="C202" s="250"/>
      <c r="D202" s="234" t="s">
        <v>213</v>
      </c>
      <c r="E202" s="251" t="s">
        <v>32</v>
      </c>
      <c r="F202" s="252" t="s">
        <v>215</v>
      </c>
      <c r="G202" s="250"/>
      <c r="H202" s="253">
        <v>9.6</v>
      </c>
      <c r="I202" s="254"/>
      <c r="J202" s="250"/>
      <c r="K202" s="250"/>
      <c r="L202" s="255"/>
      <c r="M202" s="269"/>
      <c r="N202" s="270"/>
      <c r="O202" s="270"/>
      <c r="P202" s="270"/>
      <c r="Q202" s="270"/>
      <c r="R202" s="270"/>
      <c r="S202" s="270"/>
      <c r="T202" s="271"/>
      <c r="U202" s="14"/>
      <c r="V202" s="14"/>
      <c r="W202" s="14"/>
      <c r="X202" s="14"/>
      <c r="Y202" s="14"/>
      <c r="Z202" s="14"/>
      <c r="AA202" s="14"/>
      <c r="AB202" s="14"/>
      <c r="AC202" s="14"/>
      <c r="AD202" s="14"/>
      <c r="AE202" s="14"/>
      <c r="AT202" s="259" t="s">
        <v>213</v>
      </c>
      <c r="AU202" s="259" t="s">
        <v>86</v>
      </c>
      <c r="AV202" s="14" t="s">
        <v>209</v>
      </c>
      <c r="AW202" s="14" t="s">
        <v>39</v>
      </c>
      <c r="AX202" s="14" t="s">
        <v>84</v>
      </c>
      <c r="AY202" s="259" t="s">
        <v>199</v>
      </c>
    </row>
    <row r="203" spans="1:63" s="12" customFormat="1" ht="22.8" customHeight="1">
      <c r="A203" s="12"/>
      <c r="B203" s="204"/>
      <c r="C203" s="205"/>
      <c r="D203" s="206" t="s">
        <v>76</v>
      </c>
      <c r="E203" s="218" t="s">
        <v>249</v>
      </c>
      <c r="F203" s="218" t="s">
        <v>942</v>
      </c>
      <c r="G203" s="205"/>
      <c r="H203" s="205"/>
      <c r="I203" s="208"/>
      <c r="J203" s="219">
        <f>BK203</f>
        <v>0</v>
      </c>
      <c r="K203" s="205"/>
      <c r="L203" s="210"/>
      <c r="M203" s="211"/>
      <c r="N203" s="212"/>
      <c r="O203" s="212"/>
      <c r="P203" s="213">
        <f>SUM(P204:P229)</f>
        <v>0</v>
      </c>
      <c r="Q203" s="212"/>
      <c r="R203" s="213">
        <f>SUM(R204:R229)</f>
        <v>0</v>
      </c>
      <c r="S203" s="212"/>
      <c r="T203" s="214">
        <f>SUM(T204:T229)</f>
        <v>0</v>
      </c>
      <c r="U203" s="12"/>
      <c r="V203" s="12"/>
      <c r="W203" s="12"/>
      <c r="X203" s="12"/>
      <c r="Y203" s="12"/>
      <c r="Z203" s="12"/>
      <c r="AA203" s="12"/>
      <c r="AB203" s="12"/>
      <c r="AC203" s="12"/>
      <c r="AD203" s="12"/>
      <c r="AE203" s="12"/>
      <c r="AR203" s="215" t="s">
        <v>84</v>
      </c>
      <c r="AT203" s="216" t="s">
        <v>76</v>
      </c>
      <c r="AU203" s="216" t="s">
        <v>84</v>
      </c>
      <c r="AY203" s="215" t="s">
        <v>199</v>
      </c>
      <c r="BK203" s="217">
        <f>SUM(BK204:BK229)</f>
        <v>0</v>
      </c>
    </row>
    <row r="204" spans="1:65" s="2" customFormat="1" ht="19.8" customHeight="1">
      <c r="A204" s="40"/>
      <c r="B204" s="41"/>
      <c r="C204" s="260" t="s">
        <v>380</v>
      </c>
      <c r="D204" s="260" t="s">
        <v>222</v>
      </c>
      <c r="E204" s="261" t="s">
        <v>1354</v>
      </c>
      <c r="F204" s="262" t="s">
        <v>1355</v>
      </c>
      <c r="G204" s="263" t="s">
        <v>288</v>
      </c>
      <c r="H204" s="264">
        <v>54.06</v>
      </c>
      <c r="I204" s="265"/>
      <c r="J204" s="266">
        <f>ROUND(I204*H204,2)</f>
        <v>0</v>
      </c>
      <c r="K204" s="262" t="s">
        <v>32</v>
      </c>
      <c r="L204" s="46"/>
      <c r="M204" s="267" t="s">
        <v>32</v>
      </c>
      <c r="N204" s="268" t="s">
        <v>48</v>
      </c>
      <c r="O204" s="86"/>
      <c r="P204" s="230">
        <f>O204*H204</f>
        <v>0</v>
      </c>
      <c r="Q204" s="230">
        <v>0</v>
      </c>
      <c r="R204" s="230">
        <f>Q204*H204</f>
        <v>0</v>
      </c>
      <c r="S204" s="230">
        <v>0</v>
      </c>
      <c r="T204" s="231">
        <f>S204*H204</f>
        <v>0</v>
      </c>
      <c r="U204" s="40"/>
      <c r="V204" s="40"/>
      <c r="W204" s="40"/>
      <c r="X204" s="40"/>
      <c r="Y204" s="40"/>
      <c r="Z204" s="40"/>
      <c r="AA204" s="40"/>
      <c r="AB204" s="40"/>
      <c r="AC204" s="40"/>
      <c r="AD204" s="40"/>
      <c r="AE204" s="40"/>
      <c r="AR204" s="232" t="s">
        <v>209</v>
      </c>
      <c r="AT204" s="232" t="s">
        <v>222</v>
      </c>
      <c r="AU204" s="232" t="s">
        <v>86</v>
      </c>
      <c r="AY204" s="18" t="s">
        <v>199</v>
      </c>
      <c r="BE204" s="233">
        <f>IF(N204="základní",J204,0)</f>
        <v>0</v>
      </c>
      <c r="BF204" s="233">
        <f>IF(N204="snížená",J204,0)</f>
        <v>0</v>
      </c>
      <c r="BG204" s="233">
        <f>IF(N204="zákl. přenesená",J204,0)</f>
        <v>0</v>
      </c>
      <c r="BH204" s="233">
        <f>IF(N204="sníž. přenesená",J204,0)</f>
        <v>0</v>
      </c>
      <c r="BI204" s="233">
        <f>IF(N204="nulová",J204,0)</f>
        <v>0</v>
      </c>
      <c r="BJ204" s="18" t="s">
        <v>84</v>
      </c>
      <c r="BK204" s="233">
        <f>ROUND(I204*H204,2)</f>
        <v>0</v>
      </c>
      <c r="BL204" s="18" t="s">
        <v>209</v>
      </c>
      <c r="BM204" s="232" t="s">
        <v>383</v>
      </c>
    </row>
    <row r="205" spans="1:47" s="2" customFormat="1" ht="12">
      <c r="A205" s="40"/>
      <c r="B205" s="41"/>
      <c r="C205" s="42"/>
      <c r="D205" s="234" t="s">
        <v>210</v>
      </c>
      <c r="E205" s="42"/>
      <c r="F205" s="235" t="s">
        <v>1355</v>
      </c>
      <c r="G205" s="42"/>
      <c r="H205" s="42"/>
      <c r="I205" s="138"/>
      <c r="J205" s="42"/>
      <c r="K205" s="42"/>
      <c r="L205" s="46"/>
      <c r="M205" s="236"/>
      <c r="N205" s="237"/>
      <c r="O205" s="86"/>
      <c r="P205" s="86"/>
      <c r="Q205" s="86"/>
      <c r="R205" s="86"/>
      <c r="S205" s="86"/>
      <c r="T205" s="87"/>
      <c r="U205" s="40"/>
      <c r="V205" s="40"/>
      <c r="W205" s="40"/>
      <c r="X205" s="40"/>
      <c r="Y205" s="40"/>
      <c r="Z205" s="40"/>
      <c r="AA205" s="40"/>
      <c r="AB205" s="40"/>
      <c r="AC205" s="40"/>
      <c r="AD205" s="40"/>
      <c r="AE205" s="40"/>
      <c r="AT205" s="18" t="s">
        <v>210</v>
      </c>
      <c r="AU205" s="18" t="s">
        <v>86</v>
      </c>
    </row>
    <row r="206" spans="1:51" s="13" customFormat="1" ht="12">
      <c r="A206" s="13"/>
      <c r="B206" s="238"/>
      <c r="C206" s="239"/>
      <c r="D206" s="234" t="s">
        <v>213</v>
      </c>
      <c r="E206" s="240" t="s">
        <v>32</v>
      </c>
      <c r="F206" s="241" t="s">
        <v>1546</v>
      </c>
      <c r="G206" s="239"/>
      <c r="H206" s="242">
        <v>54.06</v>
      </c>
      <c r="I206" s="243"/>
      <c r="J206" s="239"/>
      <c r="K206" s="239"/>
      <c r="L206" s="244"/>
      <c r="M206" s="245"/>
      <c r="N206" s="246"/>
      <c r="O206" s="246"/>
      <c r="P206" s="246"/>
      <c r="Q206" s="246"/>
      <c r="R206" s="246"/>
      <c r="S206" s="246"/>
      <c r="T206" s="247"/>
      <c r="U206" s="13"/>
      <c r="V206" s="13"/>
      <c r="W206" s="13"/>
      <c r="X206" s="13"/>
      <c r="Y206" s="13"/>
      <c r="Z206" s="13"/>
      <c r="AA206" s="13"/>
      <c r="AB206" s="13"/>
      <c r="AC206" s="13"/>
      <c r="AD206" s="13"/>
      <c r="AE206" s="13"/>
      <c r="AT206" s="248" t="s">
        <v>213</v>
      </c>
      <c r="AU206" s="248" t="s">
        <v>86</v>
      </c>
      <c r="AV206" s="13" t="s">
        <v>86</v>
      </c>
      <c r="AW206" s="13" t="s">
        <v>39</v>
      </c>
      <c r="AX206" s="13" t="s">
        <v>6</v>
      </c>
      <c r="AY206" s="248" t="s">
        <v>199</v>
      </c>
    </row>
    <row r="207" spans="1:51" s="14" customFormat="1" ht="12">
      <c r="A207" s="14"/>
      <c r="B207" s="249"/>
      <c r="C207" s="250"/>
      <c r="D207" s="234" t="s">
        <v>213</v>
      </c>
      <c r="E207" s="251" t="s">
        <v>32</v>
      </c>
      <c r="F207" s="252" t="s">
        <v>215</v>
      </c>
      <c r="G207" s="250"/>
      <c r="H207" s="253">
        <v>54.06</v>
      </c>
      <c r="I207" s="254"/>
      <c r="J207" s="250"/>
      <c r="K207" s="250"/>
      <c r="L207" s="255"/>
      <c r="M207" s="269"/>
      <c r="N207" s="270"/>
      <c r="O207" s="270"/>
      <c r="P207" s="270"/>
      <c r="Q207" s="270"/>
      <c r="R207" s="270"/>
      <c r="S207" s="270"/>
      <c r="T207" s="271"/>
      <c r="U207" s="14"/>
      <c r="V207" s="14"/>
      <c r="W207" s="14"/>
      <c r="X207" s="14"/>
      <c r="Y207" s="14"/>
      <c r="Z207" s="14"/>
      <c r="AA207" s="14"/>
      <c r="AB207" s="14"/>
      <c r="AC207" s="14"/>
      <c r="AD207" s="14"/>
      <c r="AE207" s="14"/>
      <c r="AT207" s="259" t="s">
        <v>213</v>
      </c>
      <c r="AU207" s="259" t="s">
        <v>86</v>
      </c>
      <c r="AV207" s="14" t="s">
        <v>209</v>
      </c>
      <c r="AW207" s="14" t="s">
        <v>39</v>
      </c>
      <c r="AX207" s="14" t="s">
        <v>84</v>
      </c>
      <c r="AY207" s="259" t="s">
        <v>199</v>
      </c>
    </row>
    <row r="208" spans="1:65" s="2" customFormat="1" ht="19.8" customHeight="1">
      <c r="A208" s="40"/>
      <c r="B208" s="41"/>
      <c r="C208" s="260" t="s">
        <v>274</v>
      </c>
      <c r="D208" s="260" t="s">
        <v>222</v>
      </c>
      <c r="E208" s="261" t="s">
        <v>1357</v>
      </c>
      <c r="F208" s="262" t="s">
        <v>1358</v>
      </c>
      <c r="G208" s="263" t="s">
        <v>324</v>
      </c>
      <c r="H208" s="264">
        <v>10.2</v>
      </c>
      <c r="I208" s="265"/>
      <c r="J208" s="266">
        <f>ROUND(I208*H208,2)</f>
        <v>0</v>
      </c>
      <c r="K208" s="262" t="s">
        <v>32</v>
      </c>
      <c r="L208" s="46"/>
      <c r="M208" s="267" t="s">
        <v>32</v>
      </c>
      <c r="N208" s="268" t="s">
        <v>48</v>
      </c>
      <c r="O208" s="86"/>
      <c r="P208" s="230">
        <f>O208*H208</f>
        <v>0</v>
      </c>
      <c r="Q208" s="230">
        <v>0</v>
      </c>
      <c r="R208" s="230">
        <f>Q208*H208</f>
        <v>0</v>
      </c>
      <c r="S208" s="230">
        <v>0</v>
      </c>
      <c r="T208" s="231">
        <f>S208*H208</f>
        <v>0</v>
      </c>
      <c r="U208" s="40"/>
      <c r="V208" s="40"/>
      <c r="W208" s="40"/>
      <c r="X208" s="40"/>
      <c r="Y208" s="40"/>
      <c r="Z208" s="40"/>
      <c r="AA208" s="40"/>
      <c r="AB208" s="40"/>
      <c r="AC208" s="40"/>
      <c r="AD208" s="40"/>
      <c r="AE208" s="40"/>
      <c r="AR208" s="232" t="s">
        <v>209</v>
      </c>
      <c r="AT208" s="232" t="s">
        <v>222</v>
      </c>
      <c r="AU208" s="232" t="s">
        <v>86</v>
      </c>
      <c r="AY208" s="18" t="s">
        <v>199</v>
      </c>
      <c r="BE208" s="233">
        <f>IF(N208="základní",J208,0)</f>
        <v>0</v>
      </c>
      <c r="BF208" s="233">
        <f>IF(N208="snížená",J208,0)</f>
        <v>0</v>
      </c>
      <c r="BG208" s="233">
        <f>IF(N208="zákl. přenesená",J208,0)</f>
        <v>0</v>
      </c>
      <c r="BH208" s="233">
        <f>IF(N208="sníž. přenesená",J208,0)</f>
        <v>0</v>
      </c>
      <c r="BI208" s="233">
        <f>IF(N208="nulová",J208,0)</f>
        <v>0</v>
      </c>
      <c r="BJ208" s="18" t="s">
        <v>84</v>
      </c>
      <c r="BK208" s="233">
        <f>ROUND(I208*H208,2)</f>
        <v>0</v>
      </c>
      <c r="BL208" s="18" t="s">
        <v>209</v>
      </c>
      <c r="BM208" s="232" t="s">
        <v>386</v>
      </c>
    </row>
    <row r="209" spans="1:47" s="2" customFormat="1" ht="12">
      <c r="A209" s="40"/>
      <c r="B209" s="41"/>
      <c r="C209" s="42"/>
      <c r="D209" s="234" t="s">
        <v>210</v>
      </c>
      <c r="E209" s="42"/>
      <c r="F209" s="235" t="s">
        <v>1358</v>
      </c>
      <c r="G209" s="42"/>
      <c r="H209" s="42"/>
      <c r="I209" s="138"/>
      <c r="J209" s="42"/>
      <c r="K209" s="42"/>
      <c r="L209" s="46"/>
      <c r="M209" s="236"/>
      <c r="N209" s="237"/>
      <c r="O209" s="86"/>
      <c r="P209" s="86"/>
      <c r="Q209" s="86"/>
      <c r="R209" s="86"/>
      <c r="S209" s="86"/>
      <c r="T209" s="87"/>
      <c r="U209" s="40"/>
      <c r="V209" s="40"/>
      <c r="W209" s="40"/>
      <c r="X209" s="40"/>
      <c r="Y209" s="40"/>
      <c r="Z209" s="40"/>
      <c r="AA209" s="40"/>
      <c r="AB209" s="40"/>
      <c r="AC209" s="40"/>
      <c r="AD209" s="40"/>
      <c r="AE209" s="40"/>
      <c r="AT209" s="18" t="s">
        <v>210</v>
      </c>
      <c r="AU209" s="18" t="s">
        <v>86</v>
      </c>
    </row>
    <row r="210" spans="1:65" s="2" customFormat="1" ht="14.4" customHeight="1">
      <c r="A210" s="40"/>
      <c r="B210" s="41"/>
      <c r="C210" s="220" t="s">
        <v>387</v>
      </c>
      <c r="D210" s="220" t="s">
        <v>203</v>
      </c>
      <c r="E210" s="221" t="s">
        <v>1359</v>
      </c>
      <c r="F210" s="222" t="s">
        <v>1360</v>
      </c>
      <c r="G210" s="223" t="s">
        <v>206</v>
      </c>
      <c r="H210" s="224">
        <v>7</v>
      </c>
      <c r="I210" s="225"/>
      <c r="J210" s="226">
        <f>ROUND(I210*H210,2)</f>
        <v>0</v>
      </c>
      <c r="K210" s="222" t="s">
        <v>32</v>
      </c>
      <c r="L210" s="227"/>
      <c r="M210" s="228" t="s">
        <v>32</v>
      </c>
      <c r="N210" s="229" t="s">
        <v>48</v>
      </c>
      <c r="O210" s="86"/>
      <c r="P210" s="230">
        <f>O210*H210</f>
        <v>0</v>
      </c>
      <c r="Q210" s="230">
        <v>0</v>
      </c>
      <c r="R210" s="230">
        <f>Q210*H210</f>
        <v>0</v>
      </c>
      <c r="S210" s="230">
        <v>0</v>
      </c>
      <c r="T210" s="231">
        <f>S210*H210</f>
        <v>0</v>
      </c>
      <c r="U210" s="40"/>
      <c r="V210" s="40"/>
      <c r="W210" s="40"/>
      <c r="X210" s="40"/>
      <c r="Y210" s="40"/>
      <c r="Z210" s="40"/>
      <c r="AA210" s="40"/>
      <c r="AB210" s="40"/>
      <c r="AC210" s="40"/>
      <c r="AD210" s="40"/>
      <c r="AE210" s="40"/>
      <c r="AR210" s="232" t="s">
        <v>208</v>
      </c>
      <c r="AT210" s="232" t="s">
        <v>203</v>
      </c>
      <c r="AU210" s="232" t="s">
        <v>86</v>
      </c>
      <c r="AY210" s="18" t="s">
        <v>199</v>
      </c>
      <c r="BE210" s="233">
        <f>IF(N210="základní",J210,0)</f>
        <v>0</v>
      </c>
      <c r="BF210" s="233">
        <f>IF(N210="snížená",J210,0)</f>
        <v>0</v>
      </c>
      <c r="BG210" s="233">
        <f>IF(N210="zákl. přenesená",J210,0)</f>
        <v>0</v>
      </c>
      <c r="BH210" s="233">
        <f>IF(N210="sníž. přenesená",J210,0)</f>
        <v>0</v>
      </c>
      <c r="BI210" s="233">
        <f>IF(N210="nulová",J210,0)</f>
        <v>0</v>
      </c>
      <c r="BJ210" s="18" t="s">
        <v>84</v>
      </c>
      <c r="BK210" s="233">
        <f>ROUND(I210*H210,2)</f>
        <v>0</v>
      </c>
      <c r="BL210" s="18" t="s">
        <v>209</v>
      </c>
      <c r="BM210" s="232" t="s">
        <v>390</v>
      </c>
    </row>
    <row r="211" spans="1:47" s="2" customFormat="1" ht="12">
      <c r="A211" s="40"/>
      <c r="B211" s="41"/>
      <c r="C211" s="42"/>
      <c r="D211" s="234" t="s">
        <v>210</v>
      </c>
      <c r="E211" s="42"/>
      <c r="F211" s="235" t="s">
        <v>1360</v>
      </c>
      <c r="G211" s="42"/>
      <c r="H211" s="42"/>
      <c r="I211" s="138"/>
      <c r="J211" s="42"/>
      <c r="K211" s="42"/>
      <c r="L211" s="46"/>
      <c r="M211" s="236"/>
      <c r="N211" s="237"/>
      <c r="O211" s="86"/>
      <c r="P211" s="86"/>
      <c r="Q211" s="86"/>
      <c r="R211" s="86"/>
      <c r="S211" s="86"/>
      <c r="T211" s="87"/>
      <c r="U211" s="40"/>
      <c r="V211" s="40"/>
      <c r="W211" s="40"/>
      <c r="X211" s="40"/>
      <c r="Y211" s="40"/>
      <c r="Z211" s="40"/>
      <c r="AA211" s="40"/>
      <c r="AB211" s="40"/>
      <c r="AC211" s="40"/>
      <c r="AD211" s="40"/>
      <c r="AE211" s="40"/>
      <c r="AT211" s="18" t="s">
        <v>210</v>
      </c>
      <c r="AU211" s="18" t="s">
        <v>86</v>
      </c>
    </row>
    <row r="212" spans="1:65" s="2" customFormat="1" ht="19.8" customHeight="1">
      <c r="A212" s="40"/>
      <c r="B212" s="41"/>
      <c r="C212" s="220" t="s">
        <v>278</v>
      </c>
      <c r="D212" s="220" t="s">
        <v>203</v>
      </c>
      <c r="E212" s="221" t="s">
        <v>1361</v>
      </c>
      <c r="F212" s="222" t="s">
        <v>1362</v>
      </c>
      <c r="G212" s="223" t="s">
        <v>206</v>
      </c>
      <c r="H212" s="224">
        <v>1</v>
      </c>
      <c r="I212" s="225"/>
      <c r="J212" s="226">
        <f>ROUND(I212*H212,2)</f>
        <v>0</v>
      </c>
      <c r="K212" s="222" t="s">
        <v>32</v>
      </c>
      <c r="L212" s="227"/>
      <c r="M212" s="228" t="s">
        <v>32</v>
      </c>
      <c r="N212" s="229" t="s">
        <v>48</v>
      </c>
      <c r="O212" s="86"/>
      <c r="P212" s="230">
        <f>O212*H212</f>
        <v>0</v>
      </c>
      <c r="Q212" s="230">
        <v>0</v>
      </c>
      <c r="R212" s="230">
        <f>Q212*H212</f>
        <v>0</v>
      </c>
      <c r="S212" s="230">
        <v>0</v>
      </c>
      <c r="T212" s="231">
        <f>S212*H212</f>
        <v>0</v>
      </c>
      <c r="U212" s="40"/>
      <c r="V212" s="40"/>
      <c r="W212" s="40"/>
      <c r="X212" s="40"/>
      <c r="Y212" s="40"/>
      <c r="Z212" s="40"/>
      <c r="AA212" s="40"/>
      <c r="AB212" s="40"/>
      <c r="AC212" s="40"/>
      <c r="AD212" s="40"/>
      <c r="AE212" s="40"/>
      <c r="AR212" s="232" t="s">
        <v>208</v>
      </c>
      <c r="AT212" s="232" t="s">
        <v>203</v>
      </c>
      <c r="AU212" s="232" t="s">
        <v>86</v>
      </c>
      <c r="AY212" s="18" t="s">
        <v>199</v>
      </c>
      <c r="BE212" s="233">
        <f>IF(N212="základní",J212,0)</f>
        <v>0</v>
      </c>
      <c r="BF212" s="233">
        <f>IF(N212="snížená",J212,0)</f>
        <v>0</v>
      </c>
      <c r="BG212" s="233">
        <f>IF(N212="zákl. přenesená",J212,0)</f>
        <v>0</v>
      </c>
      <c r="BH212" s="233">
        <f>IF(N212="sníž. přenesená",J212,0)</f>
        <v>0</v>
      </c>
      <c r="BI212" s="233">
        <f>IF(N212="nulová",J212,0)</f>
        <v>0</v>
      </c>
      <c r="BJ212" s="18" t="s">
        <v>84</v>
      </c>
      <c r="BK212" s="233">
        <f>ROUND(I212*H212,2)</f>
        <v>0</v>
      </c>
      <c r="BL212" s="18" t="s">
        <v>209</v>
      </c>
      <c r="BM212" s="232" t="s">
        <v>225</v>
      </c>
    </row>
    <row r="213" spans="1:47" s="2" customFormat="1" ht="12">
      <c r="A213" s="40"/>
      <c r="B213" s="41"/>
      <c r="C213" s="42"/>
      <c r="D213" s="234" t="s">
        <v>210</v>
      </c>
      <c r="E213" s="42"/>
      <c r="F213" s="235" t="s">
        <v>1362</v>
      </c>
      <c r="G213" s="42"/>
      <c r="H213" s="42"/>
      <c r="I213" s="138"/>
      <c r="J213" s="42"/>
      <c r="K213" s="42"/>
      <c r="L213" s="46"/>
      <c r="M213" s="236"/>
      <c r="N213" s="237"/>
      <c r="O213" s="86"/>
      <c r="P213" s="86"/>
      <c r="Q213" s="86"/>
      <c r="R213" s="86"/>
      <c r="S213" s="86"/>
      <c r="T213" s="87"/>
      <c r="U213" s="40"/>
      <c r="V213" s="40"/>
      <c r="W213" s="40"/>
      <c r="X213" s="40"/>
      <c r="Y213" s="40"/>
      <c r="Z213" s="40"/>
      <c r="AA213" s="40"/>
      <c r="AB213" s="40"/>
      <c r="AC213" s="40"/>
      <c r="AD213" s="40"/>
      <c r="AE213" s="40"/>
      <c r="AT213" s="18" t="s">
        <v>210</v>
      </c>
      <c r="AU213" s="18" t="s">
        <v>86</v>
      </c>
    </row>
    <row r="214" spans="1:65" s="2" customFormat="1" ht="19.8" customHeight="1">
      <c r="A214" s="40"/>
      <c r="B214" s="41"/>
      <c r="C214" s="220" t="s">
        <v>393</v>
      </c>
      <c r="D214" s="220" t="s">
        <v>203</v>
      </c>
      <c r="E214" s="221" t="s">
        <v>1363</v>
      </c>
      <c r="F214" s="222" t="s">
        <v>1364</v>
      </c>
      <c r="G214" s="223" t="s">
        <v>206</v>
      </c>
      <c r="H214" s="224">
        <v>1</v>
      </c>
      <c r="I214" s="225"/>
      <c r="J214" s="226">
        <f>ROUND(I214*H214,2)</f>
        <v>0</v>
      </c>
      <c r="K214" s="222" t="s">
        <v>32</v>
      </c>
      <c r="L214" s="227"/>
      <c r="M214" s="228" t="s">
        <v>32</v>
      </c>
      <c r="N214" s="229" t="s">
        <v>48</v>
      </c>
      <c r="O214" s="86"/>
      <c r="P214" s="230">
        <f>O214*H214</f>
        <v>0</v>
      </c>
      <c r="Q214" s="230">
        <v>0</v>
      </c>
      <c r="R214" s="230">
        <f>Q214*H214</f>
        <v>0</v>
      </c>
      <c r="S214" s="230">
        <v>0</v>
      </c>
      <c r="T214" s="231">
        <f>S214*H214</f>
        <v>0</v>
      </c>
      <c r="U214" s="40"/>
      <c r="V214" s="40"/>
      <c r="W214" s="40"/>
      <c r="X214" s="40"/>
      <c r="Y214" s="40"/>
      <c r="Z214" s="40"/>
      <c r="AA214" s="40"/>
      <c r="AB214" s="40"/>
      <c r="AC214" s="40"/>
      <c r="AD214" s="40"/>
      <c r="AE214" s="40"/>
      <c r="AR214" s="232" t="s">
        <v>208</v>
      </c>
      <c r="AT214" s="232" t="s">
        <v>203</v>
      </c>
      <c r="AU214" s="232" t="s">
        <v>86</v>
      </c>
      <c r="AY214" s="18" t="s">
        <v>199</v>
      </c>
      <c r="BE214" s="233">
        <f>IF(N214="základní",J214,0)</f>
        <v>0</v>
      </c>
      <c r="BF214" s="233">
        <f>IF(N214="snížená",J214,0)</f>
        <v>0</v>
      </c>
      <c r="BG214" s="233">
        <f>IF(N214="zákl. přenesená",J214,0)</f>
        <v>0</v>
      </c>
      <c r="BH214" s="233">
        <f>IF(N214="sníž. přenesená",J214,0)</f>
        <v>0</v>
      </c>
      <c r="BI214" s="233">
        <f>IF(N214="nulová",J214,0)</f>
        <v>0</v>
      </c>
      <c r="BJ214" s="18" t="s">
        <v>84</v>
      </c>
      <c r="BK214" s="233">
        <f>ROUND(I214*H214,2)</f>
        <v>0</v>
      </c>
      <c r="BL214" s="18" t="s">
        <v>209</v>
      </c>
      <c r="BM214" s="232" t="s">
        <v>396</v>
      </c>
    </row>
    <row r="215" spans="1:47" s="2" customFormat="1" ht="12">
      <c r="A215" s="40"/>
      <c r="B215" s="41"/>
      <c r="C215" s="42"/>
      <c r="D215" s="234" t="s">
        <v>210</v>
      </c>
      <c r="E215" s="42"/>
      <c r="F215" s="235" t="s">
        <v>1364</v>
      </c>
      <c r="G215" s="42"/>
      <c r="H215" s="42"/>
      <c r="I215" s="138"/>
      <c r="J215" s="42"/>
      <c r="K215" s="42"/>
      <c r="L215" s="46"/>
      <c r="M215" s="236"/>
      <c r="N215" s="237"/>
      <c r="O215" s="86"/>
      <c r="P215" s="86"/>
      <c r="Q215" s="86"/>
      <c r="R215" s="86"/>
      <c r="S215" s="86"/>
      <c r="T215" s="87"/>
      <c r="U215" s="40"/>
      <c r="V215" s="40"/>
      <c r="W215" s="40"/>
      <c r="X215" s="40"/>
      <c r="Y215" s="40"/>
      <c r="Z215" s="40"/>
      <c r="AA215" s="40"/>
      <c r="AB215" s="40"/>
      <c r="AC215" s="40"/>
      <c r="AD215" s="40"/>
      <c r="AE215" s="40"/>
      <c r="AT215" s="18" t="s">
        <v>210</v>
      </c>
      <c r="AU215" s="18" t="s">
        <v>86</v>
      </c>
    </row>
    <row r="216" spans="1:65" s="2" customFormat="1" ht="19.8" customHeight="1">
      <c r="A216" s="40"/>
      <c r="B216" s="41"/>
      <c r="C216" s="260" t="s">
        <v>282</v>
      </c>
      <c r="D216" s="260" t="s">
        <v>222</v>
      </c>
      <c r="E216" s="261" t="s">
        <v>950</v>
      </c>
      <c r="F216" s="262" t="s">
        <v>951</v>
      </c>
      <c r="G216" s="263" t="s">
        <v>288</v>
      </c>
      <c r="H216" s="264">
        <v>16.5</v>
      </c>
      <c r="I216" s="265"/>
      <c r="J216" s="266">
        <f>ROUND(I216*H216,2)</f>
        <v>0</v>
      </c>
      <c r="K216" s="262" t="s">
        <v>32</v>
      </c>
      <c r="L216" s="46"/>
      <c r="M216" s="267" t="s">
        <v>32</v>
      </c>
      <c r="N216" s="268" t="s">
        <v>48</v>
      </c>
      <c r="O216" s="86"/>
      <c r="P216" s="230">
        <f>O216*H216</f>
        <v>0</v>
      </c>
      <c r="Q216" s="230">
        <v>0</v>
      </c>
      <c r="R216" s="230">
        <f>Q216*H216</f>
        <v>0</v>
      </c>
      <c r="S216" s="230">
        <v>0</v>
      </c>
      <c r="T216" s="231">
        <f>S216*H216</f>
        <v>0</v>
      </c>
      <c r="U216" s="40"/>
      <c r="V216" s="40"/>
      <c r="W216" s="40"/>
      <c r="X216" s="40"/>
      <c r="Y216" s="40"/>
      <c r="Z216" s="40"/>
      <c r="AA216" s="40"/>
      <c r="AB216" s="40"/>
      <c r="AC216" s="40"/>
      <c r="AD216" s="40"/>
      <c r="AE216" s="40"/>
      <c r="AR216" s="232" t="s">
        <v>209</v>
      </c>
      <c r="AT216" s="232" t="s">
        <v>222</v>
      </c>
      <c r="AU216" s="232" t="s">
        <v>86</v>
      </c>
      <c r="AY216" s="18" t="s">
        <v>199</v>
      </c>
      <c r="BE216" s="233">
        <f>IF(N216="základní",J216,0)</f>
        <v>0</v>
      </c>
      <c r="BF216" s="233">
        <f>IF(N216="snížená",J216,0)</f>
        <v>0</v>
      </c>
      <c r="BG216" s="233">
        <f>IF(N216="zákl. přenesená",J216,0)</f>
        <v>0</v>
      </c>
      <c r="BH216" s="233">
        <f>IF(N216="sníž. přenesená",J216,0)</f>
        <v>0</v>
      </c>
      <c r="BI216" s="233">
        <f>IF(N216="nulová",J216,0)</f>
        <v>0</v>
      </c>
      <c r="BJ216" s="18" t="s">
        <v>84</v>
      </c>
      <c r="BK216" s="233">
        <f>ROUND(I216*H216,2)</f>
        <v>0</v>
      </c>
      <c r="BL216" s="18" t="s">
        <v>209</v>
      </c>
      <c r="BM216" s="232" t="s">
        <v>399</v>
      </c>
    </row>
    <row r="217" spans="1:47" s="2" customFormat="1" ht="12">
      <c r="A217" s="40"/>
      <c r="B217" s="41"/>
      <c r="C217" s="42"/>
      <c r="D217" s="234" t="s">
        <v>210</v>
      </c>
      <c r="E217" s="42"/>
      <c r="F217" s="235" t="s">
        <v>951</v>
      </c>
      <c r="G217" s="42"/>
      <c r="H217" s="42"/>
      <c r="I217" s="138"/>
      <c r="J217" s="42"/>
      <c r="K217" s="42"/>
      <c r="L217" s="46"/>
      <c r="M217" s="236"/>
      <c r="N217" s="237"/>
      <c r="O217" s="86"/>
      <c r="P217" s="86"/>
      <c r="Q217" s="86"/>
      <c r="R217" s="86"/>
      <c r="S217" s="86"/>
      <c r="T217" s="87"/>
      <c r="U217" s="40"/>
      <c r="V217" s="40"/>
      <c r="W217" s="40"/>
      <c r="X217" s="40"/>
      <c r="Y217" s="40"/>
      <c r="Z217" s="40"/>
      <c r="AA217" s="40"/>
      <c r="AB217" s="40"/>
      <c r="AC217" s="40"/>
      <c r="AD217" s="40"/>
      <c r="AE217" s="40"/>
      <c r="AT217" s="18" t="s">
        <v>210</v>
      </c>
      <c r="AU217" s="18" t="s">
        <v>86</v>
      </c>
    </row>
    <row r="218" spans="1:51" s="13" customFormat="1" ht="12">
      <c r="A218" s="13"/>
      <c r="B218" s="238"/>
      <c r="C218" s="239"/>
      <c r="D218" s="234" t="s">
        <v>213</v>
      </c>
      <c r="E218" s="240" t="s">
        <v>32</v>
      </c>
      <c r="F218" s="241" t="s">
        <v>1547</v>
      </c>
      <c r="G218" s="239"/>
      <c r="H218" s="242">
        <v>16.5</v>
      </c>
      <c r="I218" s="243"/>
      <c r="J218" s="239"/>
      <c r="K218" s="239"/>
      <c r="L218" s="244"/>
      <c r="M218" s="245"/>
      <c r="N218" s="246"/>
      <c r="O218" s="246"/>
      <c r="P218" s="246"/>
      <c r="Q218" s="246"/>
      <c r="R218" s="246"/>
      <c r="S218" s="246"/>
      <c r="T218" s="247"/>
      <c r="U218" s="13"/>
      <c r="V218" s="13"/>
      <c r="W218" s="13"/>
      <c r="X218" s="13"/>
      <c r="Y218" s="13"/>
      <c r="Z218" s="13"/>
      <c r="AA218" s="13"/>
      <c r="AB218" s="13"/>
      <c r="AC218" s="13"/>
      <c r="AD218" s="13"/>
      <c r="AE218" s="13"/>
      <c r="AT218" s="248" t="s">
        <v>213</v>
      </c>
      <c r="AU218" s="248" t="s">
        <v>86</v>
      </c>
      <c r="AV218" s="13" t="s">
        <v>86</v>
      </c>
      <c r="AW218" s="13" t="s">
        <v>39</v>
      </c>
      <c r="AX218" s="13" t="s">
        <v>6</v>
      </c>
      <c r="AY218" s="248" t="s">
        <v>199</v>
      </c>
    </row>
    <row r="219" spans="1:51" s="14" customFormat="1" ht="12">
      <c r="A219" s="14"/>
      <c r="B219" s="249"/>
      <c r="C219" s="250"/>
      <c r="D219" s="234" t="s">
        <v>213</v>
      </c>
      <c r="E219" s="251" t="s">
        <v>32</v>
      </c>
      <c r="F219" s="252" t="s">
        <v>215</v>
      </c>
      <c r="G219" s="250"/>
      <c r="H219" s="253">
        <v>16.5</v>
      </c>
      <c r="I219" s="254"/>
      <c r="J219" s="250"/>
      <c r="K219" s="250"/>
      <c r="L219" s="255"/>
      <c r="M219" s="269"/>
      <c r="N219" s="270"/>
      <c r="O219" s="270"/>
      <c r="P219" s="270"/>
      <c r="Q219" s="270"/>
      <c r="R219" s="270"/>
      <c r="S219" s="270"/>
      <c r="T219" s="271"/>
      <c r="U219" s="14"/>
      <c r="V219" s="14"/>
      <c r="W219" s="14"/>
      <c r="X219" s="14"/>
      <c r="Y219" s="14"/>
      <c r="Z219" s="14"/>
      <c r="AA219" s="14"/>
      <c r="AB219" s="14"/>
      <c r="AC219" s="14"/>
      <c r="AD219" s="14"/>
      <c r="AE219" s="14"/>
      <c r="AT219" s="259" t="s">
        <v>213</v>
      </c>
      <c r="AU219" s="259" t="s">
        <v>86</v>
      </c>
      <c r="AV219" s="14" t="s">
        <v>209</v>
      </c>
      <c r="AW219" s="14" t="s">
        <v>39</v>
      </c>
      <c r="AX219" s="14" t="s">
        <v>84</v>
      </c>
      <c r="AY219" s="259" t="s">
        <v>199</v>
      </c>
    </row>
    <row r="220" spans="1:65" s="2" customFormat="1" ht="19.8" customHeight="1">
      <c r="A220" s="40"/>
      <c r="B220" s="41"/>
      <c r="C220" s="260" t="s">
        <v>400</v>
      </c>
      <c r="D220" s="260" t="s">
        <v>222</v>
      </c>
      <c r="E220" s="261" t="s">
        <v>1168</v>
      </c>
      <c r="F220" s="262" t="s">
        <v>1169</v>
      </c>
      <c r="G220" s="263" t="s">
        <v>206</v>
      </c>
      <c r="H220" s="264">
        <v>2</v>
      </c>
      <c r="I220" s="265"/>
      <c r="J220" s="266">
        <f>ROUND(I220*H220,2)</f>
        <v>0</v>
      </c>
      <c r="K220" s="262" t="s">
        <v>32</v>
      </c>
      <c r="L220" s="46"/>
      <c r="M220" s="267" t="s">
        <v>32</v>
      </c>
      <c r="N220" s="268" t="s">
        <v>48</v>
      </c>
      <c r="O220" s="86"/>
      <c r="P220" s="230">
        <f>O220*H220</f>
        <v>0</v>
      </c>
      <c r="Q220" s="230">
        <v>0</v>
      </c>
      <c r="R220" s="230">
        <f>Q220*H220</f>
        <v>0</v>
      </c>
      <c r="S220" s="230">
        <v>0</v>
      </c>
      <c r="T220" s="231">
        <f>S220*H220</f>
        <v>0</v>
      </c>
      <c r="U220" s="40"/>
      <c r="V220" s="40"/>
      <c r="W220" s="40"/>
      <c r="X220" s="40"/>
      <c r="Y220" s="40"/>
      <c r="Z220" s="40"/>
      <c r="AA220" s="40"/>
      <c r="AB220" s="40"/>
      <c r="AC220" s="40"/>
      <c r="AD220" s="40"/>
      <c r="AE220" s="40"/>
      <c r="AR220" s="232" t="s">
        <v>209</v>
      </c>
      <c r="AT220" s="232" t="s">
        <v>222</v>
      </c>
      <c r="AU220" s="232" t="s">
        <v>86</v>
      </c>
      <c r="AY220" s="18" t="s">
        <v>199</v>
      </c>
      <c r="BE220" s="233">
        <f>IF(N220="základní",J220,0)</f>
        <v>0</v>
      </c>
      <c r="BF220" s="233">
        <f>IF(N220="snížená",J220,0)</f>
        <v>0</v>
      </c>
      <c r="BG220" s="233">
        <f>IF(N220="zákl. přenesená",J220,0)</f>
        <v>0</v>
      </c>
      <c r="BH220" s="233">
        <f>IF(N220="sníž. přenesená",J220,0)</f>
        <v>0</v>
      </c>
      <c r="BI220" s="233">
        <f>IF(N220="nulová",J220,0)</f>
        <v>0</v>
      </c>
      <c r="BJ220" s="18" t="s">
        <v>84</v>
      </c>
      <c r="BK220" s="233">
        <f>ROUND(I220*H220,2)</f>
        <v>0</v>
      </c>
      <c r="BL220" s="18" t="s">
        <v>209</v>
      </c>
      <c r="BM220" s="232" t="s">
        <v>403</v>
      </c>
    </row>
    <row r="221" spans="1:47" s="2" customFormat="1" ht="12">
      <c r="A221" s="40"/>
      <c r="B221" s="41"/>
      <c r="C221" s="42"/>
      <c r="D221" s="234" t="s">
        <v>210</v>
      </c>
      <c r="E221" s="42"/>
      <c r="F221" s="235" t="s">
        <v>1169</v>
      </c>
      <c r="G221" s="42"/>
      <c r="H221" s="42"/>
      <c r="I221" s="138"/>
      <c r="J221" s="42"/>
      <c r="K221" s="42"/>
      <c r="L221" s="46"/>
      <c r="M221" s="236"/>
      <c r="N221" s="237"/>
      <c r="O221" s="86"/>
      <c r="P221" s="86"/>
      <c r="Q221" s="86"/>
      <c r="R221" s="86"/>
      <c r="S221" s="86"/>
      <c r="T221" s="87"/>
      <c r="U221" s="40"/>
      <c r="V221" s="40"/>
      <c r="W221" s="40"/>
      <c r="X221" s="40"/>
      <c r="Y221" s="40"/>
      <c r="Z221" s="40"/>
      <c r="AA221" s="40"/>
      <c r="AB221" s="40"/>
      <c r="AC221" s="40"/>
      <c r="AD221" s="40"/>
      <c r="AE221" s="40"/>
      <c r="AT221" s="18" t="s">
        <v>210</v>
      </c>
      <c r="AU221" s="18" t="s">
        <v>86</v>
      </c>
    </row>
    <row r="222" spans="1:65" s="2" customFormat="1" ht="19.8" customHeight="1">
      <c r="A222" s="40"/>
      <c r="B222" s="41"/>
      <c r="C222" s="260" t="s">
        <v>341</v>
      </c>
      <c r="D222" s="260" t="s">
        <v>222</v>
      </c>
      <c r="E222" s="261" t="s">
        <v>962</v>
      </c>
      <c r="F222" s="262" t="s">
        <v>963</v>
      </c>
      <c r="G222" s="263" t="s">
        <v>303</v>
      </c>
      <c r="H222" s="264">
        <v>18.35</v>
      </c>
      <c r="I222" s="265"/>
      <c r="J222" s="266">
        <f>ROUND(I222*H222,2)</f>
        <v>0</v>
      </c>
      <c r="K222" s="262" t="s">
        <v>32</v>
      </c>
      <c r="L222" s="46"/>
      <c r="M222" s="267" t="s">
        <v>32</v>
      </c>
      <c r="N222" s="268" t="s">
        <v>48</v>
      </c>
      <c r="O222" s="86"/>
      <c r="P222" s="230">
        <f>O222*H222</f>
        <v>0</v>
      </c>
      <c r="Q222" s="230">
        <v>0</v>
      </c>
      <c r="R222" s="230">
        <f>Q222*H222</f>
        <v>0</v>
      </c>
      <c r="S222" s="230">
        <v>0</v>
      </c>
      <c r="T222" s="231">
        <f>S222*H222</f>
        <v>0</v>
      </c>
      <c r="U222" s="40"/>
      <c r="V222" s="40"/>
      <c r="W222" s="40"/>
      <c r="X222" s="40"/>
      <c r="Y222" s="40"/>
      <c r="Z222" s="40"/>
      <c r="AA222" s="40"/>
      <c r="AB222" s="40"/>
      <c r="AC222" s="40"/>
      <c r="AD222" s="40"/>
      <c r="AE222" s="40"/>
      <c r="AR222" s="232" t="s">
        <v>209</v>
      </c>
      <c r="AT222" s="232" t="s">
        <v>222</v>
      </c>
      <c r="AU222" s="232" t="s">
        <v>86</v>
      </c>
      <c r="AY222" s="18" t="s">
        <v>199</v>
      </c>
      <c r="BE222" s="233">
        <f>IF(N222="základní",J222,0)</f>
        <v>0</v>
      </c>
      <c r="BF222" s="233">
        <f>IF(N222="snížená",J222,0)</f>
        <v>0</v>
      </c>
      <c r="BG222" s="233">
        <f>IF(N222="zákl. přenesená",J222,0)</f>
        <v>0</v>
      </c>
      <c r="BH222" s="233">
        <f>IF(N222="sníž. přenesená",J222,0)</f>
        <v>0</v>
      </c>
      <c r="BI222" s="233">
        <f>IF(N222="nulová",J222,0)</f>
        <v>0</v>
      </c>
      <c r="BJ222" s="18" t="s">
        <v>84</v>
      </c>
      <c r="BK222" s="233">
        <f>ROUND(I222*H222,2)</f>
        <v>0</v>
      </c>
      <c r="BL222" s="18" t="s">
        <v>209</v>
      </c>
      <c r="BM222" s="232" t="s">
        <v>406</v>
      </c>
    </row>
    <row r="223" spans="1:47" s="2" customFormat="1" ht="12">
      <c r="A223" s="40"/>
      <c r="B223" s="41"/>
      <c r="C223" s="42"/>
      <c r="D223" s="234" t="s">
        <v>210</v>
      </c>
      <c r="E223" s="42"/>
      <c r="F223" s="235" t="s">
        <v>963</v>
      </c>
      <c r="G223" s="42"/>
      <c r="H223" s="42"/>
      <c r="I223" s="138"/>
      <c r="J223" s="42"/>
      <c r="K223" s="42"/>
      <c r="L223" s="46"/>
      <c r="M223" s="236"/>
      <c r="N223" s="237"/>
      <c r="O223" s="86"/>
      <c r="P223" s="86"/>
      <c r="Q223" s="86"/>
      <c r="R223" s="86"/>
      <c r="S223" s="86"/>
      <c r="T223" s="87"/>
      <c r="U223" s="40"/>
      <c r="V223" s="40"/>
      <c r="W223" s="40"/>
      <c r="X223" s="40"/>
      <c r="Y223" s="40"/>
      <c r="Z223" s="40"/>
      <c r="AA223" s="40"/>
      <c r="AB223" s="40"/>
      <c r="AC223" s="40"/>
      <c r="AD223" s="40"/>
      <c r="AE223" s="40"/>
      <c r="AT223" s="18" t="s">
        <v>210</v>
      </c>
      <c r="AU223" s="18" t="s">
        <v>86</v>
      </c>
    </row>
    <row r="224" spans="1:51" s="13" customFormat="1" ht="12">
      <c r="A224" s="13"/>
      <c r="B224" s="238"/>
      <c r="C224" s="239"/>
      <c r="D224" s="234" t="s">
        <v>213</v>
      </c>
      <c r="E224" s="240" t="s">
        <v>32</v>
      </c>
      <c r="F224" s="241" t="s">
        <v>1548</v>
      </c>
      <c r="G224" s="239"/>
      <c r="H224" s="242">
        <v>18.35</v>
      </c>
      <c r="I224" s="243"/>
      <c r="J224" s="239"/>
      <c r="K224" s="239"/>
      <c r="L224" s="244"/>
      <c r="M224" s="245"/>
      <c r="N224" s="246"/>
      <c r="O224" s="246"/>
      <c r="P224" s="246"/>
      <c r="Q224" s="246"/>
      <c r="R224" s="246"/>
      <c r="S224" s="246"/>
      <c r="T224" s="247"/>
      <c r="U224" s="13"/>
      <c r="V224" s="13"/>
      <c r="W224" s="13"/>
      <c r="X224" s="13"/>
      <c r="Y224" s="13"/>
      <c r="Z224" s="13"/>
      <c r="AA224" s="13"/>
      <c r="AB224" s="13"/>
      <c r="AC224" s="13"/>
      <c r="AD224" s="13"/>
      <c r="AE224" s="13"/>
      <c r="AT224" s="248" t="s">
        <v>213</v>
      </c>
      <c r="AU224" s="248" t="s">
        <v>86</v>
      </c>
      <c r="AV224" s="13" t="s">
        <v>86</v>
      </c>
      <c r="AW224" s="13" t="s">
        <v>39</v>
      </c>
      <c r="AX224" s="13" t="s">
        <v>6</v>
      </c>
      <c r="AY224" s="248" t="s">
        <v>199</v>
      </c>
    </row>
    <row r="225" spans="1:51" s="14" customFormat="1" ht="12">
      <c r="A225" s="14"/>
      <c r="B225" s="249"/>
      <c r="C225" s="250"/>
      <c r="D225" s="234" t="s">
        <v>213</v>
      </c>
      <c r="E225" s="251" t="s">
        <v>32</v>
      </c>
      <c r="F225" s="252" t="s">
        <v>215</v>
      </c>
      <c r="G225" s="250"/>
      <c r="H225" s="253">
        <v>18.35</v>
      </c>
      <c r="I225" s="254"/>
      <c r="J225" s="250"/>
      <c r="K225" s="250"/>
      <c r="L225" s="255"/>
      <c r="M225" s="269"/>
      <c r="N225" s="270"/>
      <c r="O225" s="270"/>
      <c r="P225" s="270"/>
      <c r="Q225" s="270"/>
      <c r="R225" s="270"/>
      <c r="S225" s="270"/>
      <c r="T225" s="271"/>
      <c r="U225" s="14"/>
      <c r="V225" s="14"/>
      <c r="W225" s="14"/>
      <c r="X225" s="14"/>
      <c r="Y225" s="14"/>
      <c r="Z225" s="14"/>
      <c r="AA225" s="14"/>
      <c r="AB225" s="14"/>
      <c r="AC225" s="14"/>
      <c r="AD225" s="14"/>
      <c r="AE225" s="14"/>
      <c r="AT225" s="259" t="s">
        <v>213</v>
      </c>
      <c r="AU225" s="259" t="s">
        <v>86</v>
      </c>
      <c r="AV225" s="14" t="s">
        <v>209</v>
      </c>
      <c r="AW225" s="14" t="s">
        <v>39</v>
      </c>
      <c r="AX225" s="14" t="s">
        <v>84</v>
      </c>
      <c r="AY225" s="259" t="s">
        <v>199</v>
      </c>
    </row>
    <row r="226" spans="1:65" s="2" customFormat="1" ht="14.4" customHeight="1">
      <c r="A226" s="40"/>
      <c r="B226" s="41"/>
      <c r="C226" s="260" t="s">
        <v>408</v>
      </c>
      <c r="D226" s="260" t="s">
        <v>222</v>
      </c>
      <c r="E226" s="261" t="s">
        <v>1373</v>
      </c>
      <c r="F226" s="262" t="s">
        <v>1374</v>
      </c>
      <c r="G226" s="263" t="s">
        <v>303</v>
      </c>
      <c r="H226" s="264">
        <v>3.29</v>
      </c>
      <c r="I226" s="265"/>
      <c r="J226" s="266">
        <f>ROUND(I226*H226,2)</f>
        <v>0</v>
      </c>
      <c r="K226" s="262" t="s">
        <v>32</v>
      </c>
      <c r="L226" s="46"/>
      <c r="M226" s="267" t="s">
        <v>32</v>
      </c>
      <c r="N226" s="268" t="s">
        <v>48</v>
      </c>
      <c r="O226" s="86"/>
      <c r="P226" s="230">
        <f>O226*H226</f>
        <v>0</v>
      </c>
      <c r="Q226" s="230">
        <v>0</v>
      </c>
      <c r="R226" s="230">
        <f>Q226*H226</f>
        <v>0</v>
      </c>
      <c r="S226" s="230">
        <v>0</v>
      </c>
      <c r="T226" s="231">
        <f>S226*H226</f>
        <v>0</v>
      </c>
      <c r="U226" s="40"/>
      <c r="V226" s="40"/>
      <c r="W226" s="40"/>
      <c r="X226" s="40"/>
      <c r="Y226" s="40"/>
      <c r="Z226" s="40"/>
      <c r="AA226" s="40"/>
      <c r="AB226" s="40"/>
      <c r="AC226" s="40"/>
      <c r="AD226" s="40"/>
      <c r="AE226" s="40"/>
      <c r="AR226" s="232" t="s">
        <v>209</v>
      </c>
      <c r="AT226" s="232" t="s">
        <v>222</v>
      </c>
      <c r="AU226" s="232" t="s">
        <v>86</v>
      </c>
      <c r="AY226" s="18" t="s">
        <v>199</v>
      </c>
      <c r="BE226" s="233">
        <f>IF(N226="základní",J226,0)</f>
        <v>0</v>
      </c>
      <c r="BF226" s="233">
        <f>IF(N226="snížená",J226,0)</f>
        <v>0</v>
      </c>
      <c r="BG226" s="233">
        <f>IF(N226="zákl. přenesená",J226,0)</f>
        <v>0</v>
      </c>
      <c r="BH226" s="233">
        <f>IF(N226="sníž. přenesená",J226,0)</f>
        <v>0</v>
      </c>
      <c r="BI226" s="233">
        <f>IF(N226="nulová",J226,0)</f>
        <v>0</v>
      </c>
      <c r="BJ226" s="18" t="s">
        <v>84</v>
      </c>
      <c r="BK226" s="233">
        <f>ROUND(I226*H226,2)</f>
        <v>0</v>
      </c>
      <c r="BL226" s="18" t="s">
        <v>209</v>
      </c>
      <c r="BM226" s="232" t="s">
        <v>411</v>
      </c>
    </row>
    <row r="227" spans="1:47" s="2" customFormat="1" ht="12">
      <c r="A227" s="40"/>
      <c r="B227" s="41"/>
      <c r="C227" s="42"/>
      <c r="D227" s="234" t="s">
        <v>210</v>
      </c>
      <c r="E227" s="42"/>
      <c r="F227" s="235" t="s">
        <v>1374</v>
      </c>
      <c r="G227" s="42"/>
      <c r="H227" s="42"/>
      <c r="I227" s="138"/>
      <c r="J227" s="42"/>
      <c r="K227" s="42"/>
      <c r="L227" s="46"/>
      <c r="M227" s="236"/>
      <c r="N227" s="237"/>
      <c r="O227" s="86"/>
      <c r="P227" s="86"/>
      <c r="Q227" s="86"/>
      <c r="R227" s="86"/>
      <c r="S227" s="86"/>
      <c r="T227" s="87"/>
      <c r="U227" s="40"/>
      <c r="V227" s="40"/>
      <c r="W227" s="40"/>
      <c r="X227" s="40"/>
      <c r="Y227" s="40"/>
      <c r="Z227" s="40"/>
      <c r="AA227" s="40"/>
      <c r="AB227" s="40"/>
      <c r="AC227" s="40"/>
      <c r="AD227" s="40"/>
      <c r="AE227" s="40"/>
      <c r="AT227" s="18" t="s">
        <v>210</v>
      </c>
      <c r="AU227" s="18" t="s">
        <v>86</v>
      </c>
    </row>
    <row r="228" spans="1:51" s="13" customFormat="1" ht="12">
      <c r="A228" s="13"/>
      <c r="B228" s="238"/>
      <c r="C228" s="239"/>
      <c r="D228" s="234" t="s">
        <v>213</v>
      </c>
      <c r="E228" s="240" t="s">
        <v>32</v>
      </c>
      <c r="F228" s="241" t="s">
        <v>1549</v>
      </c>
      <c r="G228" s="239"/>
      <c r="H228" s="242">
        <v>3.29</v>
      </c>
      <c r="I228" s="243"/>
      <c r="J228" s="239"/>
      <c r="K228" s="239"/>
      <c r="L228" s="244"/>
      <c r="M228" s="245"/>
      <c r="N228" s="246"/>
      <c r="O228" s="246"/>
      <c r="P228" s="246"/>
      <c r="Q228" s="246"/>
      <c r="R228" s="246"/>
      <c r="S228" s="246"/>
      <c r="T228" s="247"/>
      <c r="U228" s="13"/>
      <c r="V228" s="13"/>
      <c r="W228" s="13"/>
      <c r="X228" s="13"/>
      <c r="Y228" s="13"/>
      <c r="Z228" s="13"/>
      <c r="AA228" s="13"/>
      <c r="AB228" s="13"/>
      <c r="AC228" s="13"/>
      <c r="AD228" s="13"/>
      <c r="AE228" s="13"/>
      <c r="AT228" s="248" t="s">
        <v>213</v>
      </c>
      <c r="AU228" s="248" t="s">
        <v>86</v>
      </c>
      <c r="AV228" s="13" t="s">
        <v>86</v>
      </c>
      <c r="AW228" s="13" t="s">
        <v>39</v>
      </c>
      <c r="AX228" s="13" t="s">
        <v>6</v>
      </c>
      <c r="AY228" s="248" t="s">
        <v>199</v>
      </c>
    </row>
    <row r="229" spans="1:51" s="14" customFormat="1" ht="12">
      <c r="A229" s="14"/>
      <c r="B229" s="249"/>
      <c r="C229" s="250"/>
      <c r="D229" s="234" t="s">
        <v>213</v>
      </c>
      <c r="E229" s="251" t="s">
        <v>32</v>
      </c>
      <c r="F229" s="252" t="s">
        <v>215</v>
      </c>
      <c r="G229" s="250"/>
      <c r="H229" s="253">
        <v>3.29</v>
      </c>
      <c r="I229" s="254"/>
      <c r="J229" s="250"/>
      <c r="K229" s="250"/>
      <c r="L229" s="255"/>
      <c r="M229" s="269"/>
      <c r="N229" s="270"/>
      <c r="O229" s="270"/>
      <c r="P229" s="270"/>
      <c r="Q229" s="270"/>
      <c r="R229" s="270"/>
      <c r="S229" s="270"/>
      <c r="T229" s="271"/>
      <c r="U229" s="14"/>
      <c r="V229" s="14"/>
      <c r="W229" s="14"/>
      <c r="X229" s="14"/>
      <c r="Y229" s="14"/>
      <c r="Z229" s="14"/>
      <c r="AA229" s="14"/>
      <c r="AB229" s="14"/>
      <c r="AC229" s="14"/>
      <c r="AD229" s="14"/>
      <c r="AE229" s="14"/>
      <c r="AT229" s="259" t="s">
        <v>213</v>
      </c>
      <c r="AU229" s="259" t="s">
        <v>86</v>
      </c>
      <c r="AV229" s="14" t="s">
        <v>209</v>
      </c>
      <c r="AW229" s="14" t="s">
        <v>39</v>
      </c>
      <c r="AX229" s="14" t="s">
        <v>84</v>
      </c>
      <c r="AY229" s="259" t="s">
        <v>199</v>
      </c>
    </row>
    <row r="230" spans="1:63" s="12" customFormat="1" ht="22.8" customHeight="1">
      <c r="A230" s="12"/>
      <c r="B230" s="204"/>
      <c r="C230" s="205"/>
      <c r="D230" s="206" t="s">
        <v>76</v>
      </c>
      <c r="E230" s="218" t="s">
        <v>983</v>
      </c>
      <c r="F230" s="218" t="s">
        <v>984</v>
      </c>
      <c r="G230" s="205"/>
      <c r="H230" s="205"/>
      <c r="I230" s="208"/>
      <c r="J230" s="219">
        <f>BK230</f>
        <v>0</v>
      </c>
      <c r="K230" s="205"/>
      <c r="L230" s="210"/>
      <c r="M230" s="211"/>
      <c r="N230" s="212"/>
      <c r="O230" s="212"/>
      <c r="P230" s="213">
        <f>SUM(P231:P244)</f>
        <v>0</v>
      </c>
      <c r="Q230" s="212"/>
      <c r="R230" s="213">
        <f>SUM(R231:R244)</f>
        <v>0</v>
      </c>
      <c r="S230" s="212"/>
      <c r="T230" s="214">
        <f>SUM(T231:T244)</f>
        <v>0</v>
      </c>
      <c r="U230" s="12"/>
      <c r="V230" s="12"/>
      <c r="W230" s="12"/>
      <c r="X230" s="12"/>
      <c r="Y230" s="12"/>
      <c r="Z230" s="12"/>
      <c r="AA230" s="12"/>
      <c r="AB230" s="12"/>
      <c r="AC230" s="12"/>
      <c r="AD230" s="12"/>
      <c r="AE230" s="12"/>
      <c r="AR230" s="215" t="s">
        <v>84</v>
      </c>
      <c r="AT230" s="216" t="s">
        <v>76</v>
      </c>
      <c r="AU230" s="216" t="s">
        <v>84</v>
      </c>
      <c r="AY230" s="215" t="s">
        <v>199</v>
      </c>
      <c r="BK230" s="217">
        <f>SUM(BK231:BK244)</f>
        <v>0</v>
      </c>
    </row>
    <row r="231" spans="1:65" s="2" customFormat="1" ht="19.8" customHeight="1">
      <c r="A231" s="40"/>
      <c r="B231" s="41"/>
      <c r="C231" s="260" t="s">
        <v>345</v>
      </c>
      <c r="D231" s="260" t="s">
        <v>222</v>
      </c>
      <c r="E231" s="261" t="s">
        <v>990</v>
      </c>
      <c r="F231" s="262" t="s">
        <v>991</v>
      </c>
      <c r="G231" s="263" t="s">
        <v>296</v>
      </c>
      <c r="H231" s="264">
        <v>48.266</v>
      </c>
      <c r="I231" s="265"/>
      <c r="J231" s="266">
        <f>ROUND(I231*H231,2)</f>
        <v>0</v>
      </c>
      <c r="K231" s="262" t="s">
        <v>32</v>
      </c>
      <c r="L231" s="46"/>
      <c r="M231" s="267" t="s">
        <v>32</v>
      </c>
      <c r="N231" s="268" t="s">
        <v>48</v>
      </c>
      <c r="O231" s="86"/>
      <c r="P231" s="230">
        <f>O231*H231</f>
        <v>0</v>
      </c>
      <c r="Q231" s="230">
        <v>0</v>
      </c>
      <c r="R231" s="230">
        <f>Q231*H231</f>
        <v>0</v>
      </c>
      <c r="S231" s="230">
        <v>0</v>
      </c>
      <c r="T231" s="231">
        <f>S231*H231</f>
        <v>0</v>
      </c>
      <c r="U231" s="40"/>
      <c r="V231" s="40"/>
      <c r="W231" s="40"/>
      <c r="X231" s="40"/>
      <c r="Y231" s="40"/>
      <c r="Z231" s="40"/>
      <c r="AA231" s="40"/>
      <c r="AB231" s="40"/>
      <c r="AC231" s="40"/>
      <c r="AD231" s="40"/>
      <c r="AE231" s="40"/>
      <c r="AR231" s="232" t="s">
        <v>209</v>
      </c>
      <c r="AT231" s="232" t="s">
        <v>222</v>
      </c>
      <c r="AU231" s="232" t="s">
        <v>86</v>
      </c>
      <c r="AY231" s="18" t="s">
        <v>199</v>
      </c>
      <c r="BE231" s="233">
        <f>IF(N231="základní",J231,0)</f>
        <v>0</v>
      </c>
      <c r="BF231" s="233">
        <f>IF(N231="snížená",J231,0)</f>
        <v>0</v>
      </c>
      <c r="BG231" s="233">
        <f>IF(N231="zákl. přenesená",J231,0)</f>
        <v>0</v>
      </c>
      <c r="BH231" s="233">
        <f>IF(N231="sníž. přenesená",J231,0)</f>
        <v>0</v>
      </c>
      <c r="BI231" s="233">
        <f>IF(N231="nulová",J231,0)</f>
        <v>0</v>
      </c>
      <c r="BJ231" s="18" t="s">
        <v>84</v>
      </c>
      <c r="BK231" s="233">
        <f>ROUND(I231*H231,2)</f>
        <v>0</v>
      </c>
      <c r="BL231" s="18" t="s">
        <v>209</v>
      </c>
      <c r="BM231" s="232" t="s">
        <v>414</v>
      </c>
    </row>
    <row r="232" spans="1:47" s="2" customFormat="1" ht="12">
      <c r="A232" s="40"/>
      <c r="B232" s="41"/>
      <c r="C232" s="42"/>
      <c r="D232" s="234" t="s">
        <v>210</v>
      </c>
      <c r="E232" s="42"/>
      <c r="F232" s="235" t="s">
        <v>991</v>
      </c>
      <c r="G232" s="42"/>
      <c r="H232" s="42"/>
      <c r="I232" s="138"/>
      <c r="J232" s="42"/>
      <c r="K232" s="42"/>
      <c r="L232" s="46"/>
      <c r="M232" s="236"/>
      <c r="N232" s="237"/>
      <c r="O232" s="86"/>
      <c r="P232" s="86"/>
      <c r="Q232" s="86"/>
      <c r="R232" s="86"/>
      <c r="S232" s="86"/>
      <c r="T232" s="87"/>
      <c r="U232" s="40"/>
      <c r="V232" s="40"/>
      <c r="W232" s="40"/>
      <c r="X232" s="40"/>
      <c r="Y232" s="40"/>
      <c r="Z232" s="40"/>
      <c r="AA232" s="40"/>
      <c r="AB232" s="40"/>
      <c r="AC232" s="40"/>
      <c r="AD232" s="40"/>
      <c r="AE232" s="40"/>
      <c r="AT232" s="18" t="s">
        <v>210</v>
      </c>
      <c r="AU232" s="18" t="s">
        <v>86</v>
      </c>
    </row>
    <row r="233" spans="1:51" s="13" customFormat="1" ht="12">
      <c r="A233" s="13"/>
      <c r="B233" s="238"/>
      <c r="C233" s="239"/>
      <c r="D233" s="234" t="s">
        <v>213</v>
      </c>
      <c r="E233" s="240" t="s">
        <v>32</v>
      </c>
      <c r="F233" s="241" t="s">
        <v>1550</v>
      </c>
      <c r="G233" s="239"/>
      <c r="H233" s="242">
        <v>7.896</v>
      </c>
      <c r="I233" s="243"/>
      <c r="J233" s="239"/>
      <c r="K233" s="239"/>
      <c r="L233" s="244"/>
      <c r="M233" s="245"/>
      <c r="N233" s="246"/>
      <c r="O233" s="246"/>
      <c r="P233" s="246"/>
      <c r="Q233" s="246"/>
      <c r="R233" s="246"/>
      <c r="S233" s="246"/>
      <c r="T233" s="247"/>
      <c r="U233" s="13"/>
      <c r="V233" s="13"/>
      <c r="W233" s="13"/>
      <c r="X233" s="13"/>
      <c r="Y233" s="13"/>
      <c r="Z233" s="13"/>
      <c r="AA233" s="13"/>
      <c r="AB233" s="13"/>
      <c r="AC233" s="13"/>
      <c r="AD233" s="13"/>
      <c r="AE233" s="13"/>
      <c r="AT233" s="248" t="s">
        <v>213</v>
      </c>
      <c r="AU233" s="248" t="s">
        <v>86</v>
      </c>
      <c r="AV233" s="13" t="s">
        <v>86</v>
      </c>
      <c r="AW233" s="13" t="s">
        <v>39</v>
      </c>
      <c r="AX233" s="13" t="s">
        <v>6</v>
      </c>
      <c r="AY233" s="248" t="s">
        <v>199</v>
      </c>
    </row>
    <row r="234" spans="1:51" s="13" customFormat="1" ht="12">
      <c r="A234" s="13"/>
      <c r="B234" s="238"/>
      <c r="C234" s="239"/>
      <c r="D234" s="234" t="s">
        <v>213</v>
      </c>
      <c r="E234" s="240" t="s">
        <v>32</v>
      </c>
      <c r="F234" s="241" t="s">
        <v>1551</v>
      </c>
      <c r="G234" s="239"/>
      <c r="H234" s="242">
        <v>40.37</v>
      </c>
      <c r="I234" s="243"/>
      <c r="J234" s="239"/>
      <c r="K234" s="239"/>
      <c r="L234" s="244"/>
      <c r="M234" s="245"/>
      <c r="N234" s="246"/>
      <c r="O234" s="246"/>
      <c r="P234" s="246"/>
      <c r="Q234" s="246"/>
      <c r="R234" s="246"/>
      <c r="S234" s="246"/>
      <c r="T234" s="247"/>
      <c r="U234" s="13"/>
      <c r="V234" s="13"/>
      <c r="W234" s="13"/>
      <c r="X234" s="13"/>
      <c r="Y234" s="13"/>
      <c r="Z234" s="13"/>
      <c r="AA234" s="13"/>
      <c r="AB234" s="13"/>
      <c r="AC234" s="13"/>
      <c r="AD234" s="13"/>
      <c r="AE234" s="13"/>
      <c r="AT234" s="248" t="s">
        <v>213</v>
      </c>
      <c r="AU234" s="248" t="s">
        <v>86</v>
      </c>
      <c r="AV234" s="13" t="s">
        <v>86</v>
      </c>
      <c r="AW234" s="13" t="s">
        <v>39</v>
      </c>
      <c r="AX234" s="13" t="s">
        <v>6</v>
      </c>
      <c r="AY234" s="248" t="s">
        <v>199</v>
      </c>
    </row>
    <row r="235" spans="1:51" s="14" customFormat="1" ht="12">
      <c r="A235" s="14"/>
      <c r="B235" s="249"/>
      <c r="C235" s="250"/>
      <c r="D235" s="234" t="s">
        <v>213</v>
      </c>
      <c r="E235" s="251" t="s">
        <v>32</v>
      </c>
      <c r="F235" s="252" t="s">
        <v>215</v>
      </c>
      <c r="G235" s="250"/>
      <c r="H235" s="253">
        <v>48.266</v>
      </c>
      <c r="I235" s="254"/>
      <c r="J235" s="250"/>
      <c r="K235" s="250"/>
      <c r="L235" s="255"/>
      <c r="M235" s="269"/>
      <c r="N235" s="270"/>
      <c r="O235" s="270"/>
      <c r="P235" s="270"/>
      <c r="Q235" s="270"/>
      <c r="R235" s="270"/>
      <c r="S235" s="270"/>
      <c r="T235" s="271"/>
      <c r="U235" s="14"/>
      <c r="V235" s="14"/>
      <c r="W235" s="14"/>
      <c r="X235" s="14"/>
      <c r="Y235" s="14"/>
      <c r="Z235" s="14"/>
      <c r="AA235" s="14"/>
      <c r="AB235" s="14"/>
      <c r="AC235" s="14"/>
      <c r="AD235" s="14"/>
      <c r="AE235" s="14"/>
      <c r="AT235" s="259" t="s">
        <v>213</v>
      </c>
      <c r="AU235" s="259" t="s">
        <v>86</v>
      </c>
      <c r="AV235" s="14" t="s">
        <v>209</v>
      </c>
      <c r="AW235" s="14" t="s">
        <v>39</v>
      </c>
      <c r="AX235" s="14" t="s">
        <v>84</v>
      </c>
      <c r="AY235" s="259" t="s">
        <v>199</v>
      </c>
    </row>
    <row r="236" spans="1:65" s="2" customFormat="1" ht="19.8" customHeight="1">
      <c r="A236" s="40"/>
      <c r="B236" s="41"/>
      <c r="C236" s="260" t="s">
        <v>415</v>
      </c>
      <c r="D236" s="260" t="s">
        <v>222</v>
      </c>
      <c r="E236" s="261" t="s">
        <v>985</v>
      </c>
      <c r="F236" s="262" t="s">
        <v>986</v>
      </c>
      <c r="G236" s="263" t="s">
        <v>296</v>
      </c>
      <c r="H236" s="264">
        <v>48.266</v>
      </c>
      <c r="I236" s="265"/>
      <c r="J236" s="266">
        <f>ROUND(I236*H236,2)</f>
        <v>0</v>
      </c>
      <c r="K236" s="262" t="s">
        <v>32</v>
      </c>
      <c r="L236" s="46"/>
      <c r="M236" s="267" t="s">
        <v>32</v>
      </c>
      <c r="N236" s="268" t="s">
        <v>48</v>
      </c>
      <c r="O236" s="86"/>
      <c r="P236" s="230">
        <f>O236*H236</f>
        <v>0</v>
      </c>
      <c r="Q236" s="230">
        <v>0</v>
      </c>
      <c r="R236" s="230">
        <f>Q236*H236</f>
        <v>0</v>
      </c>
      <c r="S236" s="230">
        <v>0</v>
      </c>
      <c r="T236" s="231">
        <f>S236*H236</f>
        <v>0</v>
      </c>
      <c r="U236" s="40"/>
      <c r="V236" s="40"/>
      <c r="W236" s="40"/>
      <c r="X236" s="40"/>
      <c r="Y236" s="40"/>
      <c r="Z236" s="40"/>
      <c r="AA236" s="40"/>
      <c r="AB236" s="40"/>
      <c r="AC236" s="40"/>
      <c r="AD236" s="40"/>
      <c r="AE236" s="40"/>
      <c r="AR236" s="232" t="s">
        <v>209</v>
      </c>
      <c r="AT236" s="232" t="s">
        <v>222</v>
      </c>
      <c r="AU236" s="232" t="s">
        <v>86</v>
      </c>
      <c r="AY236" s="18" t="s">
        <v>199</v>
      </c>
      <c r="BE236" s="233">
        <f>IF(N236="základní",J236,0)</f>
        <v>0</v>
      </c>
      <c r="BF236" s="233">
        <f>IF(N236="snížená",J236,0)</f>
        <v>0</v>
      </c>
      <c r="BG236" s="233">
        <f>IF(N236="zákl. přenesená",J236,0)</f>
        <v>0</v>
      </c>
      <c r="BH236" s="233">
        <f>IF(N236="sníž. přenesená",J236,0)</f>
        <v>0</v>
      </c>
      <c r="BI236" s="233">
        <f>IF(N236="nulová",J236,0)</f>
        <v>0</v>
      </c>
      <c r="BJ236" s="18" t="s">
        <v>84</v>
      </c>
      <c r="BK236" s="233">
        <f>ROUND(I236*H236,2)</f>
        <v>0</v>
      </c>
      <c r="BL236" s="18" t="s">
        <v>209</v>
      </c>
      <c r="BM236" s="232" t="s">
        <v>418</v>
      </c>
    </row>
    <row r="237" spans="1:47" s="2" customFormat="1" ht="12">
      <c r="A237" s="40"/>
      <c r="B237" s="41"/>
      <c r="C237" s="42"/>
      <c r="D237" s="234" t="s">
        <v>210</v>
      </c>
      <c r="E237" s="42"/>
      <c r="F237" s="235" t="s">
        <v>986</v>
      </c>
      <c r="G237" s="42"/>
      <c r="H237" s="42"/>
      <c r="I237" s="138"/>
      <c r="J237" s="42"/>
      <c r="K237" s="42"/>
      <c r="L237" s="46"/>
      <c r="M237" s="236"/>
      <c r="N237" s="237"/>
      <c r="O237" s="86"/>
      <c r="P237" s="86"/>
      <c r="Q237" s="86"/>
      <c r="R237" s="86"/>
      <c r="S237" s="86"/>
      <c r="T237" s="87"/>
      <c r="U237" s="40"/>
      <c r="V237" s="40"/>
      <c r="W237" s="40"/>
      <c r="X237" s="40"/>
      <c r="Y237" s="40"/>
      <c r="Z237" s="40"/>
      <c r="AA237" s="40"/>
      <c r="AB237" s="40"/>
      <c r="AC237" s="40"/>
      <c r="AD237" s="40"/>
      <c r="AE237" s="40"/>
      <c r="AT237" s="18" t="s">
        <v>210</v>
      </c>
      <c r="AU237" s="18" t="s">
        <v>86</v>
      </c>
    </row>
    <row r="238" spans="1:51" s="13" customFormat="1" ht="12">
      <c r="A238" s="13"/>
      <c r="B238" s="238"/>
      <c r="C238" s="239"/>
      <c r="D238" s="234" t="s">
        <v>213</v>
      </c>
      <c r="E238" s="240" t="s">
        <v>32</v>
      </c>
      <c r="F238" s="241" t="s">
        <v>1550</v>
      </c>
      <c r="G238" s="239"/>
      <c r="H238" s="242">
        <v>7.896</v>
      </c>
      <c r="I238" s="243"/>
      <c r="J238" s="239"/>
      <c r="K238" s="239"/>
      <c r="L238" s="244"/>
      <c r="M238" s="245"/>
      <c r="N238" s="246"/>
      <c r="O238" s="246"/>
      <c r="P238" s="246"/>
      <c r="Q238" s="246"/>
      <c r="R238" s="246"/>
      <c r="S238" s="246"/>
      <c r="T238" s="247"/>
      <c r="U238" s="13"/>
      <c r="V238" s="13"/>
      <c r="W238" s="13"/>
      <c r="X238" s="13"/>
      <c r="Y238" s="13"/>
      <c r="Z238" s="13"/>
      <c r="AA238" s="13"/>
      <c r="AB238" s="13"/>
      <c r="AC238" s="13"/>
      <c r="AD238" s="13"/>
      <c r="AE238" s="13"/>
      <c r="AT238" s="248" t="s">
        <v>213</v>
      </c>
      <c r="AU238" s="248" t="s">
        <v>86</v>
      </c>
      <c r="AV238" s="13" t="s">
        <v>86</v>
      </c>
      <c r="AW238" s="13" t="s">
        <v>39</v>
      </c>
      <c r="AX238" s="13" t="s">
        <v>6</v>
      </c>
      <c r="AY238" s="248" t="s">
        <v>199</v>
      </c>
    </row>
    <row r="239" spans="1:51" s="13" customFormat="1" ht="12">
      <c r="A239" s="13"/>
      <c r="B239" s="238"/>
      <c r="C239" s="239"/>
      <c r="D239" s="234" t="s">
        <v>213</v>
      </c>
      <c r="E239" s="240" t="s">
        <v>32</v>
      </c>
      <c r="F239" s="241" t="s">
        <v>1551</v>
      </c>
      <c r="G239" s="239"/>
      <c r="H239" s="242">
        <v>40.37</v>
      </c>
      <c r="I239" s="243"/>
      <c r="J239" s="239"/>
      <c r="K239" s="239"/>
      <c r="L239" s="244"/>
      <c r="M239" s="245"/>
      <c r="N239" s="246"/>
      <c r="O239" s="246"/>
      <c r="P239" s="246"/>
      <c r="Q239" s="246"/>
      <c r="R239" s="246"/>
      <c r="S239" s="246"/>
      <c r="T239" s="247"/>
      <c r="U239" s="13"/>
      <c r="V239" s="13"/>
      <c r="W239" s="13"/>
      <c r="X239" s="13"/>
      <c r="Y239" s="13"/>
      <c r="Z239" s="13"/>
      <c r="AA239" s="13"/>
      <c r="AB239" s="13"/>
      <c r="AC239" s="13"/>
      <c r="AD239" s="13"/>
      <c r="AE239" s="13"/>
      <c r="AT239" s="248" t="s">
        <v>213</v>
      </c>
      <c r="AU239" s="248" t="s">
        <v>86</v>
      </c>
      <c r="AV239" s="13" t="s">
        <v>86</v>
      </c>
      <c r="AW239" s="13" t="s">
        <v>39</v>
      </c>
      <c r="AX239" s="13" t="s">
        <v>6</v>
      </c>
      <c r="AY239" s="248" t="s">
        <v>199</v>
      </c>
    </row>
    <row r="240" spans="1:51" s="14" customFormat="1" ht="12">
      <c r="A240" s="14"/>
      <c r="B240" s="249"/>
      <c r="C240" s="250"/>
      <c r="D240" s="234" t="s">
        <v>213</v>
      </c>
      <c r="E240" s="251" t="s">
        <v>32</v>
      </c>
      <c r="F240" s="252" t="s">
        <v>215</v>
      </c>
      <c r="G240" s="250"/>
      <c r="H240" s="253">
        <v>48.266</v>
      </c>
      <c r="I240" s="254"/>
      <c r="J240" s="250"/>
      <c r="K240" s="250"/>
      <c r="L240" s="255"/>
      <c r="M240" s="269"/>
      <c r="N240" s="270"/>
      <c r="O240" s="270"/>
      <c r="P240" s="270"/>
      <c r="Q240" s="270"/>
      <c r="R240" s="270"/>
      <c r="S240" s="270"/>
      <c r="T240" s="271"/>
      <c r="U240" s="14"/>
      <c r="V240" s="14"/>
      <c r="W240" s="14"/>
      <c r="X240" s="14"/>
      <c r="Y240" s="14"/>
      <c r="Z240" s="14"/>
      <c r="AA240" s="14"/>
      <c r="AB240" s="14"/>
      <c r="AC240" s="14"/>
      <c r="AD240" s="14"/>
      <c r="AE240" s="14"/>
      <c r="AT240" s="259" t="s">
        <v>213</v>
      </c>
      <c r="AU240" s="259" t="s">
        <v>86</v>
      </c>
      <c r="AV240" s="14" t="s">
        <v>209</v>
      </c>
      <c r="AW240" s="14" t="s">
        <v>39</v>
      </c>
      <c r="AX240" s="14" t="s">
        <v>84</v>
      </c>
      <c r="AY240" s="259" t="s">
        <v>199</v>
      </c>
    </row>
    <row r="241" spans="1:65" s="2" customFormat="1" ht="14.4" customHeight="1">
      <c r="A241" s="40"/>
      <c r="B241" s="41"/>
      <c r="C241" s="260" t="s">
        <v>348</v>
      </c>
      <c r="D241" s="260" t="s">
        <v>222</v>
      </c>
      <c r="E241" s="261" t="s">
        <v>987</v>
      </c>
      <c r="F241" s="262" t="s">
        <v>988</v>
      </c>
      <c r="G241" s="263" t="s">
        <v>296</v>
      </c>
      <c r="H241" s="264">
        <v>1399.714</v>
      </c>
      <c r="I241" s="265"/>
      <c r="J241" s="266">
        <f>ROUND(I241*H241,2)</f>
        <v>0</v>
      </c>
      <c r="K241" s="262" t="s">
        <v>32</v>
      </c>
      <c r="L241" s="46"/>
      <c r="M241" s="267" t="s">
        <v>32</v>
      </c>
      <c r="N241" s="268" t="s">
        <v>48</v>
      </c>
      <c r="O241" s="86"/>
      <c r="P241" s="230">
        <f>O241*H241</f>
        <v>0</v>
      </c>
      <c r="Q241" s="230">
        <v>0</v>
      </c>
      <c r="R241" s="230">
        <f>Q241*H241</f>
        <v>0</v>
      </c>
      <c r="S241" s="230">
        <v>0</v>
      </c>
      <c r="T241" s="231">
        <f>S241*H241</f>
        <v>0</v>
      </c>
      <c r="U241" s="40"/>
      <c r="V241" s="40"/>
      <c r="W241" s="40"/>
      <c r="X241" s="40"/>
      <c r="Y241" s="40"/>
      <c r="Z241" s="40"/>
      <c r="AA241" s="40"/>
      <c r="AB241" s="40"/>
      <c r="AC241" s="40"/>
      <c r="AD241" s="40"/>
      <c r="AE241" s="40"/>
      <c r="AR241" s="232" t="s">
        <v>209</v>
      </c>
      <c r="AT241" s="232" t="s">
        <v>222</v>
      </c>
      <c r="AU241" s="232" t="s">
        <v>86</v>
      </c>
      <c r="AY241" s="18" t="s">
        <v>199</v>
      </c>
      <c r="BE241" s="233">
        <f>IF(N241="základní",J241,0)</f>
        <v>0</v>
      </c>
      <c r="BF241" s="233">
        <f>IF(N241="snížená",J241,0)</f>
        <v>0</v>
      </c>
      <c r="BG241" s="233">
        <f>IF(N241="zákl. přenesená",J241,0)</f>
        <v>0</v>
      </c>
      <c r="BH241" s="233">
        <f>IF(N241="sníž. přenesená",J241,0)</f>
        <v>0</v>
      </c>
      <c r="BI241" s="233">
        <f>IF(N241="nulová",J241,0)</f>
        <v>0</v>
      </c>
      <c r="BJ241" s="18" t="s">
        <v>84</v>
      </c>
      <c r="BK241" s="233">
        <f>ROUND(I241*H241,2)</f>
        <v>0</v>
      </c>
      <c r="BL241" s="18" t="s">
        <v>209</v>
      </c>
      <c r="BM241" s="232" t="s">
        <v>423</v>
      </c>
    </row>
    <row r="242" spans="1:47" s="2" customFormat="1" ht="12">
      <c r="A242" s="40"/>
      <c r="B242" s="41"/>
      <c r="C242" s="42"/>
      <c r="D242" s="234" t="s">
        <v>210</v>
      </c>
      <c r="E242" s="42"/>
      <c r="F242" s="235" t="s">
        <v>988</v>
      </c>
      <c r="G242" s="42"/>
      <c r="H242" s="42"/>
      <c r="I242" s="138"/>
      <c r="J242" s="42"/>
      <c r="K242" s="42"/>
      <c r="L242" s="46"/>
      <c r="M242" s="236"/>
      <c r="N242" s="237"/>
      <c r="O242" s="86"/>
      <c r="P242" s="86"/>
      <c r="Q242" s="86"/>
      <c r="R242" s="86"/>
      <c r="S242" s="86"/>
      <c r="T242" s="87"/>
      <c r="U242" s="40"/>
      <c r="V242" s="40"/>
      <c r="W242" s="40"/>
      <c r="X242" s="40"/>
      <c r="Y242" s="40"/>
      <c r="Z242" s="40"/>
      <c r="AA242" s="40"/>
      <c r="AB242" s="40"/>
      <c r="AC242" s="40"/>
      <c r="AD242" s="40"/>
      <c r="AE242" s="40"/>
      <c r="AT242" s="18" t="s">
        <v>210</v>
      </c>
      <c r="AU242" s="18" t="s">
        <v>86</v>
      </c>
    </row>
    <row r="243" spans="1:51" s="13" customFormat="1" ht="12">
      <c r="A243" s="13"/>
      <c r="B243" s="238"/>
      <c r="C243" s="239"/>
      <c r="D243" s="234" t="s">
        <v>213</v>
      </c>
      <c r="E243" s="240" t="s">
        <v>32</v>
      </c>
      <c r="F243" s="241" t="s">
        <v>1552</v>
      </c>
      <c r="G243" s="239"/>
      <c r="H243" s="242">
        <v>1399.714</v>
      </c>
      <c r="I243" s="243"/>
      <c r="J243" s="239"/>
      <c r="K243" s="239"/>
      <c r="L243" s="244"/>
      <c r="M243" s="245"/>
      <c r="N243" s="246"/>
      <c r="O243" s="246"/>
      <c r="P243" s="246"/>
      <c r="Q243" s="246"/>
      <c r="R243" s="246"/>
      <c r="S243" s="246"/>
      <c r="T243" s="247"/>
      <c r="U243" s="13"/>
      <c r="V243" s="13"/>
      <c r="W243" s="13"/>
      <c r="X243" s="13"/>
      <c r="Y243" s="13"/>
      <c r="Z243" s="13"/>
      <c r="AA243" s="13"/>
      <c r="AB243" s="13"/>
      <c r="AC243" s="13"/>
      <c r="AD243" s="13"/>
      <c r="AE243" s="13"/>
      <c r="AT243" s="248" t="s">
        <v>213</v>
      </c>
      <c r="AU243" s="248" t="s">
        <v>86</v>
      </c>
      <c r="AV243" s="13" t="s">
        <v>86</v>
      </c>
      <c r="AW243" s="13" t="s">
        <v>39</v>
      </c>
      <c r="AX243" s="13" t="s">
        <v>6</v>
      </c>
      <c r="AY243" s="248" t="s">
        <v>199</v>
      </c>
    </row>
    <row r="244" spans="1:51" s="14" customFormat="1" ht="12">
      <c r="A244" s="14"/>
      <c r="B244" s="249"/>
      <c r="C244" s="250"/>
      <c r="D244" s="234" t="s">
        <v>213</v>
      </c>
      <c r="E244" s="251" t="s">
        <v>32</v>
      </c>
      <c r="F244" s="252" t="s">
        <v>215</v>
      </c>
      <c r="G244" s="250"/>
      <c r="H244" s="253">
        <v>1399.714</v>
      </c>
      <c r="I244" s="254"/>
      <c r="J244" s="250"/>
      <c r="K244" s="250"/>
      <c r="L244" s="255"/>
      <c r="M244" s="269"/>
      <c r="N244" s="270"/>
      <c r="O244" s="270"/>
      <c r="P244" s="270"/>
      <c r="Q244" s="270"/>
      <c r="R244" s="270"/>
      <c r="S244" s="270"/>
      <c r="T244" s="271"/>
      <c r="U244" s="14"/>
      <c r="V244" s="14"/>
      <c r="W244" s="14"/>
      <c r="X244" s="14"/>
      <c r="Y244" s="14"/>
      <c r="Z244" s="14"/>
      <c r="AA244" s="14"/>
      <c r="AB244" s="14"/>
      <c r="AC244" s="14"/>
      <c r="AD244" s="14"/>
      <c r="AE244" s="14"/>
      <c r="AT244" s="259" t="s">
        <v>213</v>
      </c>
      <c r="AU244" s="259" t="s">
        <v>86</v>
      </c>
      <c r="AV244" s="14" t="s">
        <v>209</v>
      </c>
      <c r="AW244" s="14" t="s">
        <v>39</v>
      </c>
      <c r="AX244" s="14" t="s">
        <v>84</v>
      </c>
      <c r="AY244" s="259" t="s">
        <v>199</v>
      </c>
    </row>
    <row r="245" spans="1:63" s="12" customFormat="1" ht="22.8" customHeight="1">
      <c r="A245" s="12"/>
      <c r="B245" s="204"/>
      <c r="C245" s="205"/>
      <c r="D245" s="206" t="s">
        <v>76</v>
      </c>
      <c r="E245" s="218" t="s">
        <v>993</v>
      </c>
      <c r="F245" s="218" t="s">
        <v>994</v>
      </c>
      <c r="G245" s="205"/>
      <c r="H245" s="205"/>
      <c r="I245" s="208"/>
      <c r="J245" s="219">
        <f>BK245</f>
        <v>0</v>
      </c>
      <c r="K245" s="205"/>
      <c r="L245" s="210"/>
      <c r="M245" s="211"/>
      <c r="N245" s="212"/>
      <c r="O245" s="212"/>
      <c r="P245" s="213">
        <f>SUM(P246:P249)</f>
        <v>0</v>
      </c>
      <c r="Q245" s="212"/>
      <c r="R245" s="213">
        <f>SUM(R246:R249)</f>
        <v>0</v>
      </c>
      <c r="S245" s="212"/>
      <c r="T245" s="214">
        <f>SUM(T246:T249)</f>
        <v>0</v>
      </c>
      <c r="U245" s="12"/>
      <c r="V245" s="12"/>
      <c r="W245" s="12"/>
      <c r="X245" s="12"/>
      <c r="Y245" s="12"/>
      <c r="Z245" s="12"/>
      <c r="AA245" s="12"/>
      <c r="AB245" s="12"/>
      <c r="AC245" s="12"/>
      <c r="AD245" s="12"/>
      <c r="AE245" s="12"/>
      <c r="AR245" s="215" t="s">
        <v>84</v>
      </c>
      <c r="AT245" s="216" t="s">
        <v>76</v>
      </c>
      <c r="AU245" s="216" t="s">
        <v>84</v>
      </c>
      <c r="AY245" s="215" t="s">
        <v>199</v>
      </c>
      <c r="BK245" s="217">
        <f>SUM(BK246:BK249)</f>
        <v>0</v>
      </c>
    </row>
    <row r="246" spans="1:65" s="2" customFormat="1" ht="30" customHeight="1">
      <c r="A246" s="40"/>
      <c r="B246" s="41"/>
      <c r="C246" s="260" t="s">
        <v>425</v>
      </c>
      <c r="D246" s="260" t="s">
        <v>222</v>
      </c>
      <c r="E246" s="261" t="s">
        <v>995</v>
      </c>
      <c r="F246" s="262" t="s">
        <v>996</v>
      </c>
      <c r="G246" s="263" t="s">
        <v>296</v>
      </c>
      <c r="H246" s="264">
        <v>0.103</v>
      </c>
      <c r="I246" s="265"/>
      <c r="J246" s="266">
        <f>ROUND(I246*H246,2)</f>
        <v>0</v>
      </c>
      <c r="K246" s="262" t="s">
        <v>32</v>
      </c>
      <c r="L246" s="46"/>
      <c r="M246" s="267" t="s">
        <v>32</v>
      </c>
      <c r="N246" s="268" t="s">
        <v>48</v>
      </c>
      <c r="O246" s="86"/>
      <c r="P246" s="230">
        <f>O246*H246</f>
        <v>0</v>
      </c>
      <c r="Q246" s="230">
        <v>0</v>
      </c>
      <c r="R246" s="230">
        <f>Q246*H246</f>
        <v>0</v>
      </c>
      <c r="S246" s="230">
        <v>0</v>
      </c>
      <c r="T246" s="231">
        <f>S246*H246</f>
        <v>0</v>
      </c>
      <c r="U246" s="40"/>
      <c r="V246" s="40"/>
      <c r="W246" s="40"/>
      <c r="X246" s="40"/>
      <c r="Y246" s="40"/>
      <c r="Z246" s="40"/>
      <c r="AA246" s="40"/>
      <c r="AB246" s="40"/>
      <c r="AC246" s="40"/>
      <c r="AD246" s="40"/>
      <c r="AE246" s="40"/>
      <c r="AR246" s="232" t="s">
        <v>209</v>
      </c>
      <c r="AT246" s="232" t="s">
        <v>222</v>
      </c>
      <c r="AU246" s="232" t="s">
        <v>86</v>
      </c>
      <c r="AY246" s="18" t="s">
        <v>199</v>
      </c>
      <c r="BE246" s="233">
        <f>IF(N246="základní",J246,0)</f>
        <v>0</v>
      </c>
      <c r="BF246" s="233">
        <f>IF(N246="snížená",J246,0)</f>
        <v>0</v>
      </c>
      <c r="BG246" s="233">
        <f>IF(N246="zákl. přenesená",J246,0)</f>
        <v>0</v>
      </c>
      <c r="BH246" s="233">
        <f>IF(N246="sníž. přenesená",J246,0)</f>
        <v>0</v>
      </c>
      <c r="BI246" s="233">
        <f>IF(N246="nulová",J246,0)</f>
        <v>0</v>
      </c>
      <c r="BJ246" s="18" t="s">
        <v>84</v>
      </c>
      <c r="BK246" s="233">
        <f>ROUND(I246*H246,2)</f>
        <v>0</v>
      </c>
      <c r="BL246" s="18" t="s">
        <v>209</v>
      </c>
      <c r="BM246" s="232" t="s">
        <v>428</v>
      </c>
    </row>
    <row r="247" spans="1:47" s="2" customFormat="1" ht="12">
      <c r="A247" s="40"/>
      <c r="B247" s="41"/>
      <c r="C247" s="42"/>
      <c r="D247" s="234" t="s">
        <v>210</v>
      </c>
      <c r="E247" s="42"/>
      <c r="F247" s="235" t="s">
        <v>996</v>
      </c>
      <c r="G247" s="42"/>
      <c r="H247" s="42"/>
      <c r="I247" s="138"/>
      <c r="J247" s="42"/>
      <c r="K247" s="42"/>
      <c r="L247" s="46"/>
      <c r="M247" s="236"/>
      <c r="N247" s="237"/>
      <c r="O247" s="86"/>
      <c r="P247" s="86"/>
      <c r="Q247" s="86"/>
      <c r="R247" s="86"/>
      <c r="S247" s="86"/>
      <c r="T247" s="87"/>
      <c r="U247" s="40"/>
      <c r="V247" s="40"/>
      <c r="W247" s="40"/>
      <c r="X247" s="40"/>
      <c r="Y247" s="40"/>
      <c r="Z247" s="40"/>
      <c r="AA247" s="40"/>
      <c r="AB247" s="40"/>
      <c r="AC247" s="40"/>
      <c r="AD247" s="40"/>
      <c r="AE247" s="40"/>
      <c r="AT247" s="18" t="s">
        <v>210</v>
      </c>
      <c r="AU247" s="18" t="s">
        <v>86</v>
      </c>
    </row>
    <row r="248" spans="1:65" s="2" customFormat="1" ht="14.4" customHeight="1">
      <c r="A248" s="40"/>
      <c r="B248" s="41"/>
      <c r="C248" s="260" t="s">
        <v>351</v>
      </c>
      <c r="D248" s="260" t="s">
        <v>222</v>
      </c>
      <c r="E248" s="261" t="s">
        <v>998</v>
      </c>
      <c r="F248" s="262" t="s">
        <v>1380</v>
      </c>
      <c r="G248" s="263" t="s">
        <v>1000</v>
      </c>
      <c r="H248" s="264">
        <v>12</v>
      </c>
      <c r="I248" s="265"/>
      <c r="J248" s="266">
        <f>ROUND(I248*H248,2)</f>
        <v>0</v>
      </c>
      <c r="K248" s="262" t="s">
        <v>32</v>
      </c>
      <c r="L248" s="46"/>
      <c r="M248" s="267" t="s">
        <v>32</v>
      </c>
      <c r="N248" s="268" t="s">
        <v>48</v>
      </c>
      <c r="O248" s="86"/>
      <c r="P248" s="230">
        <f>O248*H248</f>
        <v>0</v>
      </c>
      <c r="Q248" s="230">
        <v>0</v>
      </c>
      <c r="R248" s="230">
        <f>Q248*H248</f>
        <v>0</v>
      </c>
      <c r="S248" s="230">
        <v>0</v>
      </c>
      <c r="T248" s="231">
        <f>S248*H248</f>
        <v>0</v>
      </c>
      <c r="U248" s="40"/>
      <c r="V248" s="40"/>
      <c r="W248" s="40"/>
      <c r="X248" s="40"/>
      <c r="Y248" s="40"/>
      <c r="Z248" s="40"/>
      <c r="AA248" s="40"/>
      <c r="AB248" s="40"/>
      <c r="AC248" s="40"/>
      <c r="AD248" s="40"/>
      <c r="AE248" s="40"/>
      <c r="AR248" s="232" t="s">
        <v>209</v>
      </c>
      <c r="AT248" s="232" t="s">
        <v>222</v>
      </c>
      <c r="AU248" s="232" t="s">
        <v>86</v>
      </c>
      <c r="AY248" s="18" t="s">
        <v>199</v>
      </c>
      <c r="BE248" s="233">
        <f>IF(N248="základní",J248,0)</f>
        <v>0</v>
      </c>
      <c r="BF248" s="233">
        <f>IF(N248="snížená",J248,0)</f>
        <v>0</v>
      </c>
      <c r="BG248" s="233">
        <f>IF(N248="zákl. přenesená",J248,0)</f>
        <v>0</v>
      </c>
      <c r="BH248" s="233">
        <f>IF(N248="sníž. přenesená",J248,0)</f>
        <v>0</v>
      </c>
      <c r="BI248" s="233">
        <f>IF(N248="nulová",J248,0)</f>
        <v>0</v>
      </c>
      <c r="BJ248" s="18" t="s">
        <v>84</v>
      </c>
      <c r="BK248" s="233">
        <f>ROUND(I248*H248,2)</f>
        <v>0</v>
      </c>
      <c r="BL248" s="18" t="s">
        <v>209</v>
      </c>
      <c r="BM248" s="232" t="s">
        <v>431</v>
      </c>
    </row>
    <row r="249" spans="1:47" s="2" customFormat="1" ht="12">
      <c r="A249" s="40"/>
      <c r="B249" s="41"/>
      <c r="C249" s="42"/>
      <c r="D249" s="234" t="s">
        <v>210</v>
      </c>
      <c r="E249" s="42"/>
      <c r="F249" s="235" t="s">
        <v>1380</v>
      </c>
      <c r="G249" s="42"/>
      <c r="H249" s="42"/>
      <c r="I249" s="138"/>
      <c r="J249" s="42"/>
      <c r="K249" s="42"/>
      <c r="L249" s="46"/>
      <c r="M249" s="236"/>
      <c r="N249" s="237"/>
      <c r="O249" s="86"/>
      <c r="P249" s="86"/>
      <c r="Q249" s="86"/>
      <c r="R249" s="86"/>
      <c r="S249" s="86"/>
      <c r="T249" s="87"/>
      <c r="U249" s="40"/>
      <c r="V249" s="40"/>
      <c r="W249" s="40"/>
      <c r="X249" s="40"/>
      <c r="Y249" s="40"/>
      <c r="Z249" s="40"/>
      <c r="AA249" s="40"/>
      <c r="AB249" s="40"/>
      <c r="AC249" s="40"/>
      <c r="AD249" s="40"/>
      <c r="AE249" s="40"/>
      <c r="AT249" s="18" t="s">
        <v>210</v>
      </c>
      <c r="AU249" s="18" t="s">
        <v>86</v>
      </c>
    </row>
    <row r="250" spans="1:63" s="12" customFormat="1" ht="22.8" customHeight="1">
      <c r="A250" s="12"/>
      <c r="B250" s="204"/>
      <c r="C250" s="205"/>
      <c r="D250" s="206" t="s">
        <v>76</v>
      </c>
      <c r="E250" s="218" t="s">
        <v>1001</v>
      </c>
      <c r="F250" s="218" t="s">
        <v>1002</v>
      </c>
      <c r="G250" s="205"/>
      <c r="H250" s="205"/>
      <c r="I250" s="208"/>
      <c r="J250" s="219">
        <f>BK250</f>
        <v>0</v>
      </c>
      <c r="K250" s="205"/>
      <c r="L250" s="210"/>
      <c r="M250" s="211"/>
      <c r="N250" s="212"/>
      <c r="O250" s="212"/>
      <c r="P250" s="213">
        <f>SUM(P251:P254)</f>
        <v>0</v>
      </c>
      <c r="Q250" s="212"/>
      <c r="R250" s="213">
        <f>SUM(R251:R254)</f>
        <v>0</v>
      </c>
      <c r="S250" s="212"/>
      <c r="T250" s="214">
        <f>SUM(T251:T254)</f>
        <v>0</v>
      </c>
      <c r="U250" s="12"/>
      <c r="V250" s="12"/>
      <c r="W250" s="12"/>
      <c r="X250" s="12"/>
      <c r="Y250" s="12"/>
      <c r="Z250" s="12"/>
      <c r="AA250" s="12"/>
      <c r="AB250" s="12"/>
      <c r="AC250" s="12"/>
      <c r="AD250" s="12"/>
      <c r="AE250" s="12"/>
      <c r="AR250" s="215" t="s">
        <v>84</v>
      </c>
      <c r="AT250" s="216" t="s">
        <v>76</v>
      </c>
      <c r="AU250" s="216" t="s">
        <v>84</v>
      </c>
      <c r="AY250" s="215" t="s">
        <v>199</v>
      </c>
      <c r="BK250" s="217">
        <f>SUM(BK251:BK254)</f>
        <v>0</v>
      </c>
    </row>
    <row r="251" spans="1:65" s="2" customFormat="1" ht="19.8" customHeight="1">
      <c r="A251" s="40"/>
      <c r="B251" s="41"/>
      <c r="C251" s="260" t="s">
        <v>432</v>
      </c>
      <c r="D251" s="260" t="s">
        <v>222</v>
      </c>
      <c r="E251" s="261" t="s">
        <v>1381</v>
      </c>
      <c r="F251" s="262" t="s">
        <v>1382</v>
      </c>
      <c r="G251" s="263" t="s">
        <v>296</v>
      </c>
      <c r="H251" s="264">
        <v>244.971</v>
      </c>
      <c r="I251" s="265"/>
      <c r="J251" s="266">
        <f>ROUND(I251*H251,2)</f>
        <v>0</v>
      </c>
      <c r="K251" s="262" t="s">
        <v>32</v>
      </c>
      <c r="L251" s="46"/>
      <c r="M251" s="267" t="s">
        <v>32</v>
      </c>
      <c r="N251" s="268" t="s">
        <v>48</v>
      </c>
      <c r="O251" s="86"/>
      <c r="P251" s="230">
        <f>O251*H251</f>
        <v>0</v>
      </c>
      <c r="Q251" s="230">
        <v>0</v>
      </c>
      <c r="R251" s="230">
        <f>Q251*H251</f>
        <v>0</v>
      </c>
      <c r="S251" s="230">
        <v>0</v>
      </c>
      <c r="T251" s="231">
        <f>S251*H251</f>
        <v>0</v>
      </c>
      <c r="U251" s="40"/>
      <c r="V251" s="40"/>
      <c r="W251" s="40"/>
      <c r="X251" s="40"/>
      <c r="Y251" s="40"/>
      <c r="Z251" s="40"/>
      <c r="AA251" s="40"/>
      <c r="AB251" s="40"/>
      <c r="AC251" s="40"/>
      <c r="AD251" s="40"/>
      <c r="AE251" s="40"/>
      <c r="AR251" s="232" t="s">
        <v>209</v>
      </c>
      <c r="AT251" s="232" t="s">
        <v>222</v>
      </c>
      <c r="AU251" s="232" t="s">
        <v>86</v>
      </c>
      <c r="AY251" s="18" t="s">
        <v>199</v>
      </c>
      <c r="BE251" s="233">
        <f>IF(N251="základní",J251,0)</f>
        <v>0</v>
      </c>
      <c r="BF251" s="233">
        <f>IF(N251="snížená",J251,0)</f>
        <v>0</v>
      </c>
      <c r="BG251" s="233">
        <f>IF(N251="zákl. přenesená",J251,0)</f>
        <v>0</v>
      </c>
      <c r="BH251" s="233">
        <f>IF(N251="sníž. přenesená",J251,0)</f>
        <v>0</v>
      </c>
      <c r="BI251" s="233">
        <f>IF(N251="nulová",J251,0)</f>
        <v>0</v>
      </c>
      <c r="BJ251" s="18" t="s">
        <v>84</v>
      </c>
      <c r="BK251" s="233">
        <f>ROUND(I251*H251,2)</f>
        <v>0</v>
      </c>
      <c r="BL251" s="18" t="s">
        <v>209</v>
      </c>
      <c r="BM251" s="232" t="s">
        <v>435</v>
      </c>
    </row>
    <row r="252" spans="1:47" s="2" customFormat="1" ht="12">
      <c r="A252" s="40"/>
      <c r="B252" s="41"/>
      <c r="C252" s="42"/>
      <c r="D252" s="234" t="s">
        <v>210</v>
      </c>
      <c r="E252" s="42"/>
      <c r="F252" s="235" t="s">
        <v>1382</v>
      </c>
      <c r="G252" s="42"/>
      <c r="H252" s="42"/>
      <c r="I252" s="138"/>
      <c r="J252" s="42"/>
      <c r="K252" s="42"/>
      <c r="L252" s="46"/>
      <c r="M252" s="236"/>
      <c r="N252" s="237"/>
      <c r="O252" s="86"/>
      <c r="P252" s="86"/>
      <c r="Q252" s="86"/>
      <c r="R252" s="86"/>
      <c r="S252" s="86"/>
      <c r="T252" s="87"/>
      <c r="U252" s="40"/>
      <c r="V252" s="40"/>
      <c r="W252" s="40"/>
      <c r="X252" s="40"/>
      <c r="Y252" s="40"/>
      <c r="Z252" s="40"/>
      <c r="AA252" s="40"/>
      <c r="AB252" s="40"/>
      <c r="AC252" s="40"/>
      <c r="AD252" s="40"/>
      <c r="AE252" s="40"/>
      <c r="AT252" s="18" t="s">
        <v>210</v>
      </c>
      <c r="AU252" s="18" t="s">
        <v>86</v>
      </c>
    </row>
    <row r="253" spans="1:65" s="2" customFormat="1" ht="30" customHeight="1">
      <c r="A253" s="40"/>
      <c r="B253" s="41"/>
      <c r="C253" s="260" t="s">
        <v>354</v>
      </c>
      <c r="D253" s="260" t="s">
        <v>222</v>
      </c>
      <c r="E253" s="261" t="s">
        <v>1383</v>
      </c>
      <c r="F253" s="262" t="s">
        <v>1384</v>
      </c>
      <c r="G253" s="263" t="s">
        <v>296</v>
      </c>
      <c r="H253" s="264">
        <v>244.971</v>
      </c>
      <c r="I253" s="265"/>
      <c r="J253" s="266">
        <f>ROUND(I253*H253,2)</f>
        <v>0</v>
      </c>
      <c r="K253" s="262" t="s">
        <v>32</v>
      </c>
      <c r="L253" s="46"/>
      <c r="M253" s="267" t="s">
        <v>32</v>
      </c>
      <c r="N253" s="268" t="s">
        <v>48</v>
      </c>
      <c r="O253" s="86"/>
      <c r="P253" s="230">
        <f>O253*H253</f>
        <v>0</v>
      </c>
      <c r="Q253" s="230">
        <v>0</v>
      </c>
      <c r="R253" s="230">
        <f>Q253*H253</f>
        <v>0</v>
      </c>
      <c r="S253" s="230">
        <v>0</v>
      </c>
      <c r="T253" s="231">
        <f>S253*H253</f>
        <v>0</v>
      </c>
      <c r="U253" s="40"/>
      <c r="V253" s="40"/>
      <c r="W253" s="40"/>
      <c r="X253" s="40"/>
      <c r="Y253" s="40"/>
      <c r="Z253" s="40"/>
      <c r="AA253" s="40"/>
      <c r="AB253" s="40"/>
      <c r="AC253" s="40"/>
      <c r="AD253" s="40"/>
      <c r="AE253" s="40"/>
      <c r="AR253" s="232" t="s">
        <v>209</v>
      </c>
      <c r="AT253" s="232" t="s">
        <v>222</v>
      </c>
      <c r="AU253" s="232" t="s">
        <v>86</v>
      </c>
      <c r="AY253" s="18" t="s">
        <v>199</v>
      </c>
      <c r="BE253" s="233">
        <f>IF(N253="základní",J253,0)</f>
        <v>0</v>
      </c>
      <c r="BF253" s="233">
        <f>IF(N253="snížená",J253,0)</f>
        <v>0</v>
      </c>
      <c r="BG253" s="233">
        <f>IF(N253="zákl. přenesená",J253,0)</f>
        <v>0</v>
      </c>
      <c r="BH253" s="233">
        <f>IF(N253="sníž. přenesená",J253,0)</f>
        <v>0</v>
      </c>
      <c r="BI253" s="233">
        <f>IF(N253="nulová",J253,0)</f>
        <v>0</v>
      </c>
      <c r="BJ253" s="18" t="s">
        <v>84</v>
      </c>
      <c r="BK253" s="233">
        <f>ROUND(I253*H253,2)</f>
        <v>0</v>
      </c>
      <c r="BL253" s="18" t="s">
        <v>209</v>
      </c>
      <c r="BM253" s="232" t="s">
        <v>443</v>
      </c>
    </row>
    <row r="254" spans="1:47" s="2" customFormat="1" ht="12">
      <c r="A254" s="40"/>
      <c r="B254" s="41"/>
      <c r="C254" s="42"/>
      <c r="D254" s="234" t="s">
        <v>210</v>
      </c>
      <c r="E254" s="42"/>
      <c r="F254" s="235" t="s">
        <v>1384</v>
      </c>
      <c r="G254" s="42"/>
      <c r="H254" s="42"/>
      <c r="I254" s="138"/>
      <c r="J254" s="42"/>
      <c r="K254" s="42"/>
      <c r="L254" s="46"/>
      <c r="M254" s="236"/>
      <c r="N254" s="237"/>
      <c r="O254" s="86"/>
      <c r="P254" s="86"/>
      <c r="Q254" s="86"/>
      <c r="R254" s="86"/>
      <c r="S254" s="86"/>
      <c r="T254" s="87"/>
      <c r="U254" s="40"/>
      <c r="V254" s="40"/>
      <c r="W254" s="40"/>
      <c r="X254" s="40"/>
      <c r="Y254" s="40"/>
      <c r="Z254" s="40"/>
      <c r="AA254" s="40"/>
      <c r="AB254" s="40"/>
      <c r="AC254" s="40"/>
      <c r="AD254" s="40"/>
      <c r="AE254" s="40"/>
      <c r="AT254" s="18" t="s">
        <v>210</v>
      </c>
      <c r="AU254" s="18" t="s">
        <v>86</v>
      </c>
    </row>
    <row r="255" spans="1:63" s="12" customFormat="1" ht="25.9" customHeight="1">
      <c r="A255" s="12"/>
      <c r="B255" s="204"/>
      <c r="C255" s="205"/>
      <c r="D255" s="206" t="s">
        <v>76</v>
      </c>
      <c r="E255" s="207" t="s">
        <v>1246</v>
      </c>
      <c r="F255" s="207" t="s">
        <v>1247</v>
      </c>
      <c r="G255" s="205"/>
      <c r="H255" s="205"/>
      <c r="I255" s="208"/>
      <c r="J255" s="209">
        <f>BK255</f>
        <v>0</v>
      </c>
      <c r="K255" s="205"/>
      <c r="L255" s="210"/>
      <c r="M255" s="211"/>
      <c r="N255" s="212"/>
      <c r="O255" s="212"/>
      <c r="P255" s="213">
        <f>P256</f>
        <v>0</v>
      </c>
      <c r="Q255" s="212"/>
      <c r="R255" s="213">
        <f>R256</f>
        <v>0</v>
      </c>
      <c r="S255" s="212"/>
      <c r="T255" s="214">
        <f>T256</f>
        <v>0</v>
      </c>
      <c r="U255" s="12"/>
      <c r="V255" s="12"/>
      <c r="W255" s="12"/>
      <c r="X255" s="12"/>
      <c r="Y255" s="12"/>
      <c r="Z255" s="12"/>
      <c r="AA255" s="12"/>
      <c r="AB255" s="12"/>
      <c r="AC255" s="12"/>
      <c r="AD255" s="12"/>
      <c r="AE255" s="12"/>
      <c r="AR255" s="215" t="s">
        <v>86</v>
      </c>
      <c r="AT255" s="216" t="s">
        <v>76</v>
      </c>
      <c r="AU255" s="216" t="s">
        <v>6</v>
      </c>
      <c r="AY255" s="215" t="s">
        <v>199</v>
      </c>
      <c r="BK255" s="217">
        <f>BK256</f>
        <v>0</v>
      </c>
    </row>
    <row r="256" spans="1:63" s="12" customFormat="1" ht="22.8" customHeight="1">
      <c r="A256" s="12"/>
      <c r="B256" s="204"/>
      <c r="C256" s="205"/>
      <c r="D256" s="206" t="s">
        <v>76</v>
      </c>
      <c r="E256" s="218" t="s">
        <v>1005</v>
      </c>
      <c r="F256" s="218" t="s">
        <v>1006</v>
      </c>
      <c r="G256" s="205"/>
      <c r="H256" s="205"/>
      <c r="I256" s="208"/>
      <c r="J256" s="219">
        <f>BK256</f>
        <v>0</v>
      </c>
      <c r="K256" s="205"/>
      <c r="L256" s="210"/>
      <c r="M256" s="211"/>
      <c r="N256" s="212"/>
      <c r="O256" s="212"/>
      <c r="P256" s="213">
        <f>SUM(P257:P278)</f>
        <v>0</v>
      </c>
      <c r="Q256" s="212"/>
      <c r="R256" s="213">
        <f>SUM(R257:R278)</f>
        <v>0</v>
      </c>
      <c r="S256" s="212"/>
      <c r="T256" s="214">
        <f>SUM(T257:T278)</f>
        <v>0</v>
      </c>
      <c r="U256" s="12"/>
      <c r="V256" s="12"/>
      <c r="W256" s="12"/>
      <c r="X256" s="12"/>
      <c r="Y256" s="12"/>
      <c r="Z256" s="12"/>
      <c r="AA256" s="12"/>
      <c r="AB256" s="12"/>
      <c r="AC256" s="12"/>
      <c r="AD256" s="12"/>
      <c r="AE256" s="12"/>
      <c r="AR256" s="215" t="s">
        <v>86</v>
      </c>
      <c r="AT256" s="216" t="s">
        <v>76</v>
      </c>
      <c r="AU256" s="216" t="s">
        <v>84</v>
      </c>
      <c r="AY256" s="215" t="s">
        <v>199</v>
      </c>
      <c r="BK256" s="217">
        <f>SUM(BK257:BK278)</f>
        <v>0</v>
      </c>
    </row>
    <row r="257" spans="1:65" s="2" customFormat="1" ht="19.8" customHeight="1">
      <c r="A257" s="40"/>
      <c r="B257" s="41"/>
      <c r="C257" s="260" t="s">
        <v>444</v>
      </c>
      <c r="D257" s="260" t="s">
        <v>222</v>
      </c>
      <c r="E257" s="261" t="s">
        <v>1007</v>
      </c>
      <c r="F257" s="262" t="s">
        <v>1008</v>
      </c>
      <c r="G257" s="263" t="s">
        <v>288</v>
      </c>
      <c r="H257" s="264">
        <v>49.68</v>
      </c>
      <c r="I257" s="265"/>
      <c r="J257" s="266">
        <f>ROUND(I257*H257,2)</f>
        <v>0</v>
      </c>
      <c r="K257" s="262" t="s">
        <v>32</v>
      </c>
      <c r="L257" s="46"/>
      <c r="M257" s="267" t="s">
        <v>32</v>
      </c>
      <c r="N257" s="268" t="s">
        <v>48</v>
      </c>
      <c r="O257" s="86"/>
      <c r="P257" s="230">
        <f>O257*H257</f>
        <v>0</v>
      </c>
      <c r="Q257" s="230">
        <v>0</v>
      </c>
      <c r="R257" s="230">
        <f>Q257*H257</f>
        <v>0</v>
      </c>
      <c r="S257" s="230">
        <v>0</v>
      </c>
      <c r="T257" s="231">
        <f>S257*H257</f>
        <v>0</v>
      </c>
      <c r="U257" s="40"/>
      <c r="V257" s="40"/>
      <c r="W257" s="40"/>
      <c r="X257" s="40"/>
      <c r="Y257" s="40"/>
      <c r="Z257" s="40"/>
      <c r="AA257" s="40"/>
      <c r="AB257" s="40"/>
      <c r="AC257" s="40"/>
      <c r="AD257" s="40"/>
      <c r="AE257" s="40"/>
      <c r="AR257" s="232" t="s">
        <v>245</v>
      </c>
      <c r="AT257" s="232" t="s">
        <v>222</v>
      </c>
      <c r="AU257" s="232" t="s">
        <v>86</v>
      </c>
      <c r="AY257" s="18" t="s">
        <v>199</v>
      </c>
      <c r="BE257" s="233">
        <f>IF(N257="základní",J257,0)</f>
        <v>0</v>
      </c>
      <c r="BF257" s="233">
        <f>IF(N257="snížená",J257,0)</f>
        <v>0</v>
      </c>
      <c r="BG257" s="233">
        <f>IF(N257="zákl. přenesená",J257,0)</f>
        <v>0</v>
      </c>
      <c r="BH257" s="233">
        <f>IF(N257="sníž. přenesená",J257,0)</f>
        <v>0</v>
      </c>
      <c r="BI257" s="233">
        <f>IF(N257="nulová",J257,0)</f>
        <v>0</v>
      </c>
      <c r="BJ257" s="18" t="s">
        <v>84</v>
      </c>
      <c r="BK257" s="233">
        <f>ROUND(I257*H257,2)</f>
        <v>0</v>
      </c>
      <c r="BL257" s="18" t="s">
        <v>245</v>
      </c>
      <c r="BM257" s="232" t="s">
        <v>447</v>
      </c>
    </row>
    <row r="258" spans="1:47" s="2" customFormat="1" ht="12">
      <c r="A258" s="40"/>
      <c r="B258" s="41"/>
      <c r="C258" s="42"/>
      <c r="D258" s="234" t="s">
        <v>210</v>
      </c>
      <c r="E258" s="42"/>
      <c r="F258" s="235" t="s">
        <v>1008</v>
      </c>
      <c r="G258" s="42"/>
      <c r="H258" s="42"/>
      <c r="I258" s="138"/>
      <c r="J258" s="42"/>
      <c r="K258" s="42"/>
      <c r="L258" s="46"/>
      <c r="M258" s="236"/>
      <c r="N258" s="237"/>
      <c r="O258" s="86"/>
      <c r="P258" s="86"/>
      <c r="Q258" s="86"/>
      <c r="R258" s="86"/>
      <c r="S258" s="86"/>
      <c r="T258" s="87"/>
      <c r="U258" s="40"/>
      <c r="V258" s="40"/>
      <c r="W258" s="40"/>
      <c r="X258" s="40"/>
      <c r="Y258" s="40"/>
      <c r="Z258" s="40"/>
      <c r="AA258" s="40"/>
      <c r="AB258" s="40"/>
      <c r="AC258" s="40"/>
      <c r="AD258" s="40"/>
      <c r="AE258" s="40"/>
      <c r="AT258" s="18" t="s">
        <v>210</v>
      </c>
      <c r="AU258" s="18" t="s">
        <v>86</v>
      </c>
    </row>
    <row r="259" spans="1:51" s="13" customFormat="1" ht="12">
      <c r="A259" s="13"/>
      <c r="B259" s="238"/>
      <c r="C259" s="239"/>
      <c r="D259" s="234" t="s">
        <v>213</v>
      </c>
      <c r="E259" s="240" t="s">
        <v>32</v>
      </c>
      <c r="F259" s="241" t="s">
        <v>1385</v>
      </c>
      <c r="G259" s="239"/>
      <c r="H259" s="242">
        <v>49.68</v>
      </c>
      <c r="I259" s="243"/>
      <c r="J259" s="239"/>
      <c r="K259" s="239"/>
      <c r="L259" s="244"/>
      <c r="M259" s="245"/>
      <c r="N259" s="246"/>
      <c r="O259" s="246"/>
      <c r="P259" s="246"/>
      <c r="Q259" s="246"/>
      <c r="R259" s="246"/>
      <c r="S259" s="246"/>
      <c r="T259" s="247"/>
      <c r="U259" s="13"/>
      <c r="V259" s="13"/>
      <c r="W259" s="13"/>
      <c r="X259" s="13"/>
      <c r="Y259" s="13"/>
      <c r="Z259" s="13"/>
      <c r="AA259" s="13"/>
      <c r="AB259" s="13"/>
      <c r="AC259" s="13"/>
      <c r="AD259" s="13"/>
      <c r="AE259" s="13"/>
      <c r="AT259" s="248" t="s">
        <v>213</v>
      </c>
      <c r="AU259" s="248" t="s">
        <v>86</v>
      </c>
      <c r="AV259" s="13" t="s">
        <v>86</v>
      </c>
      <c r="AW259" s="13" t="s">
        <v>39</v>
      </c>
      <c r="AX259" s="13" t="s">
        <v>6</v>
      </c>
      <c r="AY259" s="248" t="s">
        <v>199</v>
      </c>
    </row>
    <row r="260" spans="1:51" s="14" customFormat="1" ht="12">
      <c r="A260" s="14"/>
      <c r="B260" s="249"/>
      <c r="C260" s="250"/>
      <c r="D260" s="234" t="s">
        <v>213</v>
      </c>
      <c r="E260" s="251" t="s">
        <v>32</v>
      </c>
      <c r="F260" s="252" t="s">
        <v>215</v>
      </c>
      <c r="G260" s="250"/>
      <c r="H260" s="253">
        <v>49.68</v>
      </c>
      <c r="I260" s="254"/>
      <c r="J260" s="250"/>
      <c r="K260" s="250"/>
      <c r="L260" s="255"/>
      <c r="M260" s="269"/>
      <c r="N260" s="270"/>
      <c r="O260" s="270"/>
      <c r="P260" s="270"/>
      <c r="Q260" s="270"/>
      <c r="R260" s="270"/>
      <c r="S260" s="270"/>
      <c r="T260" s="271"/>
      <c r="U260" s="14"/>
      <c r="V260" s="14"/>
      <c r="W260" s="14"/>
      <c r="X260" s="14"/>
      <c r="Y260" s="14"/>
      <c r="Z260" s="14"/>
      <c r="AA260" s="14"/>
      <c r="AB260" s="14"/>
      <c r="AC260" s="14"/>
      <c r="AD260" s="14"/>
      <c r="AE260" s="14"/>
      <c r="AT260" s="259" t="s">
        <v>213</v>
      </c>
      <c r="AU260" s="259" t="s">
        <v>86</v>
      </c>
      <c r="AV260" s="14" t="s">
        <v>209</v>
      </c>
      <c r="AW260" s="14" t="s">
        <v>39</v>
      </c>
      <c r="AX260" s="14" t="s">
        <v>84</v>
      </c>
      <c r="AY260" s="259" t="s">
        <v>199</v>
      </c>
    </row>
    <row r="261" spans="1:65" s="2" customFormat="1" ht="14.4" customHeight="1">
      <c r="A261" s="40"/>
      <c r="B261" s="41"/>
      <c r="C261" s="220" t="s">
        <v>358</v>
      </c>
      <c r="D261" s="220" t="s">
        <v>203</v>
      </c>
      <c r="E261" s="221" t="s">
        <v>1010</v>
      </c>
      <c r="F261" s="222" t="s">
        <v>1011</v>
      </c>
      <c r="G261" s="223" t="s">
        <v>296</v>
      </c>
      <c r="H261" s="224">
        <v>0.017</v>
      </c>
      <c r="I261" s="225"/>
      <c r="J261" s="226">
        <f>ROUND(I261*H261,2)</f>
        <v>0</v>
      </c>
      <c r="K261" s="222" t="s">
        <v>32</v>
      </c>
      <c r="L261" s="227"/>
      <c r="M261" s="228" t="s">
        <v>32</v>
      </c>
      <c r="N261" s="229" t="s">
        <v>48</v>
      </c>
      <c r="O261" s="86"/>
      <c r="P261" s="230">
        <f>O261*H261</f>
        <v>0</v>
      </c>
      <c r="Q261" s="230">
        <v>0</v>
      </c>
      <c r="R261" s="230">
        <f>Q261*H261</f>
        <v>0</v>
      </c>
      <c r="S261" s="230">
        <v>0</v>
      </c>
      <c r="T261" s="231">
        <f>S261*H261</f>
        <v>0</v>
      </c>
      <c r="U261" s="40"/>
      <c r="V261" s="40"/>
      <c r="W261" s="40"/>
      <c r="X261" s="40"/>
      <c r="Y261" s="40"/>
      <c r="Z261" s="40"/>
      <c r="AA261" s="40"/>
      <c r="AB261" s="40"/>
      <c r="AC261" s="40"/>
      <c r="AD261" s="40"/>
      <c r="AE261" s="40"/>
      <c r="AR261" s="232" t="s">
        <v>278</v>
      </c>
      <c r="AT261" s="232" t="s">
        <v>203</v>
      </c>
      <c r="AU261" s="232" t="s">
        <v>86</v>
      </c>
      <c r="AY261" s="18" t="s">
        <v>199</v>
      </c>
      <c r="BE261" s="233">
        <f>IF(N261="základní",J261,0)</f>
        <v>0</v>
      </c>
      <c r="BF261" s="233">
        <f>IF(N261="snížená",J261,0)</f>
        <v>0</v>
      </c>
      <c r="BG261" s="233">
        <f>IF(N261="zákl. přenesená",J261,0)</f>
        <v>0</v>
      </c>
      <c r="BH261" s="233">
        <f>IF(N261="sníž. přenesená",J261,0)</f>
        <v>0</v>
      </c>
      <c r="BI261" s="233">
        <f>IF(N261="nulová",J261,0)</f>
        <v>0</v>
      </c>
      <c r="BJ261" s="18" t="s">
        <v>84</v>
      </c>
      <c r="BK261" s="233">
        <f>ROUND(I261*H261,2)</f>
        <v>0</v>
      </c>
      <c r="BL261" s="18" t="s">
        <v>245</v>
      </c>
      <c r="BM261" s="232" t="s">
        <v>454</v>
      </c>
    </row>
    <row r="262" spans="1:47" s="2" customFormat="1" ht="12">
      <c r="A262" s="40"/>
      <c r="B262" s="41"/>
      <c r="C262" s="42"/>
      <c r="D262" s="234" t="s">
        <v>210</v>
      </c>
      <c r="E262" s="42"/>
      <c r="F262" s="235" t="s">
        <v>1011</v>
      </c>
      <c r="G262" s="42"/>
      <c r="H262" s="42"/>
      <c r="I262" s="138"/>
      <c r="J262" s="42"/>
      <c r="K262" s="42"/>
      <c r="L262" s="46"/>
      <c r="M262" s="236"/>
      <c r="N262" s="237"/>
      <c r="O262" s="86"/>
      <c r="P262" s="86"/>
      <c r="Q262" s="86"/>
      <c r="R262" s="86"/>
      <c r="S262" s="86"/>
      <c r="T262" s="87"/>
      <c r="U262" s="40"/>
      <c r="V262" s="40"/>
      <c r="W262" s="40"/>
      <c r="X262" s="40"/>
      <c r="Y262" s="40"/>
      <c r="Z262" s="40"/>
      <c r="AA262" s="40"/>
      <c r="AB262" s="40"/>
      <c r="AC262" s="40"/>
      <c r="AD262" s="40"/>
      <c r="AE262" s="40"/>
      <c r="AT262" s="18" t="s">
        <v>210</v>
      </c>
      <c r="AU262" s="18" t="s">
        <v>86</v>
      </c>
    </row>
    <row r="263" spans="1:65" s="2" customFormat="1" ht="19.8" customHeight="1">
      <c r="A263" s="40"/>
      <c r="B263" s="41"/>
      <c r="C263" s="260" t="s">
        <v>456</v>
      </c>
      <c r="D263" s="260" t="s">
        <v>222</v>
      </c>
      <c r="E263" s="261" t="s">
        <v>1012</v>
      </c>
      <c r="F263" s="262" t="s">
        <v>1013</v>
      </c>
      <c r="G263" s="263" t="s">
        <v>288</v>
      </c>
      <c r="H263" s="264">
        <v>99.36</v>
      </c>
      <c r="I263" s="265"/>
      <c r="J263" s="266">
        <f>ROUND(I263*H263,2)</f>
        <v>0</v>
      </c>
      <c r="K263" s="262" t="s">
        <v>32</v>
      </c>
      <c r="L263" s="46"/>
      <c r="M263" s="267" t="s">
        <v>32</v>
      </c>
      <c r="N263" s="268" t="s">
        <v>48</v>
      </c>
      <c r="O263" s="86"/>
      <c r="P263" s="230">
        <f>O263*H263</f>
        <v>0</v>
      </c>
      <c r="Q263" s="230">
        <v>0</v>
      </c>
      <c r="R263" s="230">
        <f>Q263*H263</f>
        <v>0</v>
      </c>
      <c r="S263" s="230">
        <v>0</v>
      </c>
      <c r="T263" s="231">
        <f>S263*H263</f>
        <v>0</v>
      </c>
      <c r="U263" s="40"/>
      <c r="V263" s="40"/>
      <c r="W263" s="40"/>
      <c r="X263" s="40"/>
      <c r="Y263" s="40"/>
      <c r="Z263" s="40"/>
      <c r="AA263" s="40"/>
      <c r="AB263" s="40"/>
      <c r="AC263" s="40"/>
      <c r="AD263" s="40"/>
      <c r="AE263" s="40"/>
      <c r="AR263" s="232" t="s">
        <v>245</v>
      </c>
      <c r="AT263" s="232" t="s">
        <v>222</v>
      </c>
      <c r="AU263" s="232" t="s">
        <v>86</v>
      </c>
      <c r="AY263" s="18" t="s">
        <v>199</v>
      </c>
      <c r="BE263" s="233">
        <f>IF(N263="základní",J263,0)</f>
        <v>0</v>
      </c>
      <c r="BF263" s="233">
        <f>IF(N263="snížená",J263,0)</f>
        <v>0</v>
      </c>
      <c r="BG263" s="233">
        <f>IF(N263="zákl. přenesená",J263,0)</f>
        <v>0</v>
      </c>
      <c r="BH263" s="233">
        <f>IF(N263="sníž. přenesená",J263,0)</f>
        <v>0</v>
      </c>
      <c r="BI263" s="233">
        <f>IF(N263="nulová",J263,0)</f>
        <v>0</v>
      </c>
      <c r="BJ263" s="18" t="s">
        <v>84</v>
      </c>
      <c r="BK263" s="233">
        <f>ROUND(I263*H263,2)</f>
        <v>0</v>
      </c>
      <c r="BL263" s="18" t="s">
        <v>245</v>
      </c>
      <c r="BM263" s="232" t="s">
        <v>459</v>
      </c>
    </row>
    <row r="264" spans="1:47" s="2" customFormat="1" ht="12">
      <c r="A264" s="40"/>
      <c r="B264" s="41"/>
      <c r="C264" s="42"/>
      <c r="D264" s="234" t="s">
        <v>210</v>
      </c>
      <c r="E264" s="42"/>
      <c r="F264" s="235" t="s">
        <v>1013</v>
      </c>
      <c r="G264" s="42"/>
      <c r="H264" s="42"/>
      <c r="I264" s="138"/>
      <c r="J264" s="42"/>
      <c r="K264" s="42"/>
      <c r="L264" s="46"/>
      <c r="M264" s="236"/>
      <c r="N264" s="237"/>
      <c r="O264" s="86"/>
      <c r="P264" s="86"/>
      <c r="Q264" s="86"/>
      <c r="R264" s="86"/>
      <c r="S264" s="86"/>
      <c r="T264" s="87"/>
      <c r="U264" s="40"/>
      <c r="V264" s="40"/>
      <c r="W264" s="40"/>
      <c r="X264" s="40"/>
      <c r="Y264" s="40"/>
      <c r="Z264" s="40"/>
      <c r="AA264" s="40"/>
      <c r="AB264" s="40"/>
      <c r="AC264" s="40"/>
      <c r="AD264" s="40"/>
      <c r="AE264" s="40"/>
      <c r="AT264" s="18" t="s">
        <v>210</v>
      </c>
      <c r="AU264" s="18" t="s">
        <v>86</v>
      </c>
    </row>
    <row r="265" spans="1:51" s="13" customFormat="1" ht="12">
      <c r="A265" s="13"/>
      <c r="B265" s="238"/>
      <c r="C265" s="239"/>
      <c r="D265" s="234" t="s">
        <v>213</v>
      </c>
      <c r="E265" s="240" t="s">
        <v>32</v>
      </c>
      <c r="F265" s="241" t="s">
        <v>1386</v>
      </c>
      <c r="G265" s="239"/>
      <c r="H265" s="242">
        <v>99.36</v>
      </c>
      <c r="I265" s="243"/>
      <c r="J265" s="239"/>
      <c r="K265" s="239"/>
      <c r="L265" s="244"/>
      <c r="M265" s="245"/>
      <c r="N265" s="246"/>
      <c r="O265" s="246"/>
      <c r="P265" s="246"/>
      <c r="Q265" s="246"/>
      <c r="R265" s="246"/>
      <c r="S265" s="246"/>
      <c r="T265" s="247"/>
      <c r="U265" s="13"/>
      <c r="V265" s="13"/>
      <c r="W265" s="13"/>
      <c r="X265" s="13"/>
      <c r="Y265" s="13"/>
      <c r="Z265" s="13"/>
      <c r="AA265" s="13"/>
      <c r="AB265" s="13"/>
      <c r="AC265" s="13"/>
      <c r="AD265" s="13"/>
      <c r="AE265" s="13"/>
      <c r="AT265" s="248" t="s">
        <v>213</v>
      </c>
      <c r="AU265" s="248" t="s">
        <v>86</v>
      </c>
      <c r="AV265" s="13" t="s">
        <v>86</v>
      </c>
      <c r="AW265" s="13" t="s">
        <v>39</v>
      </c>
      <c r="AX265" s="13" t="s">
        <v>6</v>
      </c>
      <c r="AY265" s="248" t="s">
        <v>199</v>
      </c>
    </row>
    <row r="266" spans="1:51" s="14" customFormat="1" ht="12">
      <c r="A266" s="14"/>
      <c r="B266" s="249"/>
      <c r="C266" s="250"/>
      <c r="D266" s="234" t="s">
        <v>213</v>
      </c>
      <c r="E266" s="251" t="s">
        <v>32</v>
      </c>
      <c r="F266" s="252" t="s">
        <v>215</v>
      </c>
      <c r="G266" s="250"/>
      <c r="H266" s="253">
        <v>99.36</v>
      </c>
      <c r="I266" s="254"/>
      <c r="J266" s="250"/>
      <c r="K266" s="250"/>
      <c r="L266" s="255"/>
      <c r="M266" s="269"/>
      <c r="N266" s="270"/>
      <c r="O266" s="270"/>
      <c r="P266" s="270"/>
      <c r="Q266" s="270"/>
      <c r="R266" s="270"/>
      <c r="S266" s="270"/>
      <c r="T266" s="271"/>
      <c r="U266" s="14"/>
      <c r="V266" s="14"/>
      <c r="W266" s="14"/>
      <c r="X266" s="14"/>
      <c r="Y266" s="14"/>
      <c r="Z266" s="14"/>
      <c r="AA266" s="14"/>
      <c r="AB266" s="14"/>
      <c r="AC266" s="14"/>
      <c r="AD266" s="14"/>
      <c r="AE266" s="14"/>
      <c r="AT266" s="259" t="s">
        <v>213</v>
      </c>
      <c r="AU266" s="259" t="s">
        <v>86</v>
      </c>
      <c r="AV266" s="14" t="s">
        <v>209</v>
      </c>
      <c r="AW266" s="14" t="s">
        <v>39</v>
      </c>
      <c r="AX266" s="14" t="s">
        <v>84</v>
      </c>
      <c r="AY266" s="259" t="s">
        <v>199</v>
      </c>
    </row>
    <row r="267" spans="1:65" s="2" customFormat="1" ht="14.4" customHeight="1">
      <c r="A267" s="40"/>
      <c r="B267" s="41"/>
      <c r="C267" s="220" t="s">
        <v>363</v>
      </c>
      <c r="D267" s="220" t="s">
        <v>203</v>
      </c>
      <c r="E267" s="221" t="s">
        <v>1015</v>
      </c>
      <c r="F267" s="222" t="s">
        <v>1016</v>
      </c>
      <c r="G267" s="223" t="s">
        <v>296</v>
      </c>
      <c r="H267" s="224">
        <v>0.045</v>
      </c>
      <c r="I267" s="225"/>
      <c r="J267" s="226">
        <f>ROUND(I267*H267,2)</f>
        <v>0</v>
      </c>
      <c r="K267" s="222" t="s">
        <v>32</v>
      </c>
      <c r="L267" s="227"/>
      <c r="M267" s="228" t="s">
        <v>32</v>
      </c>
      <c r="N267" s="229" t="s">
        <v>48</v>
      </c>
      <c r="O267" s="86"/>
      <c r="P267" s="230">
        <f>O267*H267</f>
        <v>0</v>
      </c>
      <c r="Q267" s="230">
        <v>0</v>
      </c>
      <c r="R267" s="230">
        <f>Q267*H267</f>
        <v>0</v>
      </c>
      <c r="S267" s="230">
        <v>0</v>
      </c>
      <c r="T267" s="231">
        <f>S267*H267</f>
        <v>0</v>
      </c>
      <c r="U267" s="40"/>
      <c r="V267" s="40"/>
      <c r="W267" s="40"/>
      <c r="X267" s="40"/>
      <c r="Y267" s="40"/>
      <c r="Z267" s="40"/>
      <c r="AA267" s="40"/>
      <c r="AB267" s="40"/>
      <c r="AC267" s="40"/>
      <c r="AD267" s="40"/>
      <c r="AE267" s="40"/>
      <c r="AR267" s="232" t="s">
        <v>278</v>
      </c>
      <c r="AT267" s="232" t="s">
        <v>203</v>
      </c>
      <c r="AU267" s="232" t="s">
        <v>86</v>
      </c>
      <c r="AY267" s="18" t="s">
        <v>199</v>
      </c>
      <c r="BE267" s="233">
        <f>IF(N267="základní",J267,0)</f>
        <v>0</v>
      </c>
      <c r="BF267" s="233">
        <f>IF(N267="snížená",J267,0)</f>
        <v>0</v>
      </c>
      <c r="BG267" s="233">
        <f>IF(N267="zákl. přenesená",J267,0)</f>
        <v>0</v>
      </c>
      <c r="BH267" s="233">
        <f>IF(N267="sníž. přenesená",J267,0)</f>
        <v>0</v>
      </c>
      <c r="BI267" s="233">
        <f>IF(N267="nulová",J267,0)</f>
        <v>0</v>
      </c>
      <c r="BJ267" s="18" t="s">
        <v>84</v>
      </c>
      <c r="BK267" s="233">
        <f>ROUND(I267*H267,2)</f>
        <v>0</v>
      </c>
      <c r="BL267" s="18" t="s">
        <v>245</v>
      </c>
      <c r="BM267" s="232" t="s">
        <v>463</v>
      </c>
    </row>
    <row r="268" spans="1:47" s="2" customFormat="1" ht="12">
      <c r="A268" s="40"/>
      <c r="B268" s="41"/>
      <c r="C268" s="42"/>
      <c r="D268" s="234" t="s">
        <v>210</v>
      </c>
      <c r="E268" s="42"/>
      <c r="F268" s="235" t="s">
        <v>1016</v>
      </c>
      <c r="G268" s="42"/>
      <c r="H268" s="42"/>
      <c r="I268" s="138"/>
      <c r="J268" s="42"/>
      <c r="K268" s="42"/>
      <c r="L268" s="46"/>
      <c r="M268" s="236"/>
      <c r="N268" s="237"/>
      <c r="O268" s="86"/>
      <c r="P268" s="86"/>
      <c r="Q268" s="86"/>
      <c r="R268" s="86"/>
      <c r="S268" s="86"/>
      <c r="T268" s="87"/>
      <c r="U268" s="40"/>
      <c r="V268" s="40"/>
      <c r="W268" s="40"/>
      <c r="X268" s="40"/>
      <c r="Y268" s="40"/>
      <c r="Z268" s="40"/>
      <c r="AA268" s="40"/>
      <c r="AB268" s="40"/>
      <c r="AC268" s="40"/>
      <c r="AD268" s="40"/>
      <c r="AE268" s="40"/>
      <c r="AT268" s="18" t="s">
        <v>210</v>
      </c>
      <c r="AU268" s="18" t="s">
        <v>86</v>
      </c>
    </row>
    <row r="269" spans="1:65" s="2" customFormat="1" ht="19.8" customHeight="1">
      <c r="A269" s="40"/>
      <c r="B269" s="41"/>
      <c r="C269" s="260" t="s">
        <v>465</v>
      </c>
      <c r="D269" s="260" t="s">
        <v>222</v>
      </c>
      <c r="E269" s="261" t="s">
        <v>1017</v>
      </c>
      <c r="F269" s="262" t="s">
        <v>1018</v>
      </c>
      <c r="G269" s="263" t="s">
        <v>288</v>
      </c>
      <c r="H269" s="264">
        <v>8.58</v>
      </c>
      <c r="I269" s="265"/>
      <c r="J269" s="266">
        <f>ROUND(I269*H269,2)</f>
        <v>0</v>
      </c>
      <c r="K269" s="262" t="s">
        <v>32</v>
      </c>
      <c r="L269" s="46"/>
      <c r="M269" s="267" t="s">
        <v>32</v>
      </c>
      <c r="N269" s="268" t="s">
        <v>48</v>
      </c>
      <c r="O269" s="86"/>
      <c r="P269" s="230">
        <f>O269*H269</f>
        <v>0</v>
      </c>
      <c r="Q269" s="230">
        <v>0</v>
      </c>
      <c r="R269" s="230">
        <f>Q269*H269</f>
        <v>0</v>
      </c>
      <c r="S269" s="230">
        <v>0</v>
      </c>
      <c r="T269" s="231">
        <f>S269*H269</f>
        <v>0</v>
      </c>
      <c r="U269" s="40"/>
      <c r="V269" s="40"/>
      <c r="W269" s="40"/>
      <c r="X269" s="40"/>
      <c r="Y269" s="40"/>
      <c r="Z269" s="40"/>
      <c r="AA269" s="40"/>
      <c r="AB269" s="40"/>
      <c r="AC269" s="40"/>
      <c r="AD269" s="40"/>
      <c r="AE269" s="40"/>
      <c r="AR269" s="232" t="s">
        <v>245</v>
      </c>
      <c r="AT269" s="232" t="s">
        <v>222</v>
      </c>
      <c r="AU269" s="232" t="s">
        <v>86</v>
      </c>
      <c r="AY269" s="18" t="s">
        <v>199</v>
      </c>
      <c r="BE269" s="233">
        <f>IF(N269="základní",J269,0)</f>
        <v>0</v>
      </c>
      <c r="BF269" s="233">
        <f>IF(N269="snížená",J269,0)</f>
        <v>0</v>
      </c>
      <c r="BG269" s="233">
        <f>IF(N269="zákl. přenesená",J269,0)</f>
        <v>0</v>
      </c>
      <c r="BH269" s="233">
        <f>IF(N269="sníž. přenesená",J269,0)</f>
        <v>0</v>
      </c>
      <c r="BI269" s="233">
        <f>IF(N269="nulová",J269,0)</f>
        <v>0</v>
      </c>
      <c r="BJ269" s="18" t="s">
        <v>84</v>
      </c>
      <c r="BK269" s="233">
        <f>ROUND(I269*H269,2)</f>
        <v>0</v>
      </c>
      <c r="BL269" s="18" t="s">
        <v>245</v>
      </c>
      <c r="BM269" s="232" t="s">
        <v>468</v>
      </c>
    </row>
    <row r="270" spans="1:47" s="2" customFormat="1" ht="12">
      <c r="A270" s="40"/>
      <c r="B270" s="41"/>
      <c r="C270" s="42"/>
      <c r="D270" s="234" t="s">
        <v>210</v>
      </c>
      <c r="E270" s="42"/>
      <c r="F270" s="235" t="s">
        <v>1018</v>
      </c>
      <c r="G270" s="42"/>
      <c r="H270" s="42"/>
      <c r="I270" s="138"/>
      <c r="J270" s="42"/>
      <c r="K270" s="42"/>
      <c r="L270" s="46"/>
      <c r="M270" s="236"/>
      <c r="N270" s="237"/>
      <c r="O270" s="86"/>
      <c r="P270" s="86"/>
      <c r="Q270" s="86"/>
      <c r="R270" s="86"/>
      <c r="S270" s="86"/>
      <c r="T270" s="87"/>
      <c r="U270" s="40"/>
      <c r="V270" s="40"/>
      <c r="W270" s="40"/>
      <c r="X270" s="40"/>
      <c r="Y270" s="40"/>
      <c r="Z270" s="40"/>
      <c r="AA270" s="40"/>
      <c r="AB270" s="40"/>
      <c r="AC270" s="40"/>
      <c r="AD270" s="40"/>
      <c r="AE270" s="40"/>
      <c r="AT270" s="18" t="s">
        <v>210</v>
      </c>
      <c r="AU270" s="18" t="s">
        <v>86</v>
      </c>
    </row>
    <row r="271" spans="1:51" s="13" customFormat="1" ht="12">
      <c r="A271" s="13"/>
      <c r="B271" s="238"/>
      <c r="C271" s="239"/>
      <c r="D271" s="234" t="s">
        <v>213</v>
      </c>
      <c r="E271" s="240" t="s">
        <v>32</v>
      </c>
      <c r="F271" s="241" t="s">
        <v>1553</v>
      </c>
      <c r="G271" s="239"/>
      <c r="H271" s="242">
        <v>8.58</v>
      </c>
      <c r="I271" s="243"/>
      <c r="J271" s="239"/>
      <c r="K271" s="239"/>
      <c r="L271" s="244"/>
      <c r="M271" s="245"/>
      <c r="N271" s="246"/>
      <c r="O271" s="246"/>
      <c r="P271" s="246"/>
      <c r="Q271" s="246"/>
      <c r="R271" s="246"/>
      <c r="S271" s="246"/>
      <c r="T271" s="247"/>
      <c r="U271" s="13"/>
      <c r="V271" s="13"/>
      <c r="W271" s="13"/>
      <c r="X271" s="13"/>
      <c r="Y271" s="13"/>
      <c r="Z271" s="13"/>
      <c r="AA271" s="13"/>
      <c r="AB271" s="13"/>
      <c r="AC271" s="13"/>
      <c r="AD271" s="13"/>
      <c r="AE271" s="13"/>
      <c r="AT271" s="248" t="s">
        <v>213</v>
      </c>
      <c r="AU271" s="248" t="s">
        <v>86</v>
      </c>
      <c r="AV271" s="13" t="s">
        <v>86</v>
      </c>
      <c r="AW271" s="13" t="s">
        <v>39</v>
      </c>
      <c r="AX271" s="13" t="s">
        <v>6</v>
      </c>
      <c r="AY271" s="248" t="s">
        <v>199</v>
      </c>
    </row>
    <row r="272" spans="1:51" s="14" customFormat="1" ht="12">
      <c r="A272" s="14"/>
      <c r="B272" s="249"/>
      <c r="C272" s="250"/>
      <c r="D272" s="234" t="s">
        <v>213</v>
      </c>
      <c r="E272" s="251" t="s">
        <v>32</v>
      </c>
      <c r="F272" s="252" t="s">
        <v>215</v>
      </c>
      <c r="G272" s="250"/>
      <c r="H272" s="253">
        <v>8.58</v>
      </c>
      <c r="I272" s="254"/>
      <c r="J272" s="250"/>
      <c r="K272" s="250"/>
      <c r="L272" s="255"/>
      <c r="M272" s="269"/>
      <c r="N272" s="270"/>
      <c r="O272" s="270"/>
      <c r="P272" s="270"/>
      <c r="Q272" s="270"/>
      <c r="R272" s="270"/>
      <c r="S272" s="270"/>
      <c r="T272" s="271"/>
      <c r="U272" s="14"/>
      <c r="V272" s="14"/>
      <c r="W272" s="14"/>
      <c r="X272" s="14"/>
      <c r="Y272" s="14"/>
      <c r="Z272" s="14"/>
      <c r="AA272" s="14"/>
      <c r="AB272" s="14"/>
      <c r="AC272" s="14"/>
      <c r="AD272" s="14"/>
      <c r="AE272" s="14"/>
      <c r="AT272" s="259" t="s">
        <v>213</v>
      </c>
      <c r="AU272" s="259" t="s">
        <v>86</v>
      </c>
      <c r="AV272" s="14" t="s">
        <v>209</v>
      </c>
      <c r="AW272" s="14" t="s">
        <v>39</v>
      </c>
      <c r="AX272" s="14" t="s">
        <v>84</v>
      </c>
      <c r="AY272" s="259" t="s">
        <v>199</v>
      </c>
    </row>
    <row r="273" spans="1:65" s="2" customFormat="1" ht="14.4" customHeight="1">
      <c r="A273" s="40"/>
      <c r="B273" s="41"/>
      <c r="C273" s="260" t="s">
        <v>367</v>
      </c>
      <c r="D273" s="260" t="s">
        <v>222</v>
      </c>
      <c r="E273" s="261" t="s">
        <v>1020</v>
      </c>
      <c r="F273" s="262" t="s">
        <v>1021</v>
      </c>
      <c r="G273" s="263" t="s">
        <v>288</v>
      </c>
      <c r="H273" s="264">
        <v>13.72</v>
      </c>
      <c r="I273" s="265"/>
      <c r="J273" s="266">
        <f>ROUND(I273*H273,2)</f>
        <v>0</v>
      </c>
      <c r="K273" s="262" t="s">
        <v>32</v>
      </c>
      <c r="L273" s="46"/>
      <c r="M273" s="267" t="s">
        <v>32</v>
      </c>
      <c r="N273" s="268" t="s">
        <v>48</v>
      </c>
      <c r="O273" s="86"/>
      <c r="P273" s="230">
        <f>O273*H273</f>
        <v>0</v>
      </c>
      <c r="Q273" s="230">
        <v>0</v>
      </c>
      <c r="R273" s="230">
        <f>Q273*H273</f>
        <v>0</v>
      </c>
      <c r="S273" s="230">
        <v>0</v>
      </c>
      <c r="T273" s="231">
        <f>S273*H273</f>
        <v>0</v>
      </c>
      <c r="U273" s="40"/>
      <c r="V273" s="40"/>
      <c r="W273" s="40"/>
      <c r="X273" s="40"/>
      <c r="Y273" s="40"/>
      <c r="Z273" s="40"/>
      <c r="AA273" s="40"/>
      <c r="AB273" s="40"/>
      <c r="AC273" s="40"/>
      <c r="AD273" s="40"/>
      <c r="AE273" s="40"/>
      <c r="AR273" s="232" t="s">
        <v>245</v>
      </c>
      <c r="AT273" s="232" t="s">
        <v>222</v>
      </c>
      <c r="AU273" s="232" t="s">
        <v>86</v>
      </c>
      <c r="AY273" s="18" t="s">
        <v>199</v>
      </c>
      <c r="BE273" s="233">
        <f>IF(N273="základní",J273,0)</f>
        <v>0</v>
      </c>
      <c r="BF273" s="233">
        <f>IF(N273="snížená",J273,0)</f>
        <v>0</v>
      </c>
      <c r="BG273" s="233">
        <f>IF(N273="zákl. přenesená",J273,0)</f>
        <v>0</v>
      </c>
      <c r="BH273" s="233">
        <f>IF(N273="sníž. přenesená",J273,0)</f>
        <v>0</v>
      </c>
      <c r="BI273" s="233">
        <f>IF(N273="nulová",J273,0)</f>
        <v>0</v>
      </c>
      <c r="BJ273" s="18" t="s">
        <v>84</v>
      </c>
      <c r="BK273" s="233">
        <f>ROUND(I273*H273,2)</f>
        <v>0</v>
      </c>
      <c r="BL273" s="18" t="s">
        <v>245</v>
      </c>
      <c r="BM273" s="232" t="s">
        <v>471</v>
      </c>
    </row>
    <row r="274" spans="1:47" s="2" customFormat="1" ht="12">
      <c r="A274" s="40"/>
      <c r="B274" s="41"/>
      <c r="C274" s="42"/>
      <c r="D274" s="234" t="s">
        <v>210</v>
      </c>
      <c r="E274" s="42"/>
      <c r="F274" s="235" t="s">
        <v>1021</v>
      </c>
      <c r="G274" s="42"/>
      <c r="H274" s="42"/>
      <c r="I274" s="138"/>
      <c r="J274" s="42"/>
      <c r="K274" s="42"/>
      <c r="L274" s="46"/>
      <c r="M274" s="236"/>
      <c r="N274" s="237"/>
      <c r="O274" s="86"/>
      <c r="P274" s="86"/>
      <c r="Q274" s="86"/>
      <c r="R274" s="86"/>
      <c r="S274" s="86"/>
      <c r="T274" s="87"/>
      <c r="U274" s="40"/>
      <c r="V274" s="40"/>
      <c r="W274" s="40"/>
      <c r="X274" s="40"/>
      <c r="Y274" s="40"/>
      <c r="Z274" s="40"/>
      <c r="AA274" s="40"/>
      <c r="AB274" s="40"/>
      <c r="AC274" s="40"/>
      <c r="AD274" s="40"/>
      <c r="AE274" s="40"/>
      <c r="AT274" s="18" t="s">
        <v>210</v>
      </c>
      <c r="AU274" s="18" t="s">
        <v>86</v>
      </c>
    </row>
    <row r="275" spans="1:51" s="13" customFormat="1" ht="12">
      <c r="A275" s="13"/>
      <c r="B275" s="238"/>
      <c r="C275" s="239"/>
      <c r="D275" s="234" t="s">
        <v>213</v>
      </c>
      <c r="E275" s="240" t="s">
        <v>32</v>
      </c>
      <c r="F275" s="241" t="s">
        <v>1554</v>
      </c>
      <c r="G275" s="239"/>
      <c r="H275" s="242">
        <v>13.72</v>
      </c>
      <c r="I275" s="243"/>
      <c r="J275" s="239"/>
      <c r="K275" s="239"/>
      <c r="L275" s="244"/>
      <c r="M275" s="245"/>
      <c r="N275" s="246"/>
      <c r="O275" s="246"/>
      <c r="P275" s="246"/>
      <c r="Q275" s="246"/>
      <c r="R275" s="246"/>
      <c r="S275" s="246"/>
      <c r="T275" s="247"/>
      <c r="U275" s="13"/>
      <c r="V275" s="13"/>
      <c r="W275" s="13"/>
      <c r="X275" s="13"/>
      <c r="Y275" s="13"/>
      <c r="Z275" s="13"/>
      <c r="AA275" s="13"/>
      <c r="AB275" s="13"/>
      <c r="AC275" s="13"/>
      <c r="AD275" s="13"/>
      <c r="AE275" s="13"/>
      <c r="AT275" s="248" t="s">
        <v>213</v>
      </c>
      <c r="AU275" s="248" t="s">
        <v>86</v>
      </c>
      <c r="AV275" s="13" t="s">
        <v>86</v>
      </c>
      <c r="AW275" s="13" t="s">
        <v>39</v>
      </c>
      <c r="AX275" s="13" t="s">
        <v>6</v>
      </c>
      <c r="AY275" s="248" t="s">
        <v>199</v>
      </c>
    </row>
    <row r="276" spans="1:51" s="14" customFormat="1" ht="12">
      <c r="A276" s="14"/>
      <c r="B276" s="249"/>
      <c r="C276" s="250"/>
      <c r="D276" s="234" t="s">
        <v>213</v>
      </c>
      <c r="E276" s="251" t="s">
        <v>32</v>
      </c>
      <c r="F276" s="252" t="s">
        <v>215</v>
      </c>
      <c r="G276" s="250"/>
      <c r="H276" s="253">
        <v>13.72</v>
      </c>
      <c r="I276" s="254"/>
      <c r="J276" s="250"/>
      <c r="K276" s="250"/>
      <c r="L276" s="255"/>
      <c r="M276" s="269"/>
      <c r="N276" s="270"/>
      <c r="O276" s="270"/>
      <c r="P276" s="270"/>
      <c r="Q276" s="270"/>
      <c r="R276" s="270"/>
      <c r="S276" s="270"/>
      <c r="T276" s="271"/>
      <c r="U276" s="14"/>
      <c r="V276" s="14"/>
      <c r="W276" s="14"/>
      <c r="X276" s="14"/>
      <c r="Y276" s="14"/>
      <c r="Z276" s="14"/>
      <c r="AA276" s="14"/>
      <c r="AB276" s="14"/>
      <c r="AC276" s="14"/>
      <c r="AD276" s="14"/>
      <c r="AE276" s="14"/>
      <c r="AT276" s="259" t="s">
        <v>213</v>
      </c>
      <c r="AU276" s="259" t="s">
        <v>86</v>
      </c>
      <c r="AV276" s="14" t="s">
        <v>209</v>
      </c>
      <c r="AW276" s="14" t="s">
        <v>39</v>
      </c>
      <c r="AX276" s="14" t="s">
        <v>84</v>
      </c>
      <c r="AY276" s="259" t="s">
        <v>199</v>
      </c>
    </row>
    <row r="277" spans="1:65" s="2" customFormat="1" ht="19.8" customHeight="1">
      <c r="A277" s="40"/>
      <c r="B277" s="41"/>
      <c r="C277" s="260" t="s">
        <v>472</v>
      </c>
      <c r="D277" s="260" t="s">
        <v>222</v>
      </c>
      <c r="E277" s="261" t="s">
        <v>1387</v>
      </c>
      <c r="F277" s="262" t="s">
        <v>1388</v>
      </c>
      <c r="G277" s="263" t="s">
        <v>1389</v>
      </c>
      <c r="H277" s="265"/>
      <c r="I277" s="265"/>
      <c r="J277" s="266">
        <f>ROUND(I277*H277,2)</f>
        <v>0</v>
      </c>
      <c r="K277" s="262" t="s">
        <v>32</v>
      </c>
      <c r="L277" s="46"/>
      <c r="M277" s="267" t="s">
        <v>32</v>
      </c>
      <c r="N277" s="268" t="s">
        <v>48</v>
      </c>
      <c r="O277" s="86"/>
      <c r="P277" s="230">
        <f>O277*H277</f>
        <v>0</v>
      </c>
      <c r="Q277" s="230">
        <v>0</v>
      </c>
      <c r="R277" s="230">
        <f>Q277*H277</f>
        <v>0</v>
      </c>
      <c r="S277" s="230">
        <v>0</v>
      </c>
      <c r="T277" s="231">
        <f>S277*H277</f>
        <v>0</v>
      </c>
      <c r="U277" s="40"/>
      <c r="V277" s="40"/>
      <c r="W277" s="40"/>
      <c r="X277" s="40"/>
      <c r="Y277" s="40"/>
      <c r="Z277" s="40"/>
      <c r="AA277" s="40"/>
      <c r="AB277" s="40"/>
      <c r="AC277" s="40"/>
      <c r="AD277" s="40"/>
      <c r="AE277" s="40"/>
      <c r="AR277" s="232" t="s">
        <v>245</v>
      </c>
      <c r="AT277" s="232" t="s">
        <v>222</v>
      </c>
      <c r="AU277" s="232" t="s">
        <v>86</v>
      </c>
      <c r="AY277" s="18" t="s">
        <v>199</v>
      </c>
      <c r="BE277" s="233">
        <f>IF(N277="základní",J277,0)</f>
        <v>0</v>
      </c>
      <c r="BF277" s="233">
        <f>IF(N277="snížená",J277,0)</f>
        <v>0</v>
      </c>
      <c r="BG277" s="233">
        <f>IF(N277="zákl. přenesená",J277,0)</f>
        <v>0</v>
      </c>
      <c r="BH277" s="233">
        <f>IF(N277="sníž. přenesená",J277,0)</f>
        <v>0</v>
      </c>
      <c r="BI277" s="233">
        <f>IF(N277="nulová",J277,0)</f>
        <v>0</v>
      </c>
      <c r="BJ277" s="18" t="s">
        <v>84</v>
      </c>
      <c r="BK277" s="233">
        <f>ROUND(I277*H277,2)</f>
        <v>0</v>
      </c>
      <c r="BL277" s="18" t="s">
        <v>245</v>
      </c>
      <c r="BM277" s="232" t="s">
        <v>475</v>
      </c>
    </row>
    <row r="278" spans="1:47" s="2" customFormat="1" ht="12">
      <c r="A278" s="40"/>
      <c r="B278" s="41"/>
      <c r="C278" s="42"/>
      <c r="D278" s="234" t="s">
        <v>210</v>
      </c>
      <c r="E278" s="42"/>
      <c r="F278" s="235" t="s">
        <v>1388</v>
      </c>
      <c r="G278" s="42"/>
      <c r="H278" s="42"/>
      <c r="I278" s="138"/>
      <c r="J278" s="42"/>
      <c r="K278" s="42"/>
      <c r="L278" s="46"/>
      <c r="M278" s="236"/>
      <c r="N278" s="237"/>
      <c r="O278" s="86"/>
      <c r="P278" s="86"/>
      <c r="Q278" s="86"/>
      <c r="R278" s="86"/>
      <c r="S278" s="86"/>
      <c r="T278" s="87"/>
      <c r="U278" s="40"/>
      <c r="V278" s="40"/>
      <c r="W278" s="40"/>
      <c r="X278" s="40"/>
      <c r="Y278" s="40"/>
      <c r="Z278" s="40"/>
      <c r="AA278" s="40"/>
      <c r="AB278" s="40"/>
      <c r="AC278" s="40"/>
      <c r="AD278" s="40"/>
      <c r="AE278" s="40"/>
      <c r="AT278" s="18" t="s">
        <v>210</v>
      </c>
      <c r="AU278" s="18" t="s">
        <v>86</v>
      </c>
    </row>
    <row r="279" spans="1:63" s="12" customFormat="1" ht="25.9" customHeight="1">
      <c r="A279" s="12"/>
      <c r="B279" s="204"/>
      <c r="C279" s="205"/>
      <c r="D279" s="206" t="s">
        <v>76</v>
      </c>
      <c r="E279" s="207" t="s">
        <v>203</v>
      </c>
      <c r="F279" s="207" t="s">
        <v>220</v>
      </c>
      <c r="G279" s="205"/>
      <c r="H279" s="205"/>
      <c r="I279" s="208"/>
      <c r="J279" s="209">
        <f>BK279</f>
        <v>0</v>
      </c>
      <c r="K279" s="205"/>
      <c r="L279" s="210"/>
      <c r="M279" s="211"/>
      <c r="N279" s="212"/>
      <c r="O279" s="212"/>
      <c r="P279" s="213">
        <f>P280</f>
        <v>0</v>
      </c>
      <c r="Q279" s="212"/>
      <c r="R279" s="213">
        <f>R280</f>
        <v>0</v>
      </c>
      <c r="S279" s="212"/>
      <c r="T279" s="214">
        <f>T280</f>
        <v>0</v>
      </c>
      <c r="U279" s="12"/>
      <c r="V279" s="12"/>
      <c r="W279" s="12"/>
      <c r="X279" s="12"/>
      <c r="Y279" s="12"/>
      <c r="Z279" s="12"/>
      <c r="AA279" s="12"/>
      <c r="AB279" s="12"/>
      <c r="AC279" s="12"/>
      <c r="AD279" s="12"/>
      <c r="AE279" s="12"/>
      <c r="AR279" s="215" t="s">
        <v>221</v>
      </c>
      <c r="AT279" s="216" t="s">
        <v>76</v>
      </c>
      <c r="AU279" s="216" t="s">
        <v>6</v>
      </c>
      <c r="AY279" s="215" t="s">
        <v>199</v>
      </c>
      <c r="BK279" s="217">
        <f>BK280</f>
        <v>0</v>
      </c>
    </row>
    <row r="280" spans="1:63" s="12" customFormat="1" ht="22.8" customHeight="1">
      <c r="A280" s="12"/>
      <c r="B280" s="204"/>
      <c r="C280" s="205"/>
      <c r="D280" s="206" t="s">
        <v>76</v>
      </c>
      <c r="E280" s="218" t="s">
        <v>1057</v>
      </c>
      <c r="F280" s="218" t="s">
        <v>1058</v>
      </c>
      <c r="G280" s="205"/>
      <c r="H280" s="205"/>
      <c r="I280" s="208"/>
      <c r="J280" s="219">
        <f>BK280</f>
        <v>0</v>
      </c>
      <c r="K280" s="205"/>
      <c r="L280" s="210"/>
      <c r="M280" s="211"/>
      <c r="N280" s="212"/>
      <c r="O280" s="212"/>
      <c r="P280" s="213">
        <f>SUM(P281:P282)</f>
        <v>0</v>
      </c>
      <c r="Q280" s="212"/>
      <c r="R280" s="213">
        <f>SUM(R281:R282)</f>
        <v>0</v>
      </c>
      <c r="S280" s="212"/>
      <c r="T280" s="214">
        <f>SUM(T281:T282)</f>
        <v>0</v>
      </c>
      <c r="U280" s="12"/>
      <c r="V280" s="12"/>
      <c r="W280" s="12"/>
      <c r="X280" s="12"/>
      <c r="Y280" s="12"/>
      <c r="Z280" s="12"/>
      <c r="AA280" s="12"/>
      <c r="AB280" s="12"/>
      <c r="AC280" s="12"/>
      <c r="AD280" s="12"/>
      <c r="AE280" s="12"/>
      <c r="AR280" s="215" t="s">
        <v>221</v>
      </c>
      <c r="AT280" s="216" t="s">
        <v>76</v>
      </c>
      <c r="AU280" s="216" t="s">
        <v>84</v>
      </c>
      <c r="AY280" s="215" t="s">
        <v>199</v>
      </c>
      <c r="BK280" s="217">
        <f>SUM(BK281:BK282)</f>
        <v>0</v>
      </c>
    </row>
    <row r="281" spans="1:65" s="2" customFormat="1" ht="19.8" customHeight="1">
      <c r="A281" s="40"/>
      <c r="B281" s="41"/>
      <c r="C281" s="260" t="s">
        <v>371</v>
      </c>
      <c r="D281" s="260" t="s">
        <v>222</v>
      </c>
      <c r="E281" s="261" t="s">
        <v>1060</v>
      </c>
      <c r="F281" s="262" t="s">
        <v>1061</v>
      </c>
      <c r="G281" s="263" t="s">
        <v>1062</v>
      </c>
      <c r="H281" s="264">
        <v>1</v>
      </c>
      <c r="I281" s="265"/>
      <c r="J281" s="266">
        <f>ROUND(I281*H281,2)</f>
        <v>0</v>
      </c>
      <c r="K281" s="262" t="s">
        <v>32</v>
      </c>
      <c r="L281" s="46"/>
      <c r="M281" s="267" t="s">
        <v>32</v>
      </c>
      <c r="N281" s="268" t="s">
        <v>48</v>
      </c>
      <c r="O281" s="86"/>
      <c r="P281" s="230">
        <f>O281*H281</f>
        <v>0</v>
      </c>
      <c r="Q281" s="230">
        <v>0</v>
      </c>
      <c r="R281" s="230">
        <f>Q281*H281</f>
        <v>0</v>
      </c>
      <c r="S281" s="230">
        <v>0</v>
      </c>
      <c r="T281" s="231">
        <f>S281*H281</f>
        <v>0</v>
      </c>
      <c r="U281" s="40"/>
      <c r="V281" s="40"/>
      <c r="W281" s="40"/>
      <c r="X281" s="40"/>
      <c r="Y281" s="40"/>
      <c r="Z281" s="40"/>
      <c r="AA281" s="40"/>
      <c r="AB281" s="40"/>
      <c r="AC281" s="40"/>
      <c r="AD281" s="40"/>
      <c r="AE281" s="40"/>
      <c r="AR281" s="232" t="s">
        <v>225</v>
      </c>
      <c r="AT281" s="232" t="s">
        <v>222</v>
      </c>
      <c r="AU281" s="232" t="s">
        <v>86</v>
      </c>
      <c r="AY281" s="18" t="s">
        <v>199</v>
      </c>
      <c r="BE281" s="233">
        <f>IF(N281="základní",J281,0)</f>
        <v>0</v>
      </c>
      <c r="BF281" s="233">
        <f>IF(N281="snížená",J281,0)</f>
        <v>0</v>
      </c>
      <c r="BG281" s="233">
        <f>IF(N281="zákl. přenesená",J281,0)</f>
        <v>0</v>
      </c>
      <c r="BH281" s="233">
        <f>IF(N281="sníž. přenesená",J281,0)</f>
        <v>0</v>
      </c>
      <c r="BI281" s="233">
        <f>IF(N281="nulová",J281,0)</f>
        <v>0</v>
      </c>
      <c r="BJ281" s="18" t="s">
        <v>84</v>
      </c>
      <c r="BK281" s="233">
        <f>ROUND(I281*H281,2)</f>
        <v>0</v>
      </c>
      <c r="BL281" s="18" t="s">
        <v>225</v>
      </c>
      <c r="BM281" s="232" t="s">
        <v>478</v>
      </c>
    </row>
    <row r="282" spans="1:47" s="2" customFormat="1" ht="12">
      <c r="A282" s="40"/>
      <c r="B282" s="41"/>
      <c r="C282" s="42"/>
      <c r="D282" s="234" t="s">
        <v>210</v>
      </c>
      <c r="E282" s="42"/>
      <c r="F282" s="235" t="s">
        <v>1061</v>
      </c>
      <c r="G282" s="42"/>
      <c r="H282" s="42"/>
      <c r="I282" s="138"/>
      <c r="J282" s="42"/>
      <c r="K282" s="42"/>
      <c r="L282" s="46"/>
      <c r="M282" s="236"/>
      <c r="N282" s="237"/>
      <c r="O282" s="86"/>
      <c r="P282" s="86"/>
      <c r="Q282" s="86"/>
      <c r="R282" s="86"/>
      <c r="S282" s="86"/>
      <c r="T282" s="87"/>
      <c r="U282" s="40"/>
      <c r="V282" s="40"/>
      <c r="W282" s="40"/>
      <c r="X282" s="40"/>
      <c r="Y282" s="40"/>
      <c r="Z282" s="40"/>
      <c r="AA282" s="40"/>
      <c r="AB282" s="40"/>
      <c r="AC282" s="40"/>
      <c r="AD282" s="40"/>
      <c r="AE282" s="40"/>
      <c r="AT282" s="18" t="s">
        <v>210</v>
      </c>
      <c r="AU282" s="18" t="s">
        <v>86</v>
      </c>
    </row>
    <row r="283" spans="1:63" s="12" customFormat="1" ht="25.9" customHeight="1">
      <c r="A283" s="12"/>
      <c r="B283" s="204"/>
      <c r="C283" s="205"/>
      <c r="D283" s="206" t="s">
        <v>76</v>
      </c>
      <c r="E283" s="207" t="s">
        <v>1064</v>
      </c>
      <c r="F283" s="207" t="s">
        <v>1065</v>
      </c>
      <c r="G283" s="205"/>
      <c r="H283" s="205"/>
      <c r="I283" s="208"/>
      <c r="J283" s="209">
        <f>BK283</f>
        <v>0</v>
      </c>
      <c r="K283" s="205"/>
      <c r="L283" s="210"/>
      <c r="M283" s="211"/>
      <c r="N283" s="212"/>
      <c r="O283" s="212"/>
      <c r="P283" s="213">
        <f>SUM(P284:P290)</f>
        <v>0</v>
      </c>
      <c r="Q283" s="212"/>
      <c r="R283" s="213">
        <f>SUM(R284:R290)</f>
        <v>0</v>
      </c>
      <c r="S283" s="212"/>
      <c r="T283" s="214">
        <f>SUM(T284:T290)</f>
        <v>0</v>
      </c>
      <c r="U283" s="12"/>
      <c r="V283" s="12"/>
      <c r="W283" s="12"/>
      <c r="X283" s="12"/>
      <c r="Y283" s="12"/>
      <c r="Z283" s="12"/>
      <c r="AA283" s="12"/>
      <c r="AB283" s="12"/>
      <c r="AC283" s="12"/>
      <c r="AD283" s="12"/>
      <c r="AE283" s="12"/>
      <c r="AR283" s="215" t="s">
        <v>200</v>
      </c>
      <c r="AT283" s="216" t="s">
        <v>76</v>
      </c>
      <c r="AU283" s="216" t="s">
        <v>6</v>
      </c>
      <c r="AY283" s="215" t="s">
        <v>199</v>
      </c>
      <c r="BK283" s="217">
        <f>SUM(BK284:BK290)</f>
        <v>0</v>
      </c>
    </row>
    <row r="284" spans="1:65" s="2" customFormat="1" ht="19.8" customHeight="1">
      <c r="A284" s="40"/>
      <c r="B284" s="41"/>
      <c r="C284" s="260" t="s">
        <v>480</v>
      </c>
      <c r="D284" s="260" t="s">
        <v>222</v>
      </c>
      <c r="E284" s="261" t="s">
        <v>1066</v>
      </c>
      <c r="F284" s="262" t="s">
        <v>467</v>
      </c>
      <c r="G284" s="263" t="s">
        <v>296</v>
      </c>
      <c r="H284" s="264">
        <v>205.3</v>
      </c>
      <c r="I284" s="265"/>
      <c r="J284" s="266">
        <f>ROUND(I284*H284,2)</f>
        <v>0</v>
      </c>
      <c r="K284" s="262" t="s">
        <v>32</v>
      </c>
      <c r="L284" s="46"/>
      <c r="M284" s="267" t="s">
        <v>32</v>
      </c>
      <c r="N284" s="268" t="s">
        <v>48</v>
      </c>
      <c r="O284" s="86"/>
      <c r="P284" s="230">
        <f>O284*H284</f>
        <v>0</v>
      </c>
      <c r="Q284" s="230">
        <v>0</v>
      </c>
      <c r="R284" s="230">
        <f>Q284*H284</f>
        <v>0</v>
      </c>
      <c r="S284" s="230">
        <v>0</v>
      </c>
      <c r="T284" s="231">
        <f>S284*H284</f>
        <v>0</v>
      </c>
      <c r="U284" s="40"/>
      <c r="V284" s="40"/>
      <c r="W284" s="40"/>
      <c r="X284" s="40"/>
      <c r="Y284" s="40"/>
      <c r="Z284" s="40"/>
      <c r="AA284" s="40"/>
      <c r="AB284" s="40"/>
      <c r="AC284" s="40"/>
      <c r="AD284" s="40"/>
      <c r="AE284" s="40"/>
      <c r="AR284" s="232" t="s">
        <v>209</v>
      </c>
      <c r="AT284" s="232" t="s">
        <v>222</v>
      </c>
      <c r="AU284" s="232" t="s">
        <v>84</v>
      </c>
      <c r="AY284" s="18" t="s">
        <v>199</v>
      </c>
      <c r="BE284" s="233">
        <f>IF(N284="základní",J284,0)</f>
        <v>0</v>
      </c>
      <c r="BF284" s="233">
        <f>IF(N284="snížená",J284,0)</f>
        <v>0</v>
      </c>
      <c r="BG284" s="233">
        <f>IF(N284="zákl. přenesená",J284,0)</f>
        <v>0</v>
      </c>
      <c r="BH284" s="233">
        <f>IF(N284="sníž. přenesená",J284,0)</f>
        <v>0</v>
      </c>
      <c r="BI284" s="233">
        <f>IF(N284="nulová",J284,0)</f>
        <v>0</v>
      </c>
      <c r="BJ284" s="18" t="s">
        <v>84</v>
      </c>
      <c r="BK284" s="233">
        <f>ROUND(I284*H284,2)</f>
        <v>0</v>
      </c>
      <c r="BL284" s="18" t="s">
        <v>209</v>
      </c>
      <c r="BM284" s="232" t="s">
        <v>483</v>
      </c>
    </row>
    <row r="285" spans="1:47" s="2" customFormat="1" ht="12">
      <c r="A285" s="40"/>
      <c r="B285" s="41"/>
      <c r="C285" s="42"/>
      <c r="D285" s="234" t="s">
        <v>210</v>
      </c>
      <c r="E285" s="42"/>
      <c r="F285" s="235" t="s">
        <v>467</v>
      </c>
      <c r="G285" s="42"/>
      <c r="H285" s="42"/>
      <c r="I285" s="138"/>
      <c r="J285" s="42"/>
      <c r="K285" s="42"/>
      <c r="L285" s="46"/>
      <c r="M285" s="236"/>
      <c r="N285" s="237"/>
      <c r="O285" s="86"/>
      <c r="P285" s="86"/>
      <c r="Q285" s="86"/>
      <c r="R285" s="86"/>
      <c r="S285" s="86"/>
      <c r="T285" s="87"/>
      <c r="U285" s="40"/>
      <c r="V285" s="40"/>
      <c r="W285" s="40"/>
      <c r="X285" s="40"/>
      <c r="Y285" s="40"/>
      <c r="Z285" s="40"/>
      <c r="AA285" s="40"/>
      <c r="AB285" s="40"/>
      <c r="AC285" s="40"/>
      <c r="AD285" s="40"/>
      <c r="AE285" s="40"/>
      <c r="AT285" s="18" t="s">
        <v>210</v>
      </c>
      <c r="AU285" s="18" t="s">
        <v>84</v>
      </c>
    </row>
    <row r="286" spans="1:65" s="2" customFormat="1" ht="14.4" customHeight="1">
      <c r="A286" s="40"/>
      <c r="B286" s="41"/>
      <c r="C286" s="260" t="s">
        <v>375</v>
      </c>
      <c r="D286" s="260" t="s">
        <v>222</v>
      </c>
      <c r="E286" s="261" t="s">
        <v>1263</v>
      </c>
      <c r="F286" s="262" t="s">
        <v>1264</v>
      </c>
      <c r="G286" s="263" t="s">
        <v>296</v>
      </c>
      <c r="H286" s="264">
        <v>48.266</v>
      </c>
      <c r="I286" s="265"/>
      <c r="J286" s="266">
        <f>ROUND(I286*H286,2)</f>
        <v>0</v>
      </c>
      <c r="K286" s="262" t="s">
        <v>32</v>
      </c>
      <c r="L286" s="46"/>
      <c r="M286" s="267" t="s">
        <v>32</v>
      </c>
      <c r="N286" s="268" t="s">
        <v>48</v>
      </c>
      <c r="O286" s="86"/>
      <c r="P286" s="230">
        <f>O286*H286</f>
        <v>0</v>
      </c>
      <c r="Q286" s="230">
        <v>0</v>
      </c>
      <c r="R286" s="230">
        <f>Q286*H286</f>
        <v>0</v>
      </c>
      <c r="S286" s="230">
        <v>0</v>
      </c>
      <c r="T286" s="231">
        <f>S286*H286</f>
        <v>0</v>
      </c>
      <c r="U286" s="40"/>
      <c r="V286" s="40"/>
      <c r="W286" s="40"/>
      <c r="X286" s="40"/>
      <c r="Y286" s="40"/>
      <c r="Z286" s="40"/>
      <c r="AA286" s="40"/>
      <c r="AB286" s="40"/>
      <c r="AC286" s="40"/>
      <c r="AD286" s="40"/>
      <c r="AE286" s="40"/>
      <c r="AR286" s="232" t="s">
        <v>209</v>
      </c>
      <c r="AT286" s="232" t="s">
        <v>222</v>
      </c>
      <c r="AU286" s="232" t="s">
        <v>84</v>
      </c>
      <c r="AY286" s="18" t="s">
        <v>199</v>
      </c>
      <c r="BE286" s="233">
        <f>IF(N286="základní",J286,0)</f>
        <v>0</v>
      </c>
      <c r="BF286" s="233">
        <f>IF(N286="snížená",J286,0)</f>
        <v>0</v>
      </c>
      <c r="BG286" s="233">
        <f>IF(N286="zákl. přenesená",J286,0)</f>
        <v>0</v>
      </c>
      <c r="BH286" s="233">
        <f>IF(N286="sníž. přenesená",J286,0)</f>
        <v>0</v>
      </c>
      <c r="BI286" s="233">
        <f>IF(N286="nulová",J286,0)</f>
        <v>0</v>
      </c>
      <c r="BJ286" s="18" t="s">
        <v>84</v>
      </c>
      <c r="BK286" s="233">
        <f>ROUND(I286*H286,2)</f>
        <v>0</v>
      </c>
      <c r="BL286" s="18" t="s">
        <v>209</v>
      </c>
      <c r="BM286" s="232" t="s">
        <v>486</v>
      </c>
    </row>
    <row r="287" spans="1:47" s="2" customFormat="1" ht="12">
      <c r="A287" s="40"/>
      <c r="B287" s="41"/>
      <c r="C287" s="42"/>
      <c r="D287" s="234" t="s">
        <v>210</v>
      </c>
      <c r="E287" s="42"/>
      <c r="F287" s="235" t="s">
        <v>1264</v>
      </c>
      <c r="G287" s="42"/>
      <c r="H287" s="42"/>
      <c r="I287" s="138"/>
      <c r="J287" s="42"/>
      <c r="K287" s="42"/>
      <c r="L287" s="46"/>
      <c r="M287" s="236"/>
      <c r="N287" s="237"/>
      <c r="O287" s="86"/>
      <c r="P287" s="86"/>
      <c r="Q287" s="86"/>
      <c r="R287" s="86"/>
      <c r="S287" s="86"/>
      <c r="T287" s="87"/>
      <c r="U287" s="40"/>
      <c r="V287" s="40"/>
      <c r="W287" s="40"/>
      <c r="X287" s="40"/>
      <c r="Y287" s="40"/>
      <c r="Z287" s="40"/>
      <c r="AA287" s="40"/>
      <c r="AB287" s="40"/>
      <c r="AC287" s="40"/>
      <c r="AD287" s="40"/>
      <c r="AE287" s="40"/>
      <c r="AT287" s="18" t="s">
        <v>210</v>
      </c>
      <c r="AU287" s="18" t="s">
        <v>84</v>
      </c>
    </row>
    <row r="288" spans="1:51" s="13" customFormat="1" ht="12">
      <c r="A288" s="13"/>
      <c r="B288" s="238"/>
      <c r="C288" s="239"/>
      <c r="D288" s="234" t="s">
        <v>213</v>
      </c>
      <c r="E288" s="240" t="s">
        <v>32</v>
      </c>
      <c r="F288" s="241" t="s">
        <v>1550</v>
      </c>
      <c r="G288" s="239"/>
      <c r="H288" s="242">
        <v>7.896</v>
      </c>
      <c r="I288" s="243"/>
      <c r="J288" s="239"/>
      <c r="K288" s="239"/>
      <c r="L288" s="244"/>
      <c r="M288" s="245"/>
      <c r="N288" s="246"/>
      <c r="O288" s="246"/>
      <c r="P288" s="246"/>
      <c r="Q288" s="246"/>
      <c r="R288" s="246"/>
      <c r="S288" s="246"/>
      <c r="T288" s="247"/>
      <c r="U288" s="13"/>
      <c r="V288" s="13"/>
      <c r="W288" s="13"/>
      <c r="X288" s="13"/>
      <c r="Y288" s="13"/>
      <c r="Z288" s="13"/>
      <c r="AA288" s="13"/>
      <c r="AB288" s="13"/>
      <c r="AC288" s="13"/>
      <c r="AD288" s="13"/>
      <c r="AE288" s="13"/>
      <c r="AT288" s="248" t="s">
        <v>213</v>
      </c>
      <c r="AU288" s="248" t="s">
        <v>84</v>
      </c>
      <c r="AV288" s="13" t="s">
        <v>86</v>
      </c>
      <c r="AW288" s="13" t="s">
        <v>39</v>
      </c>
      <c r="AX288" s="13" t="s">
        <v>6</v>
      </c>
      <c r="AY288" s="248" t="s">
        <v>199</v>
      </c>
    </row>
    <row r="289" spans="1:51" s="13" customFormat="1" ht="12">
      <c r="A289" s="13"/>
      <c r="B289" s="238"/>
      <c r="C289" s="239"/>
      <c r="D289" s="234" t="s">
        <v>213</v>
      </c>
      <c r="E289" s="240" t="s">
        <v>32</v>
      </c>
      <c r="F289" s="241" t="s">
        <v>1551</v>
      </c>
      <c r="G289" s="239"/>
      <c r="H289" s="242">
        <v>40.37</v>
      </c>
      <c r="I289" s="243"/>
      <c r="J289" s="239"/>
      <c r="K289" s="239"/>
      <c r="L289" s="244"/>
      <c r="M289" s="245"/>
      <c r="N289" s="246"/>
      <c r="O289" s="246"/>
      <c r="P289" s="246"/>
      <c r="Q289" s="246"/>
      <c r="R289" s="246"/>
      <c r="S289" s="246"/>
      <c r="T289" s="247"/>
      <c r="U289" s="13"/>
      <c r="V289" s="13"/>
      <c r="W289" s="13"/>
      <c r="X289" s="13"/>
      <c r="Y289" s="13"/>
      <c r="Z289" s="13"/>
      <c r="AA289" s="13"/>
      <c r="AB289" s="13"/>
      <c r="AC289" s="13"/>
      <c r="AD289" s="13"/>
      <c r="AE289" s="13"/>
      <c r="AT289" s="248" t="s">
        <v>213</v>
      </c>
      <c r="AU289" s="248" t="s">
        <v>84</v>
      </c>
      <c r="AV289" s="13" t="s">
        <v>86</v>
      </c>
      <c r="AW289" s="13" t="s">
        <v>39</v>
      </c>
      <c r="AX289" s="13" t="s">
        <v>6</v>
      </c>
      <c r="AY289" s="248" t="s">
        <v>199</v>
      </c>
    </row>
    <row r="290" spans="1:51" s="14" customFormat="1" ht="12">
      <c r="A290" s="14"/>
      <c r="B290" s="249"/>
      <c r="C290" s="250"/>
      <c r="D290" s="234" t="s">
        <v>213</v>
      </c>
      <c r="E290" s="251" t="s">
        <v>32</v>
      </c>
      <c r="F290" s="252" t="s">
        <v>215</v>
      </c>
      <c r="G290" s="250"/>
      <c r="H290" s="253">
        <v>48.266</v>
      </c>
      <c r="I290" s="254"/>
      <c r="J290" s="250"/>
      <c r="K290" s="250"/>
      <c r="L290" s="255"/>
      <c r="M290" s="256"/>
      <c r="N290" s="257"/>
      <c r="O290" s="257"/>
      <c r="P290" s="257"/>
      <c r="Q290" s="257"/>
      <c r="R290" s="257"/>
      <c r="S290" s="257"/>
      <c r="T290" s="258"/>
      <c r="U290" s="14"/>
      <c r="V290" s="14"/>
      <c r="W290" s="14"/>
      <c r="X290" s="14"/>
      <c r="Y290" s="14"/>
      <c r="Z290" s="14"/>
      <c r="AA290" s="14"/>
      <c r="AB290" s="14"/>
      <c r="AC290" s="14"/>
      <c r="AD290" s="14"/>
      <c r="AE290" s="14"/>
      <c r="AT290" s="259" t="s">
        <v>213</v>
      </c>
      <c r="AU290" s="259" t="s">
        <v>84</v>
      </c>
      <c r="AV290" s="14" t="s">
        <v>209</v>
      </c>
      <c r="AW290" s="14" t="s">
        <v>39</v>
      </c>
      <c r="AX290" s="14" t="s">
        <v>84</v>
      </c>
      <c r="AY290" s="259" t="s">
        <v>199</v>
      </c>
    </row>
    <row r="291" spans="1:31" s="2" customFormat="1" ht="6.95" customHeight="1">
      <c r="A291" s="40"/>
      <c r="B291" s="61"/>
      <c r="C291" s="62"/>
      <c r="D291" s="62"/>
      <c r="E291" s="62"/>
      <c r="F291" s="62"/>
      <c r="G291" s="62"/>
      <c r="H291" s="62"/>
      <c r="I291" s="168"/>
      <c r="J291" s="62"/>
      <c r="K291" s="62"/>
      <c r="L291" s="46"/>
      <c r="M291" s="40"/>
      <c r="O291" s="40"/>
      <c r="P291" s="40"/>
      <c r="Q291" s="40"/>
      <c r="R291" s="40"/>
      <c r="S291" s="40"/>
      <c r="T291" s="40"/>
      <c r="U291" s="40"/>
      <c r="V291" s="40"/>
      <c r="W291" s="40"/>
      <c r="X291" s="40"/>
      <c r="Y291" s="40"/>
      <c r="Z291" s="40"/>
      <c r="AA291" s="40"/>
      <c r="AB291" s="40"/>
      <c r="AC291" s="40"/>
      <c r="AD291" s="40"/>
      <c r="AE291" s="40"/>
    </row>
  </sheetData>
  <sheetProtection password="CC35" sheet="1" objects="1" scenarios="1" formatColumns="0" formatRows="0" autoFilter="0"/>
  <autoFilter ref="C93:K290"/>
  <mergeCells count="9">
    <mergeCell ref="E7:H7"/>
    <mergeCell ref="E9:H9"/>
    <mergeCell ref="E18:H18"/>
    <mergeCell ref="E27:H27"/>
    <mergeCell ref="E48:H48"/>
    <mergeCell ref="E50:H50"/>
    <mergeCell ref="E84:H84"/>
    <mergeCell ref="E86:H8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2:BM165"/>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155</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1555</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ROUND(J88,15)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ROUND((SUM(BE88:BE164)),15)</f>
        <v>0</v>
      </c>
      <c r="G33" s="40"/>
      <c r="H33" s="40"/>
      <c r="I33" s="157">
        <v>0.21</v>
      </c>
      <c r="J33" s="156">
        <f>ROUND(((SUM(BE88:BE164))*I33),15)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ROUND((SUM(BF88:BF164)),15)</f>
        <v>0</v>
      </c>
      <c r="G34" s="40"/>
      <c r="H34" s="40"/>
      <c r="I34" s="157">
        <v>0.15</v>
      </c>
      <c r="J34" s="156">
        <f>ROUND(((SUM(BF88:BF164))*I34),15)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ROUND((SUM(BG88:BG164)),15)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ROUND((SUM(BH88:BH164)),15)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ROUND((SUM(BI88:BI164)),15)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01-21-06-01 - Propustek v km 72,409</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J88</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1556</v>
      </c>
      <c r="E60" s="181"/>
      <c r="F60" s="181"/>
      <c r="G60" s="181"/>
      <c r="H60" s="181"/>
      <c r="I60" s="182"/>
      <c r="J60" s="183">
        <f>J89</f>
        <v>0</v>
      </c>
      <c r="K60" s="179"/>
      <c r="L60" s="184"/>
      <c r="S60" s="9"/>
      <c r="T60" s="9"/>
      <c r="U60" s="9"/>
      <c r="V60" s="9"/>
      <c r="W60" s="9"/>
      <c r="X60" s="9"/>
      <c r="Y60" s="9"/>
      <c r="Z60" s="9"/>
      <c r="AA60" s="9"/>
      <c r="AB60" s="9"/>
      <c r="AC60" s="9"/>
      <c r="AD60" s="9"/>
      <c r="AE60" s="9"/>
    </row>
    <row r="61" spans="1:31" s="9" customFormat="1" ht="24.95" customHeight="1">
      <c r="A61" s="9"/>
      <c r="B61" s="178"/>
      <c r="C61" s="179"/>
      <c r="D61" s="180" t="s">
        <v>1557</v>
      </c>
      <c r="E61" s="181"/>
      <c r="F61" s="181"/>
      <c r="G61" s="181"/>
      <c r="H61" s="181"/>
      <c r="I61" s="182"/>
      <c r="J61" s="183">
        <f>J90</f>
        <v>0</v>
      </c>
      <c r="K61" s="179"/>
      <c r="L61" s="184"/>
      <c r="S61" s="9"/>
      <c r="T61" s="9"/>
      <c r="U61" s="9"/>
      <c r="V61" s="9"/>
      <c r="W61" s="9"/>
      <c r="X61" s="9"/>
      <c r="Y61" s="9"/>
      <c r="Z61" s="9"/>
      <c r="AA61" s="9"/>
      <c r="AB61" s="9"/>
      <c r="AC61" s="9"/>
      <c r="AD61" s="9"/>
      <c r="AE61" s="9"/>
    </row>
    <row r="62" spans="1:31" s="9" customFormat="1" ht="24.95" customHeight="1">
      <c r="A62" s="9"/>
      <c r="B62" s="178"/>
      <c r="C62" s="179"/>
      <c r="D62" s="180" t="s">
        <v>181</v>
      </c>
      <c r="E62" s="181"/>
      <c r="F62" s="181"/>
      <c r="G62" s="181"/>
      <c r="H62" s="181"/>
      <c r="I62" s="182"/>
      <c r="J62" s="183">
        <f>J134</f>
        <v>0</v>
      </c>
      <c r="K62" s="179"/>
      <c r="L62" s="184"/>
      <c r="S62" s="9"/>
      <c r="T62" s="9"/>
      <c r="U62" s="9"/>
      <c r="V62" s="9"/>
      <c r="W62" s="9"/>
      <c r="X62" s="9"/>
      <c r="Y62" s="9"/>
      <c r="Z62" s="9"/>
      <c r="AA62" s="9"/>
      <c r="AB62" s="9"/>
      <c r="AC62" s="9"/>
      <c r="AD62" s="9"/>
      <c r="AE62" s="9"/>
    </row>
    <row r="63" spans="1:31" s="10" customFormat="1" ht="19.9" customHeight="1">
      <c r="A63" s="10"/>
      <c r="B63" s="185"/>
      <c r="C63" s="186"/>
      <c r="D63" s="187" t="s">
        <v>846</v>
      </c>
      <c r="E63" s="188"/>
      <c r="F63" s="188"/>
      <c r="G63" s="188"/>
      <c r="H63" s="188"/>
      <c r="I63" s="189"/>
      <c r="J63" s="190">
        <f>J135</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848</v>
      </c>
      <c r="E64" s="188"/>
      <c r="F64" s="188"/>
      <c r="G64" s="188"/>
      <c r="H64" s="188"/>
      <c r="I64" s="189"/>
      <c r="J64" s="190">
        <f>J140</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850</v>
      </c>
      <c r="E65" s="188"/>
      <c r="F65" s="188"/>
      <c r="G65" s="188"/>
      <c r="H65" s="188"/>
      <c r="I65" s="189"/>
      <c r="J65" s="190">
        <f>J153</f>
        <v>0</v>
      </c>
      <c r="K65" s="186"/>
      <c r="L65" s="191"/>
      <c r="S65" s="10"/>
      <c r="T65" s="10"/>
      <c r="U65" s="10"/>
      <c r="V65" s="10"/>
      <c r="W65" s="10"/>
      <c r="X65" s="10"/>
      <c r="Y65" s="10"/>
      <c r="Z65" s="10"/>
      <c r="AA65" s="10"/>
      <c r="AB65" s="10"/>
      <c r="AC65" s="10"/>
      <c r="AD65" s="10"/>
      <c r="AE65" s="10"/>
    </row>
    <row r="66" spans="1:31" s="9" customFormat="1" ht="24.95" customHeight="1">
      <c r="A66" s="9"/>
      <c r="B66" s="178"/>
      <c r="C66" s="179"/>
      <c r="D66" s="180" t="s">
        <v>217</v>
      </c>
      <c r="E66" s="181"/>
      <c r="F66" s="181"/>
      <c r="G66" s="181"/>
      <c r="H66" s="181"/>
      <c r="I66" s="182"/>
      <c r="J66" s="183">
        <f>J156</f>
        <v>0</v>
      </c>
      <c r="K66" s="179"/>
      <c r="L66" s="184"/>
      <c r="S66" s="9"/>
      <c r="T66" s="9"/>
      <c r="U66" s="9"/>
      <c r="V66" s="9"/>
      <c r="W66" s="9"/>
      <c r="X66" s="9"/>
      <c r="Y66" s="9"/>
      <c r="Z66" s="9"/>
      <c r="AA66" s="9"/>
      <c r="AB66" s="9"/>
      <c r="AC66" s="9"/>
      <c r="AD66" s="9"/>
      <c r="AE66" s="9"/>
    </row>
    <row r="67" spans="1:31" s="10" customFormat="1" ht="19.9" customHeight="1">
      <c r="A67" s="10"/>
      <c r="B67" s="185"/>
      <c r="C67" s="186"/>
      <c r="D67" s="187" t="s">
        <v>852</v>
      </c>
      <c r="E67" s="188"/>
      <c r="F67" s="188"/>
      <c r="G67" s="188"/>
      <c r="H67" s="188"/>
      <c r="I67" s="189"/>
      <c r="J67" s="190">
        <f>J157</f>
        <v>0</v>
      </c>
      <c r="K67" s="186"/>
      <c r="L67" s="191"/>
      <c r="S67" s="10"/>
      <c r="T67" s="10"/>
      <c r="U67" s="10"/>
      <c r="V67" s="10"/>
      <c r="W67" s="10"/>
      <c r="X67" s="10"/>
      <c r="Y67" s="10"/>
      <c r="Z67" s="10"/>
      <c r="AA67" s="10"/>
      <c r="AB67" s="10"/>
      <c r="AC67" s="10"/>
      <c r="AD67" s="10"/>
      <c r="AE67" s="10"/>
    </row>
    <row r="68" spans="1:31" s="9" customFormat="1" ht="24.95" customHeight="1">
      <c r="A68" s="9"/>
      <c r="B68" s="178"/>
      <c r="C68" s="179"/>
      <c r="D68" s="180" t="s">
        <v>853</v>
      </c>
      <c r="E68" s="181"/>
      <c r="F68" s="181"/>
      <c r="G68" s="181"/>
      <c r="H68" s="181"/>
      <c r="I68" s="182"/>
      <c r="J68" s="183">
        <f>J160</f>
        <v>0</v>
      </c>
      <c r="K68" s="179"/>
      <c r="L68" s="184"/>
      <c r="S68" s="9"/>
      <c r="T68" s="9"/>
      <c r="U68" s="9"/>
      <c r="V68" s="9"/>
      <c r="W68" s="9"/>
      <c r="X68" s="9"/>
      <c r="Y68" s="9"/>
      <c r="Z68" s="9"/>
      <c r="AA68" s="9"/>
      <c r="AB68" s="9"/>
      <c r="AC68" s="9"/>
      <c r="AD68" s="9"/>
      <c r="AE68" s="9"/>
    </row>
    <row r="69" spans="1:31" s="2" customFormat="1" ht="21.8" customHeight="1">
      <c r="A69" s="40"/>
      <c r="B69" s="41"/>
      <c r="C69" s="42"/>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168"/>
      <c r="J70" s="62"/>
      <c r="K70" s="62"/>
      <c r="L70" s="139"/>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171"/>
      <c r="J74" s="64"/>
      <c r="K74" s="64"/>
      <c r="L74" s="139"/>
      <c r="S74" s="40"/>
      <c r="T74" s="40"/>
      <c r="U74" s="40"/>
      <c r="V74" s="40"/>
      <c r="W74" s="40"/>
      <c r="X74" s="40"/>
      <c r="Y74" s="40"/>
      <c r="Z74" s="40"/>
      <c r="AA74" s="40"/>
      <c r="AB74" s="40"/>
      <c r="AC74" s="40"/>
      <c r="AD74" s="40"/>
      <c r="AE74" s="40"/>
    </row>
    <row r="75" spans="1:31" s="2" customFormat="1" ht="24.95" customHeight="1">
      <c r="A75" s="40"/>
      <c r="B75" s="41"/>
      <c r="C75" s="24" t="s">
        <v>184</v>
      </c>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3" t="s">
        <v>16</v>
      </c>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4.4" customHeight="1">
      <c r="A78" s="40"/>
      <c r="B78" s="41"/>
      <c r="C78" s="42"/>
      <c r="D78" s="42"/>
      <c r="E78" s="172" t="str">
        <f>E7</f>
        <v>Oprava trati v úseku Mostek – Horka u Staré Paky</v>
      </c>
      <c r="F78" s="33"/>
      <c r="G78" s="33"/>
      <c r="H78" s="33"/>
      <c r="I78" s="138"/>
      <c r="J78" s="42"/>
      <c r="K78" s="42"/>
      <c r="L78" s="139"/>
      <c r="S78" s="40"/>
      <c r="T78" s="40"/>
      <c r="U78" s="40"/>
      <c r="V78" s="40"/>
      <c r="W78" s="40"/>
      <c r="X78" s="40"/>
      <c r="Y78" s="40"/>
      <c r="Z78" s="40"/>
      <c r="AA78" s="40"/>
      <c r="AB78" s="40"/>
      <c r="AC78" s="40"/>
      <c r="AD78" s="40"/>
      <c r="AE78" s="40"/>
    </row>
    <row r="79" spans="1:31" s="2" customFormat="1" ht="12" customHeight="1">
      <c r="A79" s="40"/>
      <c r="B79" s="41"/>
      <c r="C79" s="33" t="s">
        <v>175</v>
      </c>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14.4" customHeight="1">
      <c r="A80" s="40"/>
      <c r="B80" s="41"/>
      <c r="C80" s="42"/>
      <c r="D80" s="42"/>
      <c r="E80" s="71" t="str">
        <f>E9</f>
        <v>SO 01-21-06-01 - Propustek v km 72,409</v>
      </c>
      <c r="F80" s="42"/>
      <c r="G80" s="42"/>
      <c r="H80" s="42"/>
      <c r="I80" s="138"/>
      <c r="J80" s="42"/>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3" t="s">
        <v>22</v>
      </c>
      <c r="D82" s="42"/>
      <c r="E82" s="42"/>
      <c r="F82" s="28" t="str">
        <f>F12</f>
        <v>Mostek - Horka u St. Paky</v>
      </c>
      <c r="G82" s="42"/>
      <c r="H82" s="42"/>
      <c r="I82" s="142" t="s">
        <v>24</v>
      </c>
      <c r="J82" s="74" t="str">
        <f>IF(J12="","",J12)</f>
        <v>12. 3. 2020</v>
      </c>
      <c r="K82" s="42"/>
      <c r="L82" s="139"/>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38"/>
      <c r="J83" s="42"/>
      <c r="K83" s="42"/>
      <c r="L83" s="139"/>
      <c r="S83" s="40"/>
      <c r="T83" s="40"/>
      <c r="U83" s="40"/>
      <c r="V83" s="40"/>
      <c r="W83" s="40"/>
      <c r="X83" s="40"/>
      <c r="Y83" s="40"/>
      <c r="Z83" s="40"/>
      <c r="AA83" s="40"/>
      <c r="AB83" s="40"/>
      <c r="AC83" s="40"/>
      <c r="AD83" s="40"/>
      <c r="AE83" s="40"/>
    </row>
    <row r="84" spans="1:31" s="2" customFormat="1" ht="15.6" customHeight="1">
      <c r="A84" s="40"/>
      <c r="B84" s="41"/>
      <c r="C84" s="33" t="s">
        <v>30</v>
      </c>
      <c r="D84" s="42"/>
      <c r="E84" s="42"/>
      <c r="F84" s="28" t="str">
        <f>E15</f>
        <v>Správa železnic, státní organizace</v>
      </c>
      <c r="G84" s="42"/>
      <c r="H84" s="42"/>
      <c r="I84" s="142" t="s">
        <v>37</v>
      </c>
      <c r="J84" s="38" t="str">
        <f>E21</f>
        <v>Prodin, a.s.</v>
      </c>
      <c r="K84" s="42"/>
      <c r="L84" s="139"/>
      <c r="S84" s="40"/>
      <c r="T84" s="40"/>
      <c r="U84" s="40"/>
      <c r="V84" s="40"/>
      <c r="W84" s="40"/>
      <c r="X84" s="40"/>
      <c r="Y84" s="40"/>
      <c r="Z84" s="40"/>
      <c r="AA84" s="40"/>
      <c r="AB84" s="40"/>
      <c r="AC84" s="40"/>
      <c r="AD84" s="40"/>
      <c r="AE84" s="40"/>
    </row>
    <row r="85" spans="1:31" s="2" customFormat="1" ht="15.6" customHeight="1">
      <c r="A85" s="40"/>
      <c r="B85" s="41"/>
      <c r="C85" s="33" t="s">
        <v>35</v>
      </c>
      <c r="D85" s="42"/>
      <c r="E85" s="42"/>
      <c r="F85" s="28" t="str">
        <f>IF(E18="","",E18)</f>
        <v>Vyplň údaj</v>
      </c>
      <c r="G85" s="42"/>
      <c r="H85" s="42"/>
      <c r="I85" s="142" t="s">
        <v>40</v>
      </c>
      <c r="J85" s="38" t="str">
        <f>E24</f>
        <v>Prodin, a.s.</v>
      </c>
      <c r="K85" s="42"/>
      <c r="L85" s="139"/>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11" customFormat="1" ht="29.25" customHeight="1">
      <c r="A87" s="192"/>
      <c r="B87" s="193"/>
      <c r="C87" s="194" t="s">
        <v>185</v>
      </c>
      <c r="D87" s="195" t="s">
        <v>62</v>
      </c>
      <c r="E87" s="195" t="s">
        <v>58</v>
      </c>
      <c r="F87" s="195" t="s">
        <v>59</v>
      </c>
      <c r="G87" s="195" t="s">
        <v>186</v>
      </c>
      <c r="H87" s="195" t="s">
        <v>187</v>
      </c>
      <c r="I87" s="196" t="s">
        <v>188</v>
      </c>
      <c r="J87" s="195" t="s">
        <v>179</v>
      </c>
      <c r="K87" s="197" t="s">
        <v>189</v>
      </c>
      <c r="L87" s="198"/>
      <c r="M87" s="94" t="s">
        <v>32</v>
      </c>
      <c r="N87" s="95" t="s">
        <v>47</v>
      </c>
      <c r="O87" s="95" t="s">
        <v>190</v>
      </c>
      <c r="P87" s="95" t="s">
        <v>191</v>
      </c>
      <c r="Q87" s="95" t="s">
        <v>192</v>
      </c>
      <c r="R87" s="95" t="s">
        <v>193</v>
      </c>
      <c r="S87" s="95" t="s">
        <v>194</v>
      </c>
      <c r="T87" s="96" t="s">
        <v>195</v>
      </c>
      <c r="U87" s="192"/>
      <c r="V87" s="192"/>
      <c r="W87" s="192"/>
      <c r="X87" s="192"/>
      <c r="Y87" s="192"/>
      <c r="Z87" s="192"/>
      <c r="AA87" s="192"/>
      <c r="AB87" s="192"/>
      <c r="AC87" s="192"/>
      <c r="AD87" s="192"/>
      <c r="AE87" s="192"/>
    </row>
    <row r="88" spans="1:63" s="2" customFormat="1" ht="22.8" customHeight="1">
      <c r="A88" s="40"/>
      <c r="B88" s="41"/>
      <c r="C88" s="101" t="s">
        <v>196</v>
      </c>
      <c r="D88" s="42"/>
      <c r="E88" s="42"/>
      <c r="F88" s="42"/>
      <c r="G88" s="42"/>
      <c r="H88" s="42"/>
      <c r="I88" s="138"/>
      <c r="J88" s="199">
        <f>BK88</f>
        <v>0</v>
      </c>
      <c r="K88" s="42"/>
      <c r="L88" s="46"/>
      <c r="M88" s="97"/>
      <c r="N88" s="200"/>
      <c r="O88" s="98"/>
      <c r="P88" s="201">
        <f>P89+P90+P134+P156+P160</f>
        <v>0</v>
      </c>
      <c r="Q88" s="98"/>
      <c r="R88" s="201">
        <f>R89+R90+R134+R156+R160</f>
        <v>0</v>
      </c>
      <c r="S88" s="98"/>
      <c r="T88" s="202">
        <f>T89+T90+T134+T156+T160</f>
        <v>0</v>
      </c>
      <c r="U88" s="40"/>
      <c r="V88" s="40"/>
      <c r="W88" s="40"/>
      <c r="X88" s="40"/>
      <c r="Y88" s="40"/>
      <c r="Z88" s="40"/>
      <c r="AA88" s="40"/>
      <c r="AB88" s="40"/>
      <c r="AC88" s="40"/>
      <c r="AD88" s="40"/>
      <c r="AE88" s="40"/>
      <c r="AT88" s="18" t="s">
        <v>76</v>
      </c>
      <c r="AU88" s="18" t="s">
        <v>180</v>
      </c>
      <c r="BK88" s="203">
        <f>BK89+BK90+BK134+BK156+BK160</f>
        <v>0</v>
      </c>
    </row>
    <row r="89" spans="1:63" s="12" customFormat="1" ht="25.9" customHeight="1">
      <c r="A89" s="12"/>
      <c r="B89" s="204"/>
      <c r="C89" s="205"/>
      <c r="D89" s="206" t="s">
        <v>76</v>
      </c>
      <c r="E89" s="207" t="s">
        <v>86</v>
      </c>
      <c r="F89" s="207" t="s">
        <v>902</v>
      </c>
      <c r="G89" s="205"/>
      <c r="H89" s="205"/>
      <c r="I89" s="208"/>
      <c r="J89" s="209">
        <f>BK89</f>
        <v>0</v>
      </c>
      <c r="K89" s="205"/>
      <c r="L89" s="210"/>
      <c r="M89" s="211"/>
      <c r="N89" s="212"/>
      <c r="O89" s="212"/>
      <c r="P89" s="213">
        <v>0</v>
      </c>
      <c r="Q89" s="212"/>
      <c r="R89" s="213">
        <v>0</v>
      </c>
      <c r="S89" s="212"/>
      <c r="T89" s="214">
        <v>0</v>
      </c>
      <c r="U89" s="12"/>
      <c r="V89" s="12"/>
      <c r="W89" s="12"/>
      <c r="X89" s="12"/>
      <c r="Y89" s="12"/>
      <c r="Z89" s="12"/>
      <c r="AA89" s="12"/>
      <c r="AB89" s="12"/>
      <c r="AC89" s="12"/>
      <c r="AD89" s="12"/>
      <c r="AE89" s="12"/>
      <c r="AR89" s="215" t="s">
        <v>84</v>
      </c>
      <c r="AT89" s="216" t="s">
        <v>76</v>
      </c>
      <c r="AU89" s="216" t="s">
        <v>6</v>
      </c>
      <c r="AY89" s="215" t="s">
        <v>199</v>
      </c>
      <c r="BK89" s="217">
        <v>0</v>
      </c>
    </row>
    <row r="90" spans="1:63" s="12" customFormat="1" ht="25.9" customHeight="1">
      <c r="A90" s="12"/>
      <c r="B90" s="204"/>
      <c r="C90" s="205"/>
      <c r="D90" s="206" t="s">
        <v>76</v>
      </c>
      <c r="E90" s="207" t="s">
        <v>249</v>
      </c>
      <c r="F90" s="207" t="s">
        <v>942</v>
      </c>
      <c r="G90" s="205"/>
      <c r="H90" s="205"/>
      <c r="I90" s="208"/>
      <c r="J90" s="209">
        <f>BK90</f>
        <v>0</v>
      </c>
      <c r="K90" s="205"/>
      <c r="L90" s="210"/>
      <c r="M90" s="211"/>
      <c r="N90" s="212"/>
      <c r="O90" s="212"/>
      <c r="P90" s="213">
        <f>SUM(P91:P133)</f>
        <v>0</v>
      </c>
      <c r="Q90" s="212"/>
      <c r="R90" s="213">
        <f>SUM(R91:R133)</f>
        <v>0</v>
      </c>
      <c r="S90" s="212"/>
      <c r="T90" s="214">
        <f>SUM(T91:T133)</f>
        <v>0</v>
      </c>
      <c r="U90" s="12"/>
      <c r="V90" s="12"/>
      <c r="W90" s="12"/>
      <c r="X90" s="12"/>
      <c r="Y90" s="12"/>
      <c r="Z90" s="12"/>
      <c r="AA90" s="12"/>
      <c r="AB90" s="12"/>
      <c r="AC90" s="12"/>
      <c r="AD90" s="12"/>
      <c r="AE90" s="12"/>
      <c r="AR90" s="215" t="s">
        <v>84</v>
      </c>
      <c r="AT90" s="216" t="s">
        <v>76</v>
      </c>
      <c r="AU90" s="216" t="s">
        <v>6</v>
      </c>
      <c r="AY90" s="215" t="s">
        <v>199</v>
      </c>
      <c r="BK90" s="217">
        <f>SUM(BK91:BK133)</f>
        <v>0</v>
      </c>
    </row>
    <row r="91" spans="1:65" s="2" customFormat="1" ht="19.8" customHeight="1">
      <c r="A91" s="40"/>
      <c r="B91" s="41"/>
      <c r="C91" s="260" t="s">
        <v>84</v>
      </c>
      <c r="D91" s="260" t="s">
        <v>222</v>
      </c>
      <c r="E91" s="261" t="s">
        <v>943</v>
      </c>
      <c r="F91" s="262" t="s">
        <v>944</v>
      </c>
      <c r="G91" s="263" t="s">
        <v>604</v>
      </c>
      <c r="H91" s="264">
        <v>370.94</v>
      </c>
      <c r="I91" s="265"/>
      <c r="J91" s="266">
        <f>ROUND(I91*H91,2)</f>
        <v>0</v>
      </c>
      <c r="K91" s="262" t="s">
        <v>32</v>
      </c>
      <c r="L91" s="46"/>
      <c r="M91" s="267" t="s">
        <v>32</v>
      </c>
      <c r="N91" s="268" t="s">
        <v>48</v>
      </c>
      <c r="O91" s="86"/>
      <c r="P91" s="230">
        <f>O91*H91</f>
        <v>0</v>
      </c>
      <c r="Q91" s="230">
        <v>0</v>
      </c>
      <c r="R91" s="230">
        <f>Q91*H91</f>
        <v>0</v>
      </c>
      <c r="S91" s="230">
        <v>0</v>
      </c>
      <c r="T91" s="231">
        <f>S91*H91</f>
        <v>0</v>
      </c>
      <c r="U91" s="40"/>
      <c r="V91" s="40"/>
      <c r="W91" s="40"/>
      <c r="X91" s="40"/>
      <c r="Y91" s="40"/>
      <c r="Z91" s="40"/>
      <c r="AA91" s="40"/>
      <c r="AB91" s="40"/>
      <c r="AC91" s="40"/>
      <c r="AD91" s="40"/>
      <c r="AE91" s="40"/>
      <c r="AR91" s="232" t="s">
        <v>209</v>
      </c>
      <c r="AT91" s="232" t="s">
        <v>222</v>
      </c>
      <c r="AU91" s="232" t="s">
        <v>84</v>
      </c>
      <c r="AY91" s="18" t="s">
        <v>199</v>
      </c>
      <c r="BE91" s="233">
        <f>IF(N91="základní",J91,0)</f>
        <v>0</v>
      </c>
      <c r="BF91" s="233">
        <f>IF(N91="snížená",J91,0)</f>
        <v>0</v>
      </c>
      <c r="BG91" s="233">
        <f>IF(N91="zákl. přenesená",J91,0)</f>
        <v>0</v>
      </c>
      <c r="BH91" s="233">
        <f>IF(N91="sníž. přenesená",J91,0)</f>
        <v>0</v>
      </c>
      <c r="BI91" s="233">
        <f>IF(N91="nulová",J91,0)</f>
        <v>0</v>
      </c>
      <c r="BJ91" s="18" t="s">
        <v>84</v>
      </c>
      <c r="BK91" s="233">
        <f>ROUND(I91*H91,2)</f>
        <v>0</v>
      </c>
      <c r="BL91" s="18" t="s">
        <v>209</v>
      </c>
      <c r="BM91" s="232" t="s">
        <v>86</v>
      </c>
    </row>
    <row r="92" spans="1:47" s="2" customFormat="1" ht="12">
      <c r="A92" s="40"/>
      <c r="B92" s="41"/>
      <c r="C92" s="42"/>
      <c r="D92" s="234" t="s">
        <v>210</v>
      </c>
      <c r="E92" s="42"/>
      <c r="F92" s="235" t="s">
        <v>944</v>
      </c>
      <c r="G92" s="42"/>
      <c r="H92" s="42"/>
      <c r="I92" s="138"/>
      <c r="J92" s="42"/>
      <c r="K92" s="42"/>
      <c r="L92" s="46"/>
      <c r="M92" s="236"/>
      <c r="N92" s="237"/>
      <c r="O92" s="86"/>
      <c r="P92" s="86"/>
      <c r="Q92" s="86"/>
      <c r="R92" s="86"/>
      <c r="S92" s="86"/>
      <c r="T92" s="87"/>
      <c r="U92" s="40"/>
      <c r="V92" s="40"/>
      <c r="W92" s="40"/>
      <c r="X92" s="40"/>
      <c r="Y92" s="40"/>
      <c r="Z92" s="40"/>
      <c r="AA92" s="40"/>
      <c r="AB92" s="40"/>
      <c r="AC92" s="40"/>
      <c r="AD92" s="40"/>
      <c r="AE92" s="40"/>
      <c r="AT92" s="18" t="s">
        <v>210</v>
      </c>
      <c r="AU92" s="18" t="s">
        <v>84</v>
      </c>
    </row>
    <row r="93" spans="1:65" s="2" customFormat="1" ht="19.8" customHeight="1">
      <c r="A93" s="40"/>
      <c r="B93" s="41"/>
      <c r="C93" s="260" t="s">
        <v>86</v>
      </c>
      <c r="D93" s="260" t="s">
        <v>222</v>
      </c>
      <c r="E93" s="261" t="s">
        <v>945</v>
      </c>
      <c r="F93" s="262" t="s">
        <v>946</v>
      </c>
      <c r="G93" s="263" t="s">
        <v>604</v>
      </c>
      <c r="H93" s="264">
        <v>370.94</v>
      </c>
      <c r="I93" s="265"/>
      <c r="J93" s="266">
        <f>ROUND(I93*H93,2)</f>
        <v>0</v>
      </c>
      <c r="K93" s="262" t="s">
        <v>32</v>
      </c>
      <c r="L93" s="46"/>
      <c r="M93" s="267" t="s">
        <v>32</v>
      </c>
      <c r="N93" s="268" t="s">
        <v>48</v>
      </c>
      <c r="O93" s="86"/>
      <c r="P93" s="230">
        <f>O93*H93</f>
        <v>0</v>
      </c>
      <c r="Q93" s="230">
        <v>0</v>
      </c>
      <c r="R93" s="230">
        <f>Q93*H93</f>
        <v>0</v>
      </c>
      <c r="S93" s="230">
        <v>0</v>
      </c>
      <c r="T93" s="231">
        <f>S93*H93</f>
        <v>0</v>
      </c>
      <c r="U93" s="40"/>
      <c r="V93" s="40"/>
      <c r="W93" s="40"/>
      <c r="X93" s="40"/>
      <c r="Y93" s="40"/>
      <c r="Z93" s="40"/>
      <c r="AA93" s="40"/>
      <c r="AB93" s="40"/>
      <c r="AC93" s="40"/>
      <c r="AD93" s="40"/>
      <c r="AE93" s="40"/>
      <c r="AR93" s="232" t="s">
        <v>209</v>
      </c>
      <c r="AT93" s="232" t="s">
        <v>222</v>
      </c>
      <c r="AU93" s="232" t="s">
        <v>84</v>
      </c>
      <c r="AY93" s="18" t="s">
        <v>199</v>
      </c>
      <c r="BE93" s="233">
        <f>IF(N93="základní",J93,0)</f>
        <v>0</v>
      </c>
      <c r="BF93" s="233">
        <f>IF(N93="snížená",J93,0)</f>
        <v>0</v>
      </c>
      <c r="BG93" s="233">
        <f>IF(N93="zákl. přenesená",J93,0)</f>
        <v>0</v>
      </c>
      <c r="BH93" s="233">
        <f>IF(N93="sníž. přenesená",J93,0)</f>
        <v>0</v>
      </c>
      <c r="BI93" s="233">
        <f>IF(N93="nulová",J93,0)</f>
        <v>0</v>
      </c>
      <c r="BJ93" s="18" t="s">
        <v>84</v>
      </c>
      <c r="BK93" s="233">
        <f>ROUND(I93*H93,2)</f>
        <v>0</v>
      </c>
      <c r="BL93" s="18" t="s">
        <v>209</v>
      </c>
      <c r="BM93" s="232" t="s">
        <v>209</v>
      </c>
    </row>
    <row r="94" spans="1:47" s="2" customFormat="1" ht="12">
      <c r="A94" s="40"/>
      <c r="B94" s="41"/>
      <c r="C94" s="42"/>
      <c r="D94" s="234" t="s">
        <v>210</v>
      </c>
      <c r="E94" s="42"/>
      <c r="F94" s="235" t="s">
        <v>946</v>
      </c>
      <c r="G94" s="42"/>
      <c r="H94" s="42"/>
      <c r="I94" s="138"/>
      <c r="J94" s="42"/>
      <c r="K94" s="42"/>
      <c r="L94" s="46"/>
      <c r="M94" s="236"/>
      <c r="N94" s="237"/>
      <c r="O94" s="86"/>
      <c r="P94" s="86"/>
      <c r="Q94" s="86"/>
      <c r="R94" s="86"/>
      <c r="S94" s="86"/>
      <c r="T94" s="87"/>
      <c r="U94" s="40"/>
      <c r="V94" s="40"/>
      <c r="W94" s="40"/>
      <c r="X94" s="40"/>
      <c r="Y94" s="40"/>
      <c r="Z94" s="40"/>
      <c r="AA94" s="40"/>
      <c r="AB94" s="40"/>
      <c r="AC94" s="40"/>
      <c r="AD94" s="40"/>
      <c r="AE94" s="40"/>
      <c r="AT94" s="18" t="s">
        <v>210</v>
      </c>
      <c r="AU94" s="18" t="s">
        <v>84</v>
      </c>
    </row>
    <row r="95" spans="1:51" s="13" customFormat="1" ht="12">
      <c r="A95" s="13"/>
      <c r="B95" s="238"/>
      <c r="C95" s="239"/>
      <c r="D95" s="234" t="s">
        <v>213</v>
      </c>
      <c r="E95" s="240" t="s">
        <v>32</v>
      </c>
      <c r="F95" s="241" t="s">
        <v>1558</v>
      </c>
      <c r="G95" s="239"/>
      <c r="H95" s="242">
        <v>370.94</v>
      </c>
      <c r="I95" s="243"/>
      <c r="J95" s="239"/>
      <c r="K95" s="239"/>
      <c r="L95" s="244"/>
      <c r="M95" s="245"/>
      <c r="N95" s="246"/>
      <c r="O95" s="246"/>
      <c r="P95" s="246"/>
      <c r="Q95" s="246"/>
      <c r="R95" s="246"/>
      <c r="S95" s="246"/>
      <c r="T95" s="247"/>
      <c r="U95" s="13"/>
      <c r="V95" s="13"/>
      <c r="W95" s="13"/>
      <c r="X95" s="13"/>
      <c r="Y95" s="13"/>
      <c r="Z95" s="13"/>
      <c r="AA95" s="13"/>
      <c r="AB95" s="13"/>
      <c r="AC95" s="13"/>
      <c r="AD95" s="13"/>
      <c r="AE95" s="13"/>
      <c r="AT95" s="248" t="s">
        <v>213</v>
      </c>
      <c r="AU95" s="248" t="s">
        <v>84</v>
      </c>
      <c r="AV95" s="13" t="s">
        <v>86</v>
      </c>
      <c r="AW95" s="13" t="s">
        <v>39</v>
      </c>
      <c r="AX95" s="13" t="s">
        <v>6</v>
      </c>
      <c r="AY95" s="248" t="s">
        <v>199</v>
      </c>
    </row>
    <row r="96" spans="1:51" s="14" customFormat="1" ht="12">
      <c r="A96" s="14"/>
      <c r="B96" s="249"/>
      <c r="C96" s="250"/>
      <c r="D96" s="234" t="s">
        <v>213</v>
      </c>
      <c r="E96" s="251" t="s">
        <v>32</v>
      </c>
      <c r="F96" s="252" t="s">
        <v>215</v>
      </c>
      <c r="G96" s="250"/>
      <c r="H96" s="253">
        <v>370.94</v>
      </c>
      <c r="I96" s="254"/>
      <c r="J96" s="250"/>
      <c r="K96" s="250"/>
      <c r="L96" s="255"/>
      <c r="M96" s="269"/>
      <c r="N96" s="270"/>
      <c r="O96" s="270"/>
      <c r="P96" s="270"/>
      <c r="Q96" s="270"/>
      <c r="R96" s="270"/>
      <c r="S96" s="270"/>
      <c r="T96" s="271"/>
      <c r="U96" s="14"/>
      <c r="V96" s="14"/>
      <c r="W96" s="14"/>
      <c r="X96" s="14"/>
      <c r="Y96" s="14"/>
      <c r="Z96" s="14"/>
      <c r="AA96" s="14"/>
      <c r="AB96" s="14"/>
      <c r="AC96" s="14"/>
      <c r="AD96" s="14"/>
      <c r="AE96" s="14"/>
      <c r="AT96" s="259" t="s">
        <v>213</v>
      </c>
      <c r="AU96" s="259" t="s">
        <v>84</v>
      </c>
      <c r="AV96" s="14" t="s">
        <v>209</v>
      </c>
      <c r="AW96" s="14" t="s">
        <v>39</v>
      </c>
      <c r="AX96" s="14" t="s">
        <v>84</v>
      </c>
      <c r="AY96" s="259" t="s">
        <v>199</v>
      </c>
    </row>
    <row r="97" spans="1:65" s="2" customFormat="1" ht="14.4" customHeight="1">
      <c r="A97" s="40"/>
      <c r="B97" s="41"/>
      <c r="C97" s="220" t="s">
        <v>221</v>
      </c>
      <c r="D97" s="220" t="s">
        <v>203</v>
      </c>
      <c r="E97" s="221" t="s">
        <v>948</v>
      </c>
      <c r="F97" s="222" t="s">
        <v>949</v>
      </c>
      <c r="G97" s="223" t="s">
        <v>296</v>
      </c>
      <c r="H97" s="224">
        <v>0.389</v>
      </c>
      <c r="I97" s="225"/>
      <c r="J97" s="226">
        <f>ROUND(I97*H97,2)</f>
        <v>0</v>
      </c>
      <c r="K97" s="222" t="s">
        <v>32</v>
      </c>
      <c r="L97" s="227"/>
      <c r="M97" s="228" t="s">
        <v>32</v>
      </c>
      <c r="N97" s="229" t="s">
        <v>48</v>
      </c>
      <c r="O97" s="86"/>
      <c r="P97" s="230">
        <f>O97*H97</f>
        <v>0</v>
      </c>
      <c r="Q97" s="230">
        <v>0</v>
      </c>
      <c r="R97" s="230">
        <f>Q97*H97</f>
        <v>0</v>
      </c>
      <c r="S97" s="230">
        <v>0</v>
      </c>
      <c r="T97" s="231">
        <f>S97*H97</f>
        <v>0</v>
      </c>
      <c r="U97" s="40"/>
      <c r="V97" s="40"/>
      <c r="W97" s="40"/>
      <c r="X97" s="40"/>
      <c r="Y97" s="40"/>
      <c r="Z97" s="40"/>
      <c r="AA97" s="40"/>
      <c r="AB97" s="40"/>
      <c r="AC97" s="40"/>
      <c r="AD97" s="40"/>
      <c r="AE97" s="40"/>
      <c r="AR97" s="232" t="s">
        <v>208</v>
      </c>
      <c r="AT97" s="232" t="s">
        <v>203</v>
      </c>
      <c r="AU97" s="232" t="s">
        <v>84</v>
      </c>
      <c r="AY97" s="18" t="s">
        <v>199</v>
      </c>
      <c r="BE97" s="233">
        <f>IF(N97="základní",J97,0)</f>
        <v>0</v>
      </c>
      <c r="BF97" s="233">
        <f>IF(N97="snížená",J97,0)</f>
        <v>0</v>
      </c>
      <c r="BG97" s="233">
        <f>IF(N97="zákl. přenesená",J97,0)</f>
        <v>0</v>
      </c>
      <c r="BH97" s="233">
        <f>IF(N97="sníž. přenesená",J97,0)</f>
        <v>0</v>
      </c>
      <c r="BI97" s="233">
        <f>IF(N97="nulová",J97,0)</f>
        <v>0</v>
      </c>
      <c r="BJ97" s="18" t="s">
        <v>84</v>
      </c>
      <c r="BK97" s="233">
        <f>ROUND(I97*H97,2)</f>
        <v>0</v>
      </c>
      <c r="BL97" s="18" t="s">
        <v>209</v>
      </c>
      <c r="BM97" s="232" t="s">
        <v>230</v>
      </c>
    </row>
    <row r="98" spans="1:47" s="2" customFormat="1" ht="12">
      <c r="A98" s="40"/>
      <c r="B98" s="41"/>
      <c r="C98" s="42"/>
      <c r="D98" s="234" t="s">
        <v>210</v>
      </c>
      <c r="E98" s="42"/>
      <c r="F98" s="235" t="s">
        <v>949</v>
      </c>
      <c r="G98" s="42"/>
      <c r="H98" s="42"/>
      <c r="I98" s="138"/>
      <c r="J98" s="42"/>
      <c r="K98" s="42"/>
      <c r="L98" s="46"/>
      <c r="M98" s="236"/>
      <c r="N98" s="237"/>
      <c r="O98" s="86"/>
      <c r="P98" s="86"/>
      <c r="Q98" s="86"/>
      <c r="R98" s="86"/>
      <c r="S98" s="86"/>
      <c r="T98" s="87"/>
      <c r="U98" s="40"/>
      <c r="V98" s="40"/>
      <c r="W98" s="40"/>
      <c r="X98" s="40"/>
      <c r="Y98" s="40"/>
      <c r="Z98" s="40"/>
      <c r="AA98" s="40"/>
      <c r="AB98" s="40"/>
      <c r="AC98" s="40"/>
      <c r="AD98" s="40"/>
      <c r="AE98" s="40"/>
      <c r="AT98" s="18" t="s">
        <v>210</v>
      </c>
      <c r="AU98" s="18" t="s">
        <v>84</v>
      </c>
    </row>
    <row r="99" spans="1:65" s="2" customFormat="1" ht="19.8" customHeight="1">
      <c r="A99" s="40"/>
      <c r="B99" s="41"/>
      <c r="C99" s="260" t="s">
        <v>209</v>
      </c>
      <c r="D99" s="260" t="s">
        <v>222</v>
      </c>
      <c r="E99" s="261" t="s">
        <v>950</v>
      </c>
      <c r="F99" s="262" t="s">
        <v>951</v>
      </c>
      <c r="G99" s="263" t="s">
        <v>288</v>
      </c>
      <c r="H99" s="264">
        <v>9</v>
      </c>
      <c r="I99" s="265"/>
      <c r="J99" s="266">
        <f>ROUND(I99*H99,2)</f>
        <v>0</v>
      </c>
      <c r="K99" s="262" t="s">
        <v>32</v>
      </c>
      <c r="L99" s="46"/>
      <c r="M99" s="267" t="s">
        <v>32</v>
      </c>
      <c r="N99" s="268" t="s">
        <v>48</v>
      </c>
      <c r="O99" s="86"/>
      <c r="P99" s="230">
        <f>O99*H99</f>
        <v>0</v>
      </c>
      <c r="Q99" s="230">
        <v>0</v>
      </c>
      <c r="R99" s="230">
        <f>Q99*H99</f>
        <v>0</v>
      </c>
      <c r="S99" s="230">
        <v>0</v>
      </c>
      <c r="T99" s="231">
        <f>S99*H99</f>
        <v>0</v>
      </c>
      <c r="U99" s="40"/>
      <c r="V99" s="40"/>
      <c r="W99" s="40"/>
      <c r="X99" s="40"/>
      <c r="Y99" s="40"/>
      <c r="Z99" s="40"/>
      <c r="AA99" s="40"/>
      <c r="AB99" s="40"/>
      <c r="AC99" s="40"/>
      <c r="AD99" s="40"/>
      <c r="AE99" s="40"/>
      <c r="AR99" s="232" t="s">
        <v>209</v>
      </c>
      <c r="AT99" s="232" t="s">
        <v>222</v>
      </c>
      <c r="AU99" s="232" t="s">
        <v>84</v>
      </c>
      <c r="AY99" s="18" t="s">
        <v>199</v>
      </c>
      <c r="BE99" s="233">
        <f>IF(N99="základní",J99,0)</f>
        <v>0</v>
      </c>
      <c r="BF99" s="233">
        <f>IF(N99="snížená",J99,0)</f>
        <v>0</v>
      </c>
      <c r="BG99" s="233">
        <f>IF(N99="zákl. přenesená",J99,0)</f>
        <v>0</v>
      </c>
      <c r="BH99" s="233">
        <f>IF(N99="sníž. přenesená",J99,0)</f>
        <v>0</v>
      </c>
      <c r="BI99" s="233">
        <f>IF(N99="nulová",J99,0)</f>
        <v>0</v>
      </c>
      <c r="BJ99" s="18" t="s">
        <v>84</v>
      </c>
      <c r="BK99" s="233">
        <f>ROUND(I99*H99,2)</f>
        <v>0</v>
      </c>
      <c r="BL99" s="18" t="s">
        <v>209</v>
      </c>
      <c r="BM99" s="232" t="s">
        <v>208</v>
      </c>
    </row>
    <row r="100" spans="1:47" s="2" customFormat="1" ht="12">
      <c r="A100" s="40"/>
      <c r="B100" s="41"/>
      <c r="C100" s="42"/>
      <c r="D100" s="234" t="s">
        <v>210</v>
      </c>
      <c r="E100" s="42"/>
      <c r="F100" s="235" t="s">
        <v>951</v>
      </c>
      <c r="G100" s="42"/>
      <c r="H100" s="42"/>
      <c r="I100" s="138"/>
      <c r="J100" s="42"/>
      <c r="K100" s="42"/>
      <c r="L100" s="46"/>
      <c r="M100" s="236"/>
      <c r="N100" s="237"/>
      <c r="O100" s="86"/>
      <c r="P100" s="86"/>
      <c r="Q100" s="86"/>
      <c r="R100" s="86"/>
      <c r="S100" s="86"/>
      <c r="T100" s="87"/>
      <c r="U100" s="40"/>
      <c r="V100" s="40"/>
      <c r="W100" s="40"/>
      <c r="X100" s="40"/>
      <c r="Y100" s="40"/>
      <c r="Z100" s="40"/>
      <c r="AA100" s="40"/>
      <c r="AB100" s="40"/>
      <c r="AC100" s="40"/>
      <c r="AD100" s="40"/>
      <c r="AE100" s="40"/>
      <c r="AT100" s="18" t="s">
        <v>210</v>
      </c>
      <c r="AU100" s="18" t="s">
        <v>84</v>
      </c>
    </row>
    <row r="101" spans="1:51" s="13" customFormat="1" ht="12">
      <c r="A101" s="13"/>
      <c r="B101" s="238"/>
      <c r="C101" s="239"/>
      <c r="D101" s="234" t="s">
        <v>213</v>
      </c>
      <c r="E101" s="240" t="s">
        <v>32</v>
      </c>
      <c r="F101" s="241" t="s">
        <v>1559</v>
      </c>
      <c r="G101" s="239"/>
      <c r="H101" s="242">
        <v>9</v>
      </c>
      <c r="I101" s="243"/>
      <c r="J101" s="239"/>
      <c r="K101" s="239"/>
      <c r="L101" s="244"/>
      <c r="M101" s="245"/>
      <c r="N101" s="246"/>
      <c r="O101" s="246"/>
      <c r="P101" s="246"/>
      <c r="Q101" s="246"/>
      <c r="R101" s="246"/>
      <c r="S101" s="246"/>
      <c r="T101" s="247"/>
      <c r="U101" s="13"/>
      <c r="V101" s="13"/>
      <c r="W101" s="13"/>
      <c r="X101" s="13"/>
      <c r="Y101" s="13"/>
      <c r="Z101" s="13"/>
      <c r="AA101" s="13"/>
      <c r="AB101" s="13"/>
      <c r="AC101" s="13"/>
      <c r="AD101" s="13"/>
      <c r="AE101" s="13"/>
      <c r="AT101" s="248" t="s">
        <v>213</v>
      </c>
      <c r="AU101" s="248" t="s">
        <v>84</v>
      </c>
      <c r="AV101" s="13" t="s">
        <v>86</v>
      </c>
      <c r="AW101" s="13" t="s">
        <v>39</v>
      </c>
      <c r="AX101" s="13" t="s">
        <v>6</v>
      </c>
      <c r="AY101" s="248" t="s">
        <v>199</v>
      </c>
    </row>
    <row r="102" spans="1:51" s="14" customFormat="1" ht="12">
      <c r="A102" s="14"/>
      <c r="B102" s="249"/>
      <c r="C102" s="250"/>
      <c r="D102" s="234" t="s">
        <v>213</v>
      </c>
      <c r="E102" s="251" t="s">
        <v>32</v>
      </c>
      <c r="F102" s="252" t="s">
        <v>215</v>
      </c>
      <c r="G102" s="250"/>
      <c r="H102" s="253">
        <v>9</v>
      </c>
      <c r="I102" s="254"/>
      <c r="J102" s="250"/>
      <c r="K102" s="250"/>
      <c r="L102" s="255"/>
      <c r="M102" s="269"/>
      <c r="N102" s="270"/>
      <c r="O102" s="270"/>
      <c r="P102" s="270"/>
      <c r="Q102" s="270"/>
      <c r="R102" s="270"/>
      <c r="S102" s="270"/>
      <c r="T102" s="271"/>
      <c r="U102" s="14"/>
      <c r="V102" s="14"/>
      <c r="W102" s="14"/>
      <c r="X102" s="14"/>
      <c r="Y102" s="14"/>
      <c r="Z102" s="14"/>
      <c r="AA102" s="14"/>
      <c r="AB102" s="14"/>
      <c r="AC102" s="14"/>
      <c r="AD102" s="14"/>
      <c r="AE102" s="14"/>
      <c r="AT102" s="259" t="s">
        <v>213</v>
      </c>
      <c r="AU102" s="259" t="s">
        <v>84</v>
      </c>
      <c r="AV102" s="14" t="s">
        <v>209</v>
      </c>
      <c r="AW102" s="14" t="s">
        <v>39</v>
      </c>
      <c r="AX102" s="14" t="s">
        <v>84</v>
      </c>
      <c r="AY102" s="259" t="s">
        <v>199</v>
      </c>
    </row>
    <row r="103" spans="1:65" s="2" customFormat="1" ht="19.8" customHeight="1">
      <c r="A103" s="40"/>
      <c r="B103" s="41"/>
      <c r="C103" s="260" t="s">
        <v>200</v>
      </c>
      <c r="D103" s="260" t="s">
        <v>222</v>
      </c>
      <c r="E103" s="261" t="s">
        <v>1172</v>
      </c>
      <c r="F103" s="262" t="s">
        <v>1173</v>
      </c>
      <c r="G103" s="263" t="s">
        <v>324</v>
      </c>
      <c r="H103" s="264">
        <v>7.3</v>
      </c>
      <c r="I103" s="265"/>
      <c r="J103" s="266">
        <f>ROUND(I103*H103,2)</f>
        <v>0</v>
      </c>
      <c r="K103" s="262" t="s">
        <v>32</v>
      </c>
      <c r="L103" s="46"/>
      <c r="M103" s="267" t="s">
        <v>32</v>
      </c>
      <c r="N103" s="268" t="s">
        <v>48</v>
      </c>
      <c r="O103" s="86"/>
      <c r="P103" s="230">
        <f>O103*H103</f>
        <v>0</v>
      </c>
      <c r="Q103" s="230">
        <v>0</v>
      </c>
      <c r="R103" s="230">
        <f>Q103*H103</f>
        <v>0</v>
      </c>
      <c r="S103" s="230">
        <v>0</v>
      </c>
      <c r="T103" s="231">
        <f>S103*H103</f>
        <v>0</v>
      </c>
      <c r="U103" s="40"/>
      <c r="V103" s="40"/>
      <c r="W103" s="40"/>
      <c r="X103" s="40"/>
      <c r="Y103" s="40"/>
      <c r="Z103" s="40"/>
      <c r="AA103" s="40"/>
      <c r="AB103" s="40"/>
      <c r="AC103" s="40"/>
      <c r="AD103" s="40"/>
      <c r="AE103" s="40"/>
      <c r="AR103" s="232" t="s">
        <v>209</v>
      </c>
      <c r="AT103" s="232" t="s">
        <v>222</v>
      </c>
      <c r="AU103" s="232" t="s">
        <v>84</v>
      </c>
      <c r="AY103" s="18" t="s">
        <v>199</v>
      </c>
      <c r="BE103" s="233">
        <f>IF(N103="základní",J103,0)</f>
        <v>0</v>
      </c>
      <c r="BF103" s="233">
        <f>IF(N103="snížená",J103,0)</f>
        <v>0</v>
      </c>
      <c r="BG103" s="233">
        <f>IF(N103="zákl. přenesená",J103,0)</f>
        <v>0</v>
      </c>
      <c r="BH103" s="233">
        <f>IF(N103="sníž. přenesená",J103,0)</f>
        <v>0</v>
      </c>
      <c r="BI103" s="233">
        <f>IF(N103="nulová",J103,0)</f>
        <v>0</v>
      </c>
      <c r="BJ103" s="18" t="s">
        <v>84</v>
      </c>
      <c r="BK103" s="233">
        <f>ROUND(I103*H103,2)</f>
        <v>0</v>
      </c>
      <c r="BL103" s="18" t="s">
        <v>209</v>
      </c>
      <c r="BM103" s="232" t="s">
        <v>235</v>
      </c>
    </row>
    <row r="104" spans="1:47" s="2" customFormat="1" ht="12">
      <c r="A104" s="40"/>
      <c r="B104" s="41"/>
      <c r="C104" s="42"/>
      <c r="D104" s="234" t="s">
        <v>210</v>
      </c>
      <c r="E104" s="42"/>
      <c r="F104" s="235" t="s">
        <v>1173</v>
      </c>
      <c r="G104" s="42"/>
      <c r="H104" s="42"/>
      <c r="I104" s="138"/>
      <c r="J104" s="42"/>
      <c r="K104" s="42"/>
      <c r="L104" s="46"/>
      <c r="M104" s="236"/>
      <c r="N104" s="237"/>
      <c r="O104" s="86"/>
      <c r="P104" s="86"/>
      <c r="Q104" s="86"/>
      <c r="R104" s="86"/>
      <c r="S104" s="86"/>
      <c r="T104" s="87"/>
      <c r="U104" s="40"/>
      <c r="V104" s="40"/>
      <c r="W104" s="40"/>
      <c r="X104" s="40"/>
      <c r="Y104" s="40"/>
      <c r="Z104" s="40"/>
      <c r="AA104" s="40"/>
      <c r="AB104" s="40"/>
      <c r="AC104" s="40"/>
      <c r="AD104" s="40"/>
      <c r="AE104" s="40"/>
      <c r="AT104" s="18" t="s">
        <v>210</v>
      </c>
      <c r="AU104" s="18" t="s">
        <v>84</v>
      </c>
    </row>
    <row r="105" spans="1:65" s="2" customFormat="1" ht="30" customHeight="1">
      <c r="A105" s="40"/>
      <c r="B105" s="41"/>
      <c r="C105" s="260" t="s">
        <v>230</v>
      </c>
      <c r="D105" s="260" t="s">
        <v>222</v>
      </c>
      <c r="E105" s="261" t="s">
        <v>965</v>
      </c>
      <c r="F105" s="262" t="s">
        <v>966</v>
      </c>
      <c r="G105" s="263" t="s">
        <v>206</v>
      </c>
      <c r="H105" s="264">
        <v>24</v>
      </c>
      <c r="I105" s="265"/>
      <c r="J105" s="266">
        <f>ROUND(I105*H105,2)</f>
        <v>0</v>
      </c>
      <c r="K105" s="262" t="s">
        <v>32</v>
      </c>
      <c r="L105" s="46"/>
      <c r="M105" s="267" t="s">
        <v>32</v>
      </c>
      <c r="N105" s="268" t="s">
        <v>48</v>
      </c>
      <c r="O105" s="86"/>
      <c r="P105" s="230">
        <f>O105*H105</f>
        <v>0</v>
      </c>
      <c r="Q105" s="230">
        <v>0</v>
      </c>
      <c r="R105" s="230">
        <f>Q105*H105</f>
        <v>0</v>
      </c>
      <c r="S105" s="230">
        <v>0</v>
      </c>
      <c r="T105" s="231">
        <f>S105*H105</f>
        <v>0</v>
      </c>
      <c r="U105" s="40"/>
      <c r="V105" s="40"/>
      <c r="W105" s="40"/>
      <c r="X105" s="40"/>
      <c r="Y105" s="40"/>
      <c r="Z105" s="40"/>
      <c r="AA105" s="40"/>
      <c r="AB105" s="40"/>
      <c r="AC105" s="40"/>
      <c r="AD105" s="40"/>
      <c r="AE105" s="40"/>
      <c r="AR105" s="232" t="s">
        <v>209</v>
      </c>
      <c r="AT105" s="232" t="s">
        <v>222</v>
      </c>
      <c r="AU105" s="232" t="s">
        <v>84</v>
      </c>
      <c r="AY105" s="18" t="s">
        <v>199</v>
      </c>
      <c r="BE105" s="233">
        <f>IF(N105="základní",J105,0)</f>
        <v>0</v>
      </c>
      <c r="BF105" s="233">
        <f>IF(N105="snížená",J105,0)</f>
        <v>0</v>
      </c>
      <c r="BG105" s="233">
        <f>IF(N105="zákl. přenesená",J105,0)</f>
        <v>0</v>
      </c>
      <c r="BH105" s="233">
        <f>IF(N105="sníž. přenesená",J105,0)</f>
        <v>0</v>
      </c>
      <c r="BI105" s="233">
        <f>IF(N105="nulová",J105,0)</f>
        <v>0</v>
      </c>
      <c r="BJ105" s="18" t="s">
        <v>84</v>
      </c>
      <c r="BK105" s="233">
        <f>ROUND(I105*H105,2)</f>
        <v>0</v>
      </c>
      <c r="BL105" s="18" t="s">
        <v>209</v>
      </c>
      <c r="BM105" s="232" t="s">
        <v>238</v>
      </c>
    </row>
    <row r="106" spans="1:47" s="2" customFormat="1" ht="12">
      <c r="A106" s="40"/>
      <c r="B106" s="41"/>
      <c r="C106" s="42"/>
      <c r="D106" s="234" t="s">
        <v>210</v>
      </c>
      <c r="E106" s="42"/>
      <c r="F106" s="235" t="s">
        <v>966</v>
      </c>
      <c r="G106" s="42"/>
      <c r="H106" s="42"/>
      <c r="I106" s="138"/>
      <c r="J106" s="42"/>
      <c r="K106" s="42"/>
      <c r="L106" s="46"/>
      <c r="M106" s="236"/>
      <c r="N106" s="237"/>
      <c r="O106" s="86"/>
      <c r="P106" s="86"/>
      <c r="Q106" s="86"/>
      <c r="R106" s="86"/>
      <c r="S106" s="86"/>
      <c r="T106" s="87"/>
      <c r="U106" s="40"/>
      <c r="V106" s="40"/>
      <c r="W106" s="40"/>
      <c r="X106" s="40"/>
      <c r="Y106" s="40"/>
      <c r="Z106" s="40"/>
      <c r="AA106" s="40"/>
      <c r="AB106" s="40"/>
      <c r="AC106" s="40"/>
      <c r="AD106" s="40"/>
      <c r="AE106" s="40"/>
      <c r="AT106" s="18" t="s">
        <v>210</v>
      </c>
      <c r="AU106" s="18" t="s">
        <v>84</v>
      </c>
    </row>
    <row r="107" spans="1:51" s="13" customFormat="1" ht="12">
      <c r="A107" s="13"/>
      <c r="B107" s="238"/>
      <c r="C107" s="239"/>
      <c r="D107" s="234" t="s">
        <v>213</v>
      </c>
      <c r="E107" s="240" t="s">
        <v>32</v>
      </c>
      <c r="F107" s="241" t="s">
        <v>1560</v>
      </c>
      <c r="G107" s="239"/>
      <c r="H107" s="242">
        <v>24</v>
      </c>
      <c r="I107" s="243"/>
      <c r="J107" s="239"/>
      <c r="K107" s="239"/>
      <c r="L107" s="244"/>
      <c r="M107" s="245"/>
      <c r="N107" s="246"/>
      <c r="O107" s="246"/>
      <c r="P107" s="246"/>
      <c r="Q107" s="246"/>
      <c r="R107" s="246"/>
      <c r="S107" s="246"/>
      <c r="T107" s="247"/>
      <c r="U107" s="13"/>
      <c r="V107" s="13"/>
      <c r="W107" s="13"/>
      <c r="X107" s="13"/>
      <c r="Y107" s="13"/>
      <c r="Z107" s="13"/>
      <c r="AA107" s="13"/>
      <c r="AB107" s="13"/>
      <c r="AC107" s="13"/>
      <c r="AD107" s="13"/>
      <c r="AE107" s="13"/>
      <c r="AT107" s="248" t="s">
        <v>213</v>
      </c>
      <c r="AU107" s="248" t="s">
        <v>84</v>
      </c>
      <c r="AV107" s="13" t="s">
        <v>86</v>
      </c>
      <c r="AW107" s="13" t="s">
        <v>39</v>
      </c>
      <c r="AX107" s="13" t="s">
        <v>6</v>
      </c>
      <c r="AY107" s="248" t="s">
        <v>199</v>
      </c>
    </row>
    <row r="108" spans="1:51" s="14" customFormat="1" ht="12">
      <c r="A108" s="14"/>
      <c r="B108" s="249"/>
      <c r="C108" s="250"/>
      <c r="D108" s="234" t="s">
        <v>213</v>
      </c>
      <c r="E108" s="251" t="s">
        <v>32</v>
      </c>
      <c r="F108" s="252" t="s">
        <v>215</v>
      </c>
      <c r="G108" s="250"/>
      <c r="H108" s="253">
        <v>24</v>
      </c>
      <c r="I108" s="254"/>
      <c r="J108" s="250"/>
      <c r="K108" s="250"/>
      <c r="L108" s="255"/>
      <c r="M108" s="269"/>
      <c r="N108" s="270"/>
      <c r="O108" s="270"/>
      <c r="P108" s="270"/>
      <c r="Q108" s="270"/>
      <c r="R108" s="270"/>
      <c r="S108" s="270"/>
      <c r="T108" s="271"/>
      <c r="U108" s="14"/>
      <c r="V108" s="14"/>
      <c r="W108" s="14"/>
      <c r="X108" s="14"/>
      <c r="Y108" s="14"/>
      <c r="Z108" s="14"/>
      <c r="AA108" s="14"/>
      <c r="AB108" s="14"/>
      <c r="AC108" s="14"/>
      <c r="AD108" s="14"/>
      <c r="AE108" s="14"/>
      <c r="AT108" s="259" t="s">
        <v>213</v>
      </c>
      <c r="AU108" s="259" t="s">
        <v>84</v>
      </c>
      <c r="AV108" s="14" t="s">
        <v>209</v>
      </c>
      <c r="AW108" s="14" t="s">
        <v>39</v>
      </c>
      <c r="AX108" s="14" t="s">
        <v>84</v>
      </c>
      <c r="AY108" s="259" t="s">
        <v>199</v>
      </c>
    </row>
    <row r="109" spans="1:65" s="2" customFormat="1" ht="19.8" customHeight="1">
      <c r="A109" s="40"/>
      <c r="B109" s="41"/>
      <c r="C109" s="260" t="s">
        <v>239</v>
      </c>
      <c r="D109" s="260" t="s">
        <v>222</v>
      </c>
      <c r="E109" s="261" t="s">
        <v>1096</v>
      </c>
      <c r="F109" s="262" t="s">
        <v>1097</v>
      </c>
      <c r="G109" s="263" t="s">
        <v>288</v>
      </c>
      <c r="H109" s="264">
        <v>21.6</v>
      </c>
      <c r="I109" s="265"/>
      <c r="J109" s="266">
        <f>ROUND(I109*H109,2)</f>
        <v>0</v>
      </c>
      <c r="K109" s="262" t="s">
        <v>32</v>
      </c>
      <c r="L109" s="46"/>
      <c r="M109" s="267" t="s">
        <v>32</v>
      </c>
      <c r="N109" s="268" t="s">
        <v>48</v>
      </c>
      <c r="O109" s="86"/>
      <c r="P109" s="230">
        <f>O109*H109</f>
        <v>0</v>
      </c>
      <c r="Q109" s="230">
        <v>0</v>
      </c>
      <c r="R109" s="230">
        <f>Q109*H109</f>
        <v>0</v>
      </c>
      <c r="S109" s="230">
        <v>0</v>
      </c>
      <c r="T109" s="231">
        <f>S109*H109</f>
        <v>0</v>
      </c>
      <c r="U109" s="40"/>
      <c r="V109" s="40"/>
      <c r="W109" s="40"/>
      <c r="X109" s="40"/>
      <c r="Y109" s="40"/>
      <c r="Z109" s="40"/>
      <c r="AA109" s="40"/>
      <c r="AB109" s="40"/>
      <c r="AC109" s="40"/>
      <c r="AD109" s="40"/>
      <c r="AE109" s="40"/>
      <c r="AR109" s="232" t="s">
        <v>209</v>
      </c>
      <c r="AT109" s="232" t="s">
        <v>222</v>
      </c>
      <c r="AU109" s="232" t="s">
        <v>84</v>
      </c>
      <c r="AY109" s="18" t="s">
        <v>199</v>
      </c>
      <c r="BE109" s="233">
        <f>IF(N109="základní",J109,0)</f>
        <v>0</v>
      </c>
      <c r="BF109" s="233">
        <f>IF(N109="snížená",J109,0)</f>
        <v>0</v>
      </c>
      <c r="BG109" s="233">
        <f>IF(N109="zákl. přenesená",J109,0)</f>
        <v>0</v>
      </c>
      <c r="BH109" s="233">
        <f>IF(N109="sníž. přenesená",J109,0)</f>
        <v>0</v>
      </c>
      <c r="BI109" s="233">
        <f>IF(N109="nulová",J109,0)</f>
        <v>0</v>
      </c>
      <c r="BJ109" s="18" t="s">
        <v>84</v>
      </c>
      <c r="BK109" s="233">
        <f>ROUND(I109*H109,2)</f>
        <v>0</v>
      </c>
      <c r="BL109" s="18" t="s">
        <v>209</v>
      </c>
      <c r="BM109" s="232" t="s">
        <v>242</v>
      </c>
    </row>
    <row r="110" spans="1:47" s="2" customFormat="1" ht="12">
      <c r="A110" s="40"/>
      <c r="B110" s="41"/>
      <c r="C110" s="42"/>
      <c r="D110" s="234" t="s">
        <v>210</v>
      </c>
      <c r="E110" s="42"/>
      <c r="F110" s="235" t="s">
        <v>1097</v>
      </c>
      <c r="G110" s="42"/>
      <c r="H110" s="42"/>
      <c r="I110" s="138"/>
      <c r="J110" s="42"/>
      <c r="K110" s="42"/>
      <c r="L110" s="46"/>
      <c r="M110" s="236"/>
      <c r="N110" s="237"/>
      <c r="O110" s="86"/>
      <c r="P110" s="86"/>
      <c r="Q110" s="86"/>
      <c r="R110" s="86"/>
      <c r="S110" s="86"/>
      <c r="T110" s="87"/>
      <c r="U110" s="40"/>
      <c r="V110" s="40"/>
      <c r="W110" s="40"/>
      <c r="X110" s="40"/>
      <c r="Y110" s="40"/>
      <c r="Z110" s="40"/>
      <c r="AA110" s="40"/>
      <c r="AB110" s="40"/>
      <c r="AC110" s="40"/>
      <c r="AD110" s="40"/>
      <c r="AE110" s="40"/>
      <c r="AT110" s="18" t="s">
        <v>210</v>
      </c>
      <c r="AU110" s="18" t="s">
        <v>84</v>
      </c>
    </row>
    <row r="111" spans="1:51" s="13" customFormat="1" ht="12">
      <c r="A111" s="13"/>
      <c r="B111" s="238"/>
      <c r="C111" s="239"/>
      <c r="D111" s="234" t="s">
        <v>213</v>
      </c>
      <c r="E111" s="240" t="s">
        <v>32</v>
      </c>
      <c r="F111" s="241" t="s">
        <v>1561</v>
      </c>
      <c r="G111" s="239"/>
      <c r="H111" s="242">
        <v>15.6</v>
      </c>
      <c r="I111" s="243"/>
      <c r="J111" s="239"/>
      <c r="K111" s="239"/>
      <c r="L111" s="244"/>
      <c r="M111" s="245"/>
      <c r="N111" s="246"/>
      <c r="O111" s="246"/>
      <c r="P111" s="246"/>
      <c r="Q111" s="246"/>
      <c r="R111" s="246"/>
      <c r="S111" s="246"/>
      <c r="T111" s="247"/>
      <c r="U111" s="13"/>
      <c r="V111" s="13"/>
      <c r="W111" s="13"/>
      <c r="X111" s="13"/>
      <c r="Y111" s="13"/>
      <c r="Z111" s="13"/>
      <c r="AA111" s="13"/>
      <c r="AB111" s="13"/>
      <c r="AC111" s="13"/>
      <c r="AD111" s="13"/>
      <c r="AE111" s="13"/>
      <c r="AT111" s="248" t="s">
        <v>213</v>
      </c>
      <c r="AU111" s="248" t="s">
        <v>84</v>
      </c>
      <c r="AV111" s="13" t="s">
        <v>86</v>
      </c>
      <c r="AW111" s="13" t="s">
        <v>39</v>
      </c>
      <c r="AX111" s="13" t="s">
        <v>6</v>
      </c>
      <c r="AY111" s="248" t="s">
        <v>199</v>
      </c>
    </row>
    <row r="112" spans="1:51" s="13" customFormat="1" ht="12">
      <c r="A112" s="13"/>
      <c r="B112" s="238"/>
      <c r="C112" s="239"/>
      <c r="D112" s="234" t="s">
        <v>213</v>
      </c>
      <c r="E112" s="240" t="s">
        <v>32</v>
      </c>
      <c r="F112" s="241" t="s">
        <v>1562</v>
      </c>
      <c r="G112" s="239"/>
      <c r="H112" s="242">
        <v>6</v>
      </c>
      <c r="I112" s="243"/>
      <c r="J112" s="239"/>
      <c r="K112" s="239"/>
      <c r="L112" s="244"/>
      <c r="M112" s="245"/>
      <c r="N112" s="246"/>
      <c r="O112" s="246"/>
      <c r="P112" s="246"/>
      <c r="Q112" s="246"/>
      <c r="R112" s="246"/>
      <c r="S112" s="246"/>
      <c r="T112" s="247"/>
      <c r="U112" s="13"/>
      <c r="V112" s="13"/>
      <c r="W112" s="13"/>
      <c r="X112" s="13"/>
      <c r="Y112" s="13"/>
      <c r="Z112" s="13"/>
      <c r="AA112" s="13"/>
      <c r="AB112" s="13"/>
      <c r="AC112" s="13"/>
      <c r="AD112" s="13"/>
      <c r="AE112" s="13"/>
      <c r="AT112" s="248" t="s">
        <v>213</v>
      </c>
      <c r="AU112" s="248" t="s">
        <v>84</v>
      </c>
      <c r="AV112" s="13" t="s">
        <v>86</v>
      </c>
      <c r="AW112" s="13" t="s">
        <v>39</v>
      </c>
      <c r="AX112" s="13" t="s">
        <v>6</v>
      </c>
      <c r="AY112" s="248" t="s">
        <v>199</v>
      </c>
    </row>
    <row r="113" spans="1:51" s="14" customFormat="1" ht="12">
      <c r="A113" s="14"/>
      <c r="B113" s="249"/>
      <c r="C113" s="250"/>
      <c r="D113" s="234" t="s">
        <v>213</v>
      </c>
      <c r="E113" s="251" t="s">
        <v>32</v>
      </c>
      <c r="F113" s="252" t="s">
        <v>215</v>
      </c>
      <c r="G113" s="250"/>
      <c r="H113" s="253">
        <v>21.6</v>
      </c>
      <c r="I113" s="254"/>
      <c r="J113" s="250"/>
      <c r="K113" s="250"/>
      <c r="L113" s="255"/>
      <c r="M113" s="269"/>
      <c r="N113" s="270"/>
      <c r="O113" s="270"/>
      <c r="P113" s="270"/>
      <c r="Q113" s="270"/>
      <c r="R113" s="270"/>
      <c r="S113" s="270"/>
      <c r="T113" s="271"/>
      <c r="U113" s="14"/>
      <c r="V113" s="14"/>
      <c r="W113" s="14"/>
      <c r="X113" s="14"/>
      <c r="Y113" s="14"/>
      <c r="Z113" s="14"/>
      <c r="AA113" s="14"/>
      <c r="AB113" s="14"/>
      <c r="AC113" s="14"/>
      <c r="AD113" s="14"/>
      <c r="AE113" s="14"/>
      <c r="AT113" s="259" t="s">
        <v>213</v>
      </c>
      <c r="AU113" s="259" t="s">
        <v>84</v>
      </c>
      <c r="AV113" s="14" t="s">
        <v>209</v>
      </c>
      <c r="AW113" s="14" t="s">
        <v>39</v>
      </c>
      <c r="AX113" s="14" t="s">
        <v>84</v>
      </c>
      <c r="AY113" s="259" t="s">
        <v>199</v>
      </c>
    </row>
    <row r="114" spans="1:65" s="2" customFormat="1" ht="19.8" customHeight="1">
      <c r="A114" s="40"/>
      <c r="B114" s="41"/>
      <c r="C114" s="260" t="s">
        <v>208</v>
      </c>
      <c r="D114" s="260" t="s">
        <v>222</v>
      </c>
      <c r="E114" s="261" t="s">
        <v>1563</v>
      </c>
      <c r="F114" s="262" t="s">
        <v>1564</v>
      </c>
      <c r="G114" s="263" t="s">
        <v>288</v>
      </c>
      <c r="H114" s="264">
        <v>21.6</v>
      </c>
      <c r="I114" s="265"/>
      <c r="J114" s="266">
        <f>ROUND(I114*H114,2)</f>
        <v>0</v>
      </c>
      <c r="K114" s="262" t="s">
        <v>32</v>
      </c>
      <c r="L114" s="46"/>
      <c r="M114" s="267" t="s">
        <v>32</v>
      </c>
      <c r="N114" s="268" t="s">
        <v>48</v>
      </c>
      <c r="O114" s="86"/>
      <c r="P114" s="230">
        <f>O114*H114</f>
        <v>0</v>
      </c>
      <c r="Q114" s="230">
        <v>0</v>
      </c>
      <c r="R114" s="230">
        <f>Q114*H114</f>
        <v>0</v>
      </c>
      <c r="S114" s="230">
        <v>0</v>
      </c>
      <c r="T114" s="231">
        <f>S114*H114</f>
        <v>0</v>
      </c>
      <c r="U114" s="40"/>
      <c r="V114" s="40"/>
      <c r="W114" s="40"/>
      <c r="X114" s="40"/>
      <c r="Y114" s="40"/>
      <c r="Z114" s="40"/>
      <c r="AA114" s="40"/>
      <c r="AB114" s="40"/>
      <c r="AC114" s="40"/>
      <c r="AD114" s="40"/>
      <c r="AE114" s="40"/>
      <c r="AR114" s="232" t="s">
        <v>209</v>
      </c>
      <c r="AT114" s="232" t="s">
        <v>222</v>
      </c>
      <c r="AU114" s="232" t="s">
        <v>84</v>
      </c>
      <c r="AY114" s="18" t="s">
        <v>199</v>
      </c>
      <c r="BE114" s="233">
        <f>IF(N114="základní",J114,0)</f>
        <v>0</v>
      </c>
      <c r="BF114" s="233">
        <f>IF(N114="snížená",J114,0)</f>
        <v>0</v>
      </c>
      <c r="BG114" s="233">
        <f>IF(N114="zákl. přenesená",J114,0)</f>
        <v>0</v>
      </c>
      <c r="BH114" s="233">
        <f>IF(N114="sníž. přenesená",J114,0)</f>
        <v>0</v>
      </c>
      <c r="BI114" s="233">
        <f>IF(N114="nulová",J114,0)</f>
        <v>0</v>
      </c>
      <c r="BJ114" s="18" t="s">
        <v>84</v>
      </c>
      <c r="BK114" s="233">
        <f>ROUND(I114*H114,2)</f>
        <v>0</v>
      </c>
      <c r="BL114" s="18" t="s">
        <v>209</v>
      </c>
      <c r="BM114" s="232" t="s">
        <v>245</v>
      </c>
    </row>
    <row r="115" spans="1:47" s="2" customFormat="1" ht="12">
      <c r="A115" s="40"/>
      <c r="B115" s="41"/>
      <c r="C115" s="42"/>
      <c r="D115" s="234" t="s">
        <v>210</v>
      </c>
      <c r="E115" s="42"/>
      <c r="F115" s="235" t="s">
        <v>1564</v>
      </c>
      <c r="G115" s="42"/>
      <c r="H115" s="42"/>
      <c r="I115" s="138"/>
      <c r="J115" s="42"/>
      <c r="K115" s="42"/>
      <c r="L115" s="46"/>
      <c r="M115" s="236"/>
      <c r="N115" s="237"/>
      <c r="O115" s="86"/>
      <c r="P115" s="86"/>
      <c r="Q115" s="86"/>
      <c r="R115" s="86"/>
      <c r="S115" s="86"/>
      <c r="T115" s="87"/>
      <c r="U115" s="40"/>
      <c r="V115" s="40"/>
      <c r="W115" s="40"/>
      <c r="X115" s="40"/>
      <c r="Y115" s="40"/>
      <c r="Z115" s="40"/>
      <c r="AA115" s="40"/>
      <c r="AB115" s="40"/>
      <c r="AC115" s="40"/>
      <c r="AD115" s="40"/>
      <c r="AE115" s="40"/>
      <c r="AT115" s="18" t="s">
        <v>210</v>
      </c>
      <c r="AU115" s="18" t="s">
        <v>84</v>
      </c>
    </row>
    <row r="116" spans="1:51" s="13" customFormat="1" ht="12">
      <c r="A116" s="13"/>
      <c r="B116" s="238"/>
      <c r="C116" s="239"/>
      <c r="D116" s="234" t="s">
        <v>213</v>
      </c>
      <c r="E116" s="240" t="s">
        <v>32</v>
      </c>
      <c r="F116" s="241" t="s">
        <v>1565</v>
      </c>
      <c r="G116" s="239"/>
      <c r="H116" s="242">
        <v>21.6</v>
      </c>
      <c r="I116" s="243"/>
      <c r="J116" s="239"/>
      <c r="K116" s="239"/>
      <c r="L116" s="244"/>
      <c r="M116" s="245"/>
      <c r="N116" s="246"/>
      <c r="O116" s="246"/>
      <c r="P116" s="246"/>
      <c r="Q116" s="246"/>
      <c r="R116" s="246"/>
      <c r="S116" s="246"/>
      <c r="T116" s="247"/>
      <c r="U116" s="13"/>
      <c r="V116" s="13"/>
      <c r="W116" s="13"/>
      <c r="X116" s="13"/>
      <c r="Y116" s="13"/>
      <c r="Z116" s="13"/>
      <c r="AA116" s="13"/>
      <c r="AB116" s="13"/>
      <c r="AC116" s="13"/>
      <c r="AD116" s="13"/>
      <c r="AE116" s="13"/>
      <c r="AT116" s="248" t="s">
        <v>213</v>
      </c>
      <c r="AU116" s="248" t="s">
        <v>84</v>
      </c>
      <c r="AV116" s="13" t="s">
        <v>86</v>
      </c>
      <c r="AW116" s="13" t="s">
        <v>39</v>
      </c>
      <c r="AX116" s="13" t="s">
        <v>6</v>
      </c>
      <c r="AY116" s="248" t="s">
        <v>199</v>
      </c>
    </row>
    <row r="117" spans="1:51" s="14" customFormat="1" ht="12">
      <c r="A117" s="14"/>
      <c r="B117" s="249"/>
      <c r="C117" s="250"/>
      <c r="D117" s="234" t="s">
        <v>213</v>
      </c>
      <c r="E117" s="251" t="s">
        <v>32</v>
      </c>
      <c r="F117" s="252" t="s">
        <v>215</v>
      </c>
      <c r="G117" s="250"/>
      <c r="H117" s="253">
        <v>21.6</v>
      </c>
      <c r="I117" s="254"/>
      <c r="J117" s="250"/>
      <c r="K117" s="250"/>
      <c r="L117" s="255"/>
      <c r="M117" s="269"/>
      <c r="N117" s="270"/>
      <c r="O117" s="270"/>
      <c r="P117" s="270"/>
      <c r="Q117" s="270"/>
      <c r="R117" s="270"/>
      <c r="S117" s="270"/>
      <c r="T117" s="271"/>
      <c r="U117" s="14"/>
      <c r="V117" s="14"/>
      <c r="W117" s="14"/>
      <c r="X117" s="14"/>
      <c r="Y117" s="14"/>
      <c r="Z117" s="14"/>
      <c r="AA117" s="14"/>
      <c r="AB117" s="14"/>
      <c r="AC117" s="14"/>
      <c r="AD117" s="14"/>
      <c r="AE117" s="14"/>
      <c r="AT117" s="259" t="s">
        <v>213</v>
      </c>
      <c r="AU117" s="259" t="s">
        <v>84</v>
      </c>
      <c r="AV117" s="14" t="s">
        <v>209</v>
      </c>
      <c r="AW117" s="14" t="s">
        <v>39</v>
      </c>
      <c r="AX117" s="14" t="s">
        <v>84</v>
      </c>
      <c r="AY117" s="259" t="s">
        <v>199</v>
      </c>
    </row>
    <row r="118" spans="1:65" s="2" customFormat="1" ht="19.8" customHeight="1">
      <c r="A118" s="40"/>
      <c r="B118" s="41"/>
      <c r="C118" s="260" t="s">
        <v>249</v>
      </c>
      <c r="D118" s="260" t="s">
        <v>222</v>
      </c>
      <c r="E118" s="261" t="s">
        <v>1566</v>
      </c>
      <c r="F118" s="262" t="s">
        <v>1567</v>
      </c>
      <c r="G118" s="263" t="s">
        <v>288</v>
      </c>
      <c r="H118" s="264">
        <v>21.6</v>
      </c>
      <c r="I118" s="265"/>
      <c r="J118" s="266">
        <f>ROUND(I118*H118,2)</f>
        <v>0</v>
      </c>
      <c r="K118" s="262" t="s">
        <v>32</v>
      </c>
      <c r="L118" s="46"/>
      <c r="M118" s="267" t="s">
        <v>32</v>
      </c>
      <c r="N118" s="268"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209</v>
      </c>
      <c r="AT118" s="232" t="s">
        <v>222</v>
      </c>
      <c r="AU118" s="232" t="s">
        <v>84</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254</v>
      </c>
    </row>
    <row r="119" spans="1:47" s="2" customFormat="1" ht="12">
      <c r="A119" s="40"/>
      <c r="B119" s="41"/>
      <c r="C119" s="42"/>
      <c r="D119" s="234" t="s">
        <v>210</v>
      </c>
      <c r="E119" s="42"/>
      <c r="F119" s="235" t="s">
        <v>1567</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84</v>
      </c>
    </row>
    <row r="120" spans="1:51" s="13" customFormat="1" ht="12">
      <c r="A120" s="13"/>
      <c r="B120" s="238"/>
      <c r="C120" s="239"/>
      <c r="D120" s="234" t="s">
        <v>213</v>
      </c>
      <c r="E120" s="240" t="s">
        <v>32</v>
      </c>
      <c r="F120" s="241" t="s">
        <v>1565</v>
      </c>
      <c r="G120" s="239"/>
      <c r="H120" s="242">
        <v>21.6</v>
      </c>
      <c r="I120" s="243"/>
      <c r="J120" s="239"/>
      <c r="K120" s="239"/>
      <c r="L120" s="244"/>
      <c r="M120" s="245"/>
      <c r="N120" s="246"/>
      <c r="O120" s="246"/>
      <c r="P120" s="246"/>
      <c r="Q120" s="246"/>
      <c r="R120" s="246"/>
      <c r="S120" s="246"/>
      <c r="T120" s="247"/>
      <c r="U120" s="13"/>
      <c r="V120" s="13"/>
      <c r="W120" s="13"/>
      <c r="X120" s="13"/>
      <c r="Y120" s="13"/>
      <c r="Z120" s="13"/>
      <c r="AA120" s="13"/>
      <c r="AB120" s="13"/>
      <c r="AC120" s="13"/>
      <c r="AD120" s="13"/>
      <c r="AE120" s="13"/>
      <c r="AT120" s="248" t="s">
        <v>213</v>
      </c>
      <c r="AU120" s="248" t="s">
        <v>84</v>
      </c>
      <c r="AV120" s="13" t="s">
        <v>86</v>
      </c>
      <c r="AW120" s="13" t="s">
        <v>39</v>
      </c>
      <c r="AX120" s="13" t="s">
        <v>6</v>
      </c>
      <c r="AY120" s="248" t="s">
        <v>199</v>
      </c>
    </row>
    <row r="121" spans="1:51" s="14" customFormat="1" ht="12">
      <c r="A121" s="14"/>
      <c r="B121" s="249"/>
      <c r="C121" s="250"/>
      <c r="D121" s="234" t="s">
        <v>213</v>
      </c>
      <c r="E121" s="251" t="s">
        <v>32</v>
      </c>
      <c r="F121" s="252" t="s">
        <v>215</v>
      </c>
      <c r="G121" s="250"/>
      <c r="H121" s="253">
        <v>21.6</v>
      </c>
      <c r="I121" s="254"/>
      <c r="J121" s="250"/>
      <c r="K121" s="250"/>
      <c r="L121" s="255"/>
      <c r="M121" s="269"/>
      <c r="N121" s="270"/>
      <c r="O121" s="270"/>
      <c r="P121" s="270"/>
      <c r="Q121" s="270"/>
      <c r="R121" s="270"/>
      <c r="S121" s="270"/>
      <c r="T121" s="271"/>
      <c r="U121" s="14"/>
      <c r="V121" s="14"/>
      <c r="W121" s="14"/>
      <c r="X121" s="14"/>
      <c r="Y121" s="14"/>
      <c r="Z121" s="14"/>
      <c r="AA121" s="14"/>
      <c r="AB121" s="14"/>
      <c r="AC121" s="14"/>
      <c r="AD121" s="14"/>
      <c r="AE121" s="14"/>
      <c r="AT121" s="259" t="s">
        <v>213</v>
      </c>
      <c r="AU121" s="259" t="s">
        <v>84</v>
      </c>
      <c r="AV121" s="14" t="s">
        <v>209</v>
      </c>
      <c r="AW121" s="14" t="s">
        <v>39</v>
      </c>
      <c r="AX121" s="14" t="s">
        <v>84</v>
      </c>
      <c r="AY121" s="259" t="s">
        <v>199</v>
      </c>
    </row>
    <row r="122" spans="1:65" s="2" customFormat="1" ht="19.8" customHeight="1">
      <c r="A122" s="40"/>
      <c r="B122" s="41"/>
      <c r="C122" s="260" t="s">
        <v>235</v>
      </c>
      <c r="D122" s="260" t="s">
        <v>222</v>
      </c>
      <c r="E122" s="261" t="s">
        <v>1568</v>
      </c>
      <c r="F122" s="262" t="s">
        <v>1569</v>
      </c>
      <c r="G122" s="263" t="s">
        <v>288</v>
      </c>
      <c r="H122" s="264">
        <v>21.6</v>
      </c>
      <c r="I122" s="265"/>
      <c r="J122" s="266">
        <f>ROUND(I122*H122,2)</f>
        <v>0</v>
      </c>
      <c r="K122" s="262" t="s">
        <v>32</v>
      </c>
      <c r="L122" s="46"/>
      <c r="M122" s="267" t="s">
        <v>32</v>
      </c>
      <c r="N122" s="268" t="s">
        <v>48</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209</v>
      </c>
      <c r="AT122" s="232" t="s">
        <v>222</v>
      </c>
      <c r="AU122" s="232" t="s">
        <v>84</v>
      </c>
      <c r="AY122" s="18" t="s">
        <v>199</v>
      </c>
      <c r="BE122" s="233">
        <f>IF(N122="základní",J122,0)</f>
        <v>0</v>
      </c>
      <c r="BF122" s="233">
        <f>IF(N122="snížená",J122,0)</f>
        <v>0</v>
      </c>
      <c r="BG122" s="233">
        <f>IF(N122="zákl. přenesená",J122,0)</f>
        <v>0</v>
      </c>
      <c r="BH122" s="233">
        <f>IF(N122="sníž. přenesená",J122,0)</f>
        <v>0</v>
      </c>
      <c r="BI122" s="233">
        <f>IF(N122="nulová",J122,0)</f>
        <v>0</v>
      </c>
      <c r="BJ122" s="18" t="s">
        <v>84</v>
      </c>
      <c r="BK122" s="233">
        <f>ROUND(I122*H122,2)</f>
        <v>0</v>
      </c>
      <c r="BL122" s="18" t="s">
        <v>209</v>
      </c>
      <c r="BM122" s="232" t="s">
        <v>257</v>
      </c>
    </row>
    <row r="123" spans="1:47" s="2" customFormat="1" ht="12">
      <c r="A123" s="40"/>
      <c r="B123" s="41"/>
      <c r="C123" s="42"/>
      <c r="D123" s="234" t="s">
        <v>210</v>
      </c>
      <c r="E123" s="42"/>
      <c r="F123" s="235" t="s">
        <v>1569</v>
      </c>
      <c r="G123" s="42"/>
      <c r="H123" s="42"/>
      <c r="I123" s="138"/>
      <c r="J123" s="42"/>
      <c r="K123" s="42"/>
      <c r="L123" s="46"/>
      <c r="M123" s="236"/>
      <c r="N123" s="237"/>
      <c r="O123" s="86"/>
      <c r="P123" s="86"/>
      <c r="Q123" s="86"/>
      <c r="R123" s="86"/>
      <c r="S123" s="86"/>
      <c r="T123" s="87"/>
      <c r="U123" s="40"/>
      <c r="V123" s="40"/>
      <c r="W123" s="40"/>
      <c r="X123" s="40"/>
      <c r="Y123" s="40"/>
      <c r="Z123" s="40"/>
      <c r="AA123" s="40"/>
      <c r="AB123" s="40"/>
      <c r="AC123" s="40"/>
      <c r="AD123" s="40"/>
      <c r="AE123" s="40"/>
      <c r="AT123" s="18" t="s">
        <v>210</v>
      </c>
      <c r="AU123" s="18" t="s">
        <v>84</v>
      </c>
    </row>
    <row r="124" spans="1:51" s="13" customFormat="1" ht="12">
      <c r="A124" s="13"/>
      <c r="B124" s="238"/>
      <c r="C124" s="239"/>
      <c r="D124" s="234" t="s">
        <v>213</v>
      </c>
      <c r="E124" s="240" t="s">
        <v>32</v>
      </c>
      <c r="F124" s="241" t="s">
        <v>1565</v>
      </c>
      <c r="G124" s="239"/>
      <c r="H124" s="242">
        <v>21.6</v>
      </c>
      <c r="I124" s="243"/>
      <c r="J124" s="239"/>
      <c r="K124" s="239"/>
      <c r="L124" s="244"/>
      <c r="M124" s="245"/>
      <c r="N124" s="246"/>
      <c r="O124" s="246"/>
      <c r="P124" s="246"/>
      <c r="Q124" s="246"/>
      <c r="R124" s="246"/>
      <c r="S124" s="246"/>
      <c r="T124" s="247"/>
      <c r="U124" s="13"/>
      <c r="V124" s="13"/>
      <c r="W124" s="13"/>
      <c r="X124" s="13"/>
      <c r="Y124" s="13"/>
      <c r="Z124" s="13"/>
      <c r="AA124" s="13"/>
      <c r="AB124" s="13"/>
      <c r="AC124" s="13"/>
      <c r="AD124" s="13"/>
      <c r="AE124" s="13"/>
      <c r="AT124" s="248" t="s">
        <v>213</v>
      </c>
      <c r="AU124" s="248" t="s">
        <v>84</v>
      </c>
      <c r="AV124" s="13" t="s">
        <v>86</v>
      </c>
      <c r="AW124" s="13" t="s">
        <v>39</v>
      </c>
      <c r="AX124" s="13" t="s">
        <v>6</v>
      </c>
      <c r="AY124" s="248" t="s">
        <v>199</v>
      </c>
    </row>
    <row r="125" spans="1:51" s="14" customFormat="1" ht="12">
      <c r="A125" s="14"/>
      <c r="B125" s="249"/>
      <c r="C125" s="250"/>
      <c r="D125" s="234" t="s">
        <v>213</v>
      </c>
      <c r="E125" s="251" t="s">
        <v>32</v>
      </c>
      <c r="F125" s="252" t="s">
        <v>215</v>
      </c>
      <c r="G125" s="250"/>
      <c r="H125" s="253">
        <v>21.6</v>
      </c>
      <c r="I125" s="254"/>
      <c r="J125" s="250"/>
      <c r="K125" s="250"/>
      <c r="L125" s="255"/>
      <c r="M125" s="269"/>
      <c r="N125" s="270"/>
      <c r="O125" s="270"/>
      <c r="P125" s="270"/>
      <c r="Q125" s="270"/>
      <c r="R125" s="270"/>
      <c r="S125" s="270"/>
      <c r="T125" s="271"/>
      <c r="U125" s="14"/>
      <c r="V125" s="14"/>
      <c r="W125" s="14"/>
      <c r="X125" s="14"/>
      <c r="Y125" s="14"/>
      <c r="Z125" s="14"/>
      <c r="AA125" s="14"/>
      <c r="AB125" s="14"/>
      <c r="AC125" s="14"/>
      <c r="AD125" s="14"/>
      <c r="AE125" s="14"/>
      <c r="AT125" s="259" t="s">
        <v>213</v>
      </c>
      <c r="AU125" s="259" t="s">
        <v>84</v>
      </c>
      <c r="AV125" s="14" t="s">
        <v>209</v>
      </c>
      <c r="AW125" s="14" t="s">
        <v>39</v>
      </c>
      <c r="AX125" s="14" t="s">
        <v>84</v>
      </c>
      <c r="AY125" s="259" t="s">
        <v>199</v>
      </c>
    </row>
    <row r="126" spans="1:65" s="2" customFormat="1" ht="19.8" customHeight="1">
      <c r="A126" s="40"/>
      <c r="B126" s="41"/>
      <c r="C126" s="260" t="s">
        <v>258</v>
      </c>
      <c r="D126" s="260" t="s">
        <v>222</v>
      </c>
      <c r="E126" s="261" t="s">
        <v>1194</v>
      </c>
      <c r="F126" s="262" t="s">
        <v>1195</v>
      </c>
      <c r="G126" s="263" t="s">
        <v>288</v>
      </c>
      <c r="H126" s="264">
        <v>21.6</v>
      </c>
      <c r="I126" s="265"/>
      <c r="J126" s="266">
        <f>ROUND(I126*H126,2)</f>
        <v>0</v>
      </c>
      <c r="K126" s="262" t="s">
        <v>32</v>
      </c>
      <c r="L126" s="46"/>
      <c r="M126" s="267" t="s">
        <v>32</v>
      </c>
      <c r="N126" s="268" t="s">
        <v>48</v>
      </c>
      <c r="O126" s="86"/>
      <c r="P126" s="230">
        <f>O126*H126</f>
        <v>0</v>
      </c>
      <c r="Q126" s="230">
        <v>0</v>
      </c>
      <c r="R126" s="230">
        <f>Q126*H126</f>
        <v>0</v>
      </c>
      <c r="S126" s="230">
        <v>0</v>
      </c>
      <c r="T126" s="231">
        <f>S126*H126</f>
        <v>0</v>
      </c>
      <c r="U126" s="40"/>
      <c r="V126" s="40"/>
      <c r="W126" s="40"/>
      <c r="X126" s="40"/>
      <c r="Y126" s="40"/>
      <c r="Z126" s="40"/>
      <c r="AA126" s="40"/>
      <c r="AB126" s="40"/>
      <c r="AC126" s="40"/>
      <c r="AD126" s="40"/>
      <c r="AE126" s="40"/>
      <c r="AR126" s="232" t="s">
        <v>209</v>
      </c>
      <c r="AT126" s="232" t="s">
        <v>222</v>
      </c>
      <c r="AU126" s="232" t="s">
        <v>84</v>
      </c>
      <c r="AY126" s="18" t="s">
        <v>199</v>
      </c>
      <c r="BE126" s="233">
        <f>IF(N126="základní",J126,0)</f>
        <v>0</v>
      </c>
      <c r="BF126" s="233">
        <f>IF(N126="snížená",J126,0)</f>
        <v>0</v>
      </c>
      <c r="BG126" s="233">
        <f>IF(N126="zákl. přenesená",J126,0)</f>
        <v>0</v>
      </c>
      <c r="BH126" s="233">
        <f>IF(N126="sníž. přenesená",J126,0)</f>
        <v>0</v>
      </c>
      <c r="BI126" s="233">
        <f>IF(N126="nulová",J126,0)</f>
        <v>0</v>
      </c>
      <c r="BJ126" s="18" t="s">
        <v>84</v>
      </c>
      <c r="BK126" s="233">
        <f>ROUND(I126*H126,2)</f>
        <v>0</v>
      </c>
      <c r="BL126" s="18" t="s">
        <v>209</v>
      </c>
      <c r="BM126" s="232" t="s">
        <v>261</v>
      </c>
    </row>
    <row r="127" spans="1:47" s="2" customFormat="1" ht="12">
      <c r="A127" s="40"/>
      <c r="B127" s="41"/>
      <c r="C127" s="42"/>
      <c r="D127" s="234" t="s">
        <v>210</v>
      </c>
      <c r="E127" s="42"/>
      <c r="F127" s="235" t="s">
        <v>1195</v>
      </c>
      <c r="G127" s="42"/>
      <c r="H127" s="42"/>
      <c r="I127" s="138"/>
      <c r="J127" s="42"/>
      <c r="K127" s="42"/>
      <c r="L127" s="46"/>
      <c r="M127" s="236"/>
      <c r="N127" s="237"/>
      <c r="O127" s="86"/>
      <c r="P127" s="86"/>
      <c r="Q127" s="86"/>
      <c r="R127" s="86"/>
      <c r="S127" s="86"/>
      <c r="T127" s="87"/>
      <c r="U127" s="40"/>
      <c r="V127" s="40"/>
      <c r="W127" s="40"/>
      <c r="X127" s="40"/>
      <c r="Y127" s="40"/>
      <c r="Z127" s="40"/>
      <c r="AA127" s="40"/>
      <c r="AB127" s="40"/>
      <c r="AC127" s="40"/>
      <c r="AD127" s="40"/>
      <c r="AE127" s="40"/>
      <c r="AT127" s="18" t="s">
        <v>210</v>
      </c>
      <c r="AU127" s="18" t="s">
        <v>84</v>
      </c>
    </row>
    <row r="128" spans="1:51" s="13" customFormat="1" ht="12">
      <c r="A128" s="13"/>
      <c r="B128" s="238"/>
      <c r="C128" s="239"/>
      <c r="D128" s="234" t="s">
        <v>213</v>
      </c>
      <c r="E128" s="240" t="s">
        <v>32</v>
      </c>
      <c r="F128" s="241" t="s">
        <v>1570</v>
      </c>
      <c r="G128" s="239"/>
      <c r="H128" s="242">
        <v>21.6</v>
      </c>
      <c r="I128" s="243"/>
      <c r="J128" s="239"/>
      <c r="K128" s="239"/>
      <c r="L128" s="244"/>
      <c r="M128" s="245"/>
      <c r="N128" s="246"/>
      <c r="O128" s="246"/>
      <c r="P128" s="246"/>
      <c r="Q128" s="246"/>
      <c r="R128" s="246"/>
      <c r="S128" s="246"/>
      <c r="T128" s="247"/>
      <c r="U128" s="13"/>
      <c r="V128" s="13"/>
      <c r="W128" s="13"/>
      <c r="X128" s="13"/>
      <c r="Y128" s="13"/>
      <c r="Z128" s="13"/>
      <c r="AA128" s="13"/>
      <c r="AB128" s="13"/>
      <c r="AC128" s="13"/>
      <c r="AD128" s="13"/>
      <c r="AE128" s="13"/>
      <c r="AT128" s="248" t="s">
        <v>213</v>
      </c>
      <c r="AU128" s="248" t="s">
        <v>84</v>
      </c>
      <c r="AV128" s="13" t="s">
        <v>86</v>
      </c>
      <c r="AW128" s="13" t="s">
        <v>39</v>
      </c>
      <c r="AX128" s="13" t="s">
        <v>6</v>
      </c>
      <c r="AY128" s="248" t="s">
        <v>199</v>
      </c>
    </row>
    <row r="129" spans="1:51" s="14" customFormat="1" ht="12">
      <c r="A129" s="14"/>
      <c r="B129" s="249"/>
      <c r="C129" s="250"/>
      <c r="D129" s="234" t="s">
        <v>213</v>
      </c>
      <c r="E129" s="251" t="s">
        <v>32</v>
      </c>
      <c r="F129" s="252" t="s">
        <v>215</v>
      </c>
      <c r="G129" s="250"/>
      <c r="H129" s="253">
        <v>21.6</v>
      </c>
      <c r="I129" s="254"/>
      <c r="J129" s="250"/>
      <c r="K129" s="250"/>
      <c r="L129" s="255"/>
      <c r="M129" s="269"/>
      <c r="N129" s="270"/>
      <c r="O129" s="270"/>
      <c r="P129" s="270"/>
      <c r="Q129" s="270"/>
      <c r="R129" s="270"/>
      <c r="S129" s="270"/>
      <c r="T129" s="271"/>
      <c r="U129" s="14"/>
      <c r="V129" s="14"/>
      <c r="W129" s="14"/>
      <c r="X129" s="14"/>
      <c r="Y129" s="14"/>
      <c r="Z129" s="14"/>
      <c r="AA129" s="14"/>
      <c r="AB129" s="14"/>
      <c r="AC129" s="14"/>
      <c r="AD129" s="14"/>
      <c r="AE129" s="14"/>
      <c r="AT129" s="259" t="s">
        <v>213</v>
      </c>
      <c r="AU129" s="259" t="s">
        <v>84</v>
      </c>
      <c r="AV129" s="14" t="s">
        <v>209</v>
      </c>
      <c r="AW129" s="14" t="s">
        <v>39</v>
      </c>
      <c r="AX129" s="14" t="s">
        <v>84</v>
      </c>
      <c r="AY129" s="259" t="s">
        <v>199</v>
      </c>
    </row>
    <row r="130" spans="1:65" s="2" customFormat="1" ht="19.8" customHeight="1">
      <c r="A130" s="40"/>
      <c r="B130" s="41"/>
      <c r="C130" s="260" t="s">
        <v>238</v>
      </c>
      <c r="D130" s="260" t="s">
        <v>222</v>
      </c>
      <c r="E130" s="261" t="s">
        <v>1203</v>
      </c>
      <c r="F130" s="262" t="s">
        <v>1204</v>
      </c>
      <c r="G130" s="263" t="s">
        <v>324</v>
      </c>
      <c r="H130" s="264">
        <v>4</v>
      </c>
      <c r="I130" s="265"/>
      <c r="J130" s="266">
        <f>ROUND(I130*H130,2)</f>
        <v>0</v>
      </c>
      <c r="K130" s="262" t="s">
        <v>32</v>
      </c>
      <c r="L130" s="46"/>
      <c r="M130" s="267" t="s">
        <v>32</v>
      </c>
      <c r="N130" s="268" t="s">
        <v>48</v>
      </c>
      <c r="O130" s="86"/>
      <c r="P130" s="230">
        <f>O130*H130</f>
        <v>0</v>
      </c>
      <c r="Q130" s="230">
        <v>0</v>
      </c>
      <c r="R130" s="230">
        <f>Q130*H130</f>
        <v>0</v>
      </c>
      <c r="S130" s="230">
        <v>0</v>
      </c>
      <c r="T130" s="231">
        <f>S130*H130</f>
        <v>0</v>
      </c>
      <c r="U130" s="40"/>
      <c r="V130" s="40"/>
      <c r="W130" s="40"/>
      <c r="X130" s="40"/>
      <c r="Y130" s="40"/>
      <c r="Z130" s="40"/>
      <c r="AA130" s="40"/>
      <c r="AB130" s="40"/>
      <c r="AC130" s="40"/>
      <c r="AD130" s="40"/>
      <c r="AE130" s="40"/>
      <c r="AR130" s="232" t="s">
        <v>209</v>
      </c>
      <c r="AT130" s="232" t="s">
        <v>222</v>
      </c>
      <c r="AU130" s="232" t="s">
        <v>84</v>
      </c>
      <c r="AY130" s="18" t="s">
        <v>199</v>
      </c>
      <c r="BE130" s="233">
        <f>IF(N130="základní",J130,0)</f>
        <v>0</v>
      </c>
      <c r="BF130" s="233">
        <f>IF(N130="snížená",J130,0)</f>
        <v>0</v>
      </c>
      <c r="BG130" s="233">
        <f>IF(N130="zákl. přenesená",J130,0)</f>
        <v>0</v>
      </c>
      <c r="BH130" s="233">
        <f>IF(N130="sníž. přenesená",J130,0)</f>
        <v>0</v>
      </c>
      <c r="BI130" s="233">
        <f>IF(N130="nulová",J130,0)</f>
        <v>0</v>
      </c>
      <c r="BJ130" s="18" t="s">
        <v>84</v>
      </c>
      <c r="BK130" s="233">
        <f>ROUND(I130*H130,2)</f>
        <v>0</v>
      </c>
      <c r="BL130" s="18" t="s">
        <v>209</v>
      </c>
      <c r="BM130" s="232" t="s">
        <v>264</v>
      </c>
    </row>
    <row r="131" spans="1:47" s="2" customFormat="1" ht="12">
      <c r="A131" s="40"/>
      <c r="B131" s="41"/>
      <c r="C131" s="42"/>
      <c r="D131" s="234" t="s">
        <v>210</v>
      </c>
      <c r="E131" s="42"/>
      <c r="F131" s="235" t="s">
        <v>1204</v>
      </c>
      <c r="G131" s="42"/>
      <c r="H131" s="42"/>
      <c r="I131" s="138"/>
      <c r="J131" s="42"/>
      <c r="K131" s="42"/>
      <c r="L131" s="46"/>
      <c r="M131" s="236"/>
      <c r="N131" s="237"/>
      <c r="O131" s="86"/>
      <c r="P131" s="86"/>
      <c r="Q131" s="86"/>
      <c r="R131" s="86"/>
      <c r="S131" s="86"/>
      <c r="T131" s="87"/>
      <c r="U131" s="40"/>
      <c r="V131" s="40"/>
      <c r="W131" s="40"/>
      <c r="X131" s="40"/>
      <c r="Y131" s="40"/>
      <c r="Z131" s="40"/>
      <c r="AA131" s="40"/>
      <c r="AB131" s="40"/>
      <c r="AC131" s="40"/>
      <c r="AD131" s="40"/>
      <c r="AE131" s="40"/>
      <c r="AT131" s="18" t="s">
        <v>210</v>
      </c>
      <c r="AU131" s="18" t="s">
        <v>84</v>
      </c>
    </row>
    <row r="132" spans="1:51" s="13" customFormat="1" ht="12">
      <c r="A132" s="13"/>
      <c r="B132" s="238"/>
      <c r="C132" s="239"/>
      <c r="D132" s="234" t="s">
        <v>213</v>
      </c>
      <c r="E132" s="240" t="s">
        <v>32</v>
      </c>
      <c r="F132" s="241" t="s">
        <v>1571</v>
      </c>
      <c r="G132" s="239"/>
      <c r="H132" s="242">
        <v>4</v>
      </c>
      <c r="I132" s="243"/>
      <c r="J132" s="239"/>
      <c r="K132" s="239"/>
      <c r="L132" s="244"/>
      <c r="M132" s="245"/>
      <c r="N132" s="246"/>
      <c r="O132" s="246"/>
      <c r="P132" s="246"/>
      <c r="Q132" s="246"/>
      <c r="R132" s="246"/>
      <c r="S132" s="246"/>
      <c r="T132" s="247"/>
      <c r="U132" s="13"/>
      <c r="V132" s="13"/>
      <c r="W132" s="13"/>
      <c r="X132" s="13"/>
      <c r="Y132" s="13"/>
      <c r="Z132" s="13"/>
      <c r="AA132" s="13"/>
      <c r="AB132" s="13"/>
      <c r="AC132" s="13"/>
      <c r="AD132" s="13"/>
      <c r="AE132" s="13"/>
      <c r="AT132" s="248" t="s">
        <v>213</v>
      </c>
      <c r="AU132" s="248" t="s">
        <v>84</v>
      </c>
      <c r="AV132" s="13" t="s">
        <v>86</v>
      </c>
      <c r="AW132" s="13" t="s">
        <v>39</v>
      </c>
      <c r="AX132" s="13" t="s">
        <v>6</v>
      </c>
      <c r="AY132" s="248" t="s">
        <v>199</v>
      </c>
    </row>
    <row r="133" spans="1:51" s="14" customFormat="1" ht="12">
      <c r="A133" s="14"/>
      <c r="B133" s="249"/>
      <c r="C133" s="250"/>
      <c r="D133" s="234" t="s">
        <v>213</v>
      </c>
      <c r="E133" s="251" t="s">
        <v>32</v>
      </c>
      <c r="F133" s="252" t="s">
        <v>215</v>
      </c>
      <c r="G133" s="250"/>
      <c r="H133" s="253">
        <v>4</v>
      </c>
      <c r="I133" s="254"/>
      <c r="J133" s="250"/>
      <c r="K133" s="250"/>
      <c r="L133" s="255"/>
      <c r="M133" s="269"/>
      <c r="N133" s="270"/>
      <c r="O133" s="270"/>
      <c r="P133" s="270"/>
      <c r="Q133" s="270"/>
      <c r="R133" s="270"/>
      <c r="S133" s="270"/>
      <c r="T133" s="271"/>
      <c r="U133" s="14"/>
      <c r="V133" s="14"/>
      <c r="W133" s="14"/>
      <c r="X133" s="14"/>
      <c r="Y133" s="14"/>
      <c r="Z133" s="14"/>
      <c r="AA133" s="14"/>
      <c r="AB133" s="14"/>
      <c r="AC133" s="14"/>
      <c r="AD133" s="14"/>
      <c r="AE133" s="14"/>
      <c r="AT133" s="259" t="s">
        <v>213</v>
      </c>
      <c r="AU133" s="259" t="s">
        <v>84</v>
      </c>
      <c r="AV133" s="14" t="s">
        <v>209</v>
      </c>
      <c r="AW133" s="14" t="s">
        <v>39</v>
      </c>
      <c r="AX133" s="14" t="s">
        <v>84</v>
      </c>
      <c r="AY133" s="259" t="s">
        <v>199</v>
      </c>
    </row>
    <row r="134" spans="1:63" s="12" customFormat="1" ht="25.9" customHeight="1">
      <c r="A134" s="12"/>
      <c r="B134" s="204"/>
      <c r="C134" s="205"/>
      <c r="D134" s="206" t="s">
        <v>76</v>
      </c>
      <c r="E134" s="207" t="s">
        <v>197</v>
      </c>
      <c r="F134" s="207" t="s">
        <v>198</v>
      </c>
      <c r="G134" s="205"/>
      <c r="H134" s="205"/>
      <c r="I134" s="208"/>
      <c r="J134" s="209">
        <f>BK134</f>
        <v>0</v>
      </c>
      <c r="K134" s="205"/>
      <c r="L134" s="210"/>
      <c r="M134" s="211"/>
      <c r="N134" s="212"/>
      <c r="O134" s="212"/>
      <c r="P134" s="213">
        <f>P135+P140+P153</f>
        <v>0</v>
      </c>
      <c r="Q134" s="212"/>
      <c r="R134" s="213">
        <f>R135+R140+R153</f>
        <v>0</v>
      </c>
      <c r="S134" s="212"/>
      <c r="T134" s="214">
        <f>T135+T140+T153</f>
        <v>0</v>
      </c>
      <c r="U134" s="12"/>
      <c r="V134" s="12"/>
      <c r="W134" s="12"/>
      <c r="X134" s="12"/>
      <c r="Y134" s="12"/>
      <c r="Z134" s="12"/>
      <c r="AA134" s="12"/>
      <c r="AB134" s="12"/>
      <c r="AC134" s="12"/>
      <c r="AD134" s="12"/>
      <c r="AE134" s="12"/>
      <c r="AR134" s="215" t="s">
        <v>84</v>
      </c>
      <c r="AT134" s="216" t="s">
        <v>76</v>
      </c>
      <c r="AU134" s="216" t="s">
        <v>6</v>
      </c>
      <c r="AY134" s="215" t="s">
        <v>199</v>
      </c>
      <c r="BK134" s="217">
        <f>BK135+BK140+BK153</f>
        <v>0</v>
      </c>
    </row>
    <row r="135" spans="1:63" s="12" customFormat="1" ht="22.8" customHeight="1">
      <c r="A135" s="12"/>
      <c r="B135" s="204"/>
      <c r="C135" s="205"/>
      <c r="D135" s="206" t="s">
        <v>76</v>
      </c>
      <c r="E135" s="218" t="s">
        <v>230</v>
      </c>
      <c r="F135" s="218" t="s">
        <v>933</v>
      </c>
      <c r="G135" s="205"/>
      <c r="H135" s="205"/>
      <c r="I135" s="208"/>
      <c r="J135" s="219">
        <f>BK135</f>
        <v>0</v>
      </c>
      <c r="K135" s="205"/>
      <c r="L135" s="210"/>
      <c r="M135" s="211"/>
      <c r="N135" s="212"/>
      <c r="O135" s="212"/>
      <c r="P135" s="213">
        <f>SUM(P136:P139)</f>
        <v>0</v>
      </c>
      <c r="Q135" s="212"/>
      <c r="R135" s="213">
        <f>SUM(R136:R139)</f>
        <v>0</v>
      </c>
      <c r="S135" s="212"/>
      <c r="T135" s="214">
        <f>SUM(T136:T139)</f>
        <v>0</v>
      </c>
      <c r="U135" s="12"/>
      <c r="V135" s="12"/>
      <c r="W135" s="12"/>
      <c r="X135" s="12"/>
      <c r="Y135" s="12"/>
      <c r="Z135" s="12"/>
      <c r="AA135" s="12"/>
      <c r="AB135" s="12"/>
      <c r="AC135" s="12"/>
      <c r="AD135" s="12"/>
      <c r="AE135" s="12"/>
      <c r="AR135" s="215" t="s">
        <v>84</v>
      </c>
      <c r="AT135" s="216" t="s">
        <v>76</v>
      </c>
      <c r="AU135" s="216" t="s">
        <v>84</v>
      </c>
      <c r="AY135" s="215" t="s">
        <v>199</v>
      </c>
      <c r="BK135" s="217">
        <f>SUM(BK136:BK139)</f>
        <v>0</v>
      </c>
    </row>
    <row r="136" spans="1:65" s="2" customFormat="1" ht="30" customHeight="1">
      <c r="A136" s="40"/>
      <c r="B136" s="41"/>
      <c r="C136" s="260" t="s">
        <v>265</v>
      </c>
      <c r="D136" s="260" t="s">
        <v>222</v>
      </c>
      <c r="E136" s="261" t="s">
        <v>938</v>
      </c>
      <c r="F136" s="262" t="s">
        <v>939</v>
      </c>
      <c r="G136" s="263" t="s">
        <v>288</v>
      </c>
      <c r="H136" s="264">
        <v>13.21</v>
      </c>
      <c r="I136" s="265"/>
      <c r="J136" s="266">
        <f>ROUND(I136*H136,2)</f>
        <v>0</v>
      </c>
      <c r="K136" s="262" t="s">
        <v>32</v>
      </c>
      <c r="L136" s="46"/>
      <c r="M136" s="267" t="s">
        <v>32</v>
      </c>
      <c r="N136" s="268" t="s">
        <v>48</v>
      </c>
      <c r="O136" s="86"/>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209</v>
      </c>
      <c r="AT136" s="232" t="s">
        <v>222</v>
      </c>
      <c r="AU136" s="232" t="s">
        <v>86</v>
      </c>
      <c r="AY136" s="18" t="s">
        <v>199</v>
      </c>
      <c r="BE136" s="233">
        <f>IF(N136="základní",J136,0)</f>
        <v>0</v>
      </c>
      <c r="BF136" s="233">
        <f>IF(N136="snížená",J136,0)</f>
        <v>0</v>
      </c>
      <c r="BG136" s="233">
        <f>IF(N136="zákl. přenesená",J136,0)</f>
        <v>0</v>
      </c>
      <c r="BH136" s="233">
        <f>IF(N136="sníž. přenesená",J136,0)</f>
        <v>0</v>
      </c>
      <c r="BI136" s="233">
        <f>IF(N136="nulová",J136,0)</f>
        <v>0</v>
      </c>
      <c r="BJ136" s="18" t="s">
        <v>84</v>
      </c>
      <c r="BK136" s="233">
        <f>ROUND(I136*H136,2)</f>
        <v>0</v>
      </c>
      <c r="BL136" s="18" t="s">
        <v>209</v>
      </c>
      <c r="BM136" s="232" t="s">
        <v>268</v>
      </c>
    </row>
    <row r="137" spans="1:47" s="2" customFormat="1" ht="12">
      <c r="A137" s="40"/>
      <c r="B137" s="41"/>
      <c r="C137" s="42"/>
      <c r="D137" s="234" t="s">
        <v>210</v>
      </c>
      <c r="E137" s="42"/>
      <c r="F137" s="235" t="s">
        <v>939</v>
      </c>
      <c r="G137" s="42"/>
      <c r="H137" s="42"/>
      <c r="I137" s="138"/>
      <c r="J137" s="42"/>
      <c r="K137" s="42"/>
      <c r="L137" s="46"/>
      <c r="M137" s="236"/>
      <c r="N137" s="237"/>
      <c r="O137" s="86"/>
      <c r="P137" s="86"/>
      <c r="Q137" s="86"/>
      <c r="R137" s="86"/>
      <c r="S137" s="86"/>
      <c r="T137" s="87"/>
      <c r="U137" s="40"/>
      <c r="V137" s="40"/>
      <c r="W137" s="40"/>
      <c r="X137" s="40"/>
      <c r="Y137" s="40"/>
      <c r="Z137" s="40"/>
      <c r="AA137" s="40"/>
      <c r="AB137" s="40"/>
      <c r="AC137" s="40"/>
      <c r="AD137" s="40"/>
      <c r="AE137" s="40"/>
      <c r="AT137" s="18" t="s">
        <v>210</v>
      </c>
      <c r="AU137" s="18" t="s">
        <v>86</v>
      </c>
    </row>
    <row r="138" spans="1:65" s="2" customFormat="1" ht="14.4" customHeight="1">
      <c r="A138" s="40"/>
      <c r="B138" s="41"/>
      <c r="C138" s="220" t="s">
        <v>242</v>
      </c>
      <c r="D138" s="220" t="s">
        <v>203</v>
      </c>
      <c r="E138" s="221" t="s">
        <v>940</v>
      </c>
      <c r="F138" s="222" t="s">
        <v>941</v>
      </c>
      <c r="G138" s="223" t="s">
        <v>604</v>
      </c>
      <c r="H138" s="224">
        <v>20.04</v>
      </c>
      <c r="I138" s="225"/>
      <c r="J138" s="226">
        <f>ROUND(I138*H138,2)</f>
        <v>0</v>
      </c>
      <c r="K138" s="222" t="s">
        <v>32</v>
      </c>
      <c r="L138" s="227"/>
      <c r="M138" s="228" t="s">
        <v>32</v>
      </c>
      <c r="N138" s="229" t="s">
        <v>48</v>
      </c>
      <c r="O138" s="86"/>
      <c r="P138" s="230">
        <f>O138*H138</f>
        <v>0</v>
      </c>
      <c r="Q138" s="230">
        <v>0</v>
      </c>
      <c r="R138" s="230">
        <f>Q138*H138</f>
        <v>0</v>
      </c>
      <c r="S138" s="230">
        <v>0</v>
      </c>
      <c r="T138" s="231">
        <f>S138*H138</f>
        <v>0</v>
      </c>
      <c r="U138" s="40"/>
      <c r="V138" s="40"/>
      <c r="W138" s="40"/>
      <c r="X138" s="40"/>
      <c r="Y138" s="40"/>
      <c r="Z138" s="40"/>
      <c r="AA138" s="40"/>
      <c r="AB138" s="40"/>
      <c r="AC138" s="40"/>
      <c r="AD138" s="40"/>
      <c r="AE138" s="40"/>
      <c r="AR138" s="232" t="s">
        <v>208</v>
      </c>
      <c r="AT138" s="232" t="s">
        <v>203</v>
      </c>
      <c r="AU138" s="232" t="s">
        <v>86</v>
      </c>
      <c r="AY138" s="18" t="s">
        <v>199</v>
      </c>
      <c r="BE138" s="233">
        <f>IF(N138="základní",J138,0)</f>
        <v>0</v>
      </c>
      <c r="BF138" s="233">
        <f>IF(N138="snížená",J138,0)</f>
        <v>0</v>
      </c>
      <c r="BG138" s="233">
        <f>IF(N138="zákl. přenesená",J138,0)</f>
        <v>0</v>
      </c>
      <c r="BH138" s="233">
        <f>IF(N138="sníž. přenesená",J138,0)</f>
        <v>0</v>
      </c>
      <c r="BI138" s="233">
        <f>IF(N138="nulová",J138,0)</f>
        <v>0</v>
      </c>
      <c r="BJ138" s="18" t="s">
        <v>84</v>
      </c>
      <c r="BK138" s="233">
        <f>ROUND(I138*H138,2)</f>
        <v>0</v>
      </c>
      <c r="BL138" s="18" t="s">
        <v>209</v>
      </c>
      <c r="BM138" s="232" t="s">
        <v>271</v>
      </c>
    </row>
    <row r="139" spans="1:47" s="2" customFormat="1" ht="12">
      <c r="A139" s="40"/>
      <c r="B139" s="41"/>
      <c r="C139" s="42"/>
      <c r="D139" s="234" t="s">
        <v>210</v>
      </c>
      <c r="E139" s="42"/>
      <c r="F139" s="235" t="s">
        <v>941</v>
      </c>
      <c r="G139" s="42"/>
      <c r="H139" s="42"/>
      <c r="I139" s="138"/>
      <c r="J139" s="42"/>
      <c r="K139" s="42"/>
      <c r="L139" s="46"/>
      <c r="M139" s="236"/>
      <c r="N139" s="237"/>
      <c r="O139" s="86"/>
      <c r="P139" s="86"/>
      <c r="Q139" s="86"/>
      <c r="R139" s="86"/>
      <c r="S139" s="86"/>
      <c r="T139" s="87"/>
      <c r="U139" s="40"/>
      <c r="V139" s="40"/>
      <c r="W139" s="40"/>
      <c r="X139" s="40"/>
      <c r="Y139" s="40"/>
      <c r="Z139" s="40"/>
      <c r="AA139" s="40"/>
      <c r="AB139" s="40"/>
      <c r="AC139" s="40"/>
      <c r="AD139" s="40"/>
      <c r="AE139" s="40"/>
      <c r="AT139" s="18" t="s">
        <v>210</v>
      </c>
      <c r="AU139" s="18" t="s">
        <v>86</v>
      </c>
    </row>
    <row r="140" spans="1:63" s="12" customFormat="1" ht="22.8" customHeight="1">
      <c r="A140" s="12"/>
      <c r="B140" s="204"/>
      <c r="C140" s="205"/>
      <c r="D140" s="206" t="s">
        <v>76</v>
      </c>
      <c r="E140" s="218" t="s">
        <v>983</v>
      </c>
      <c r="F140" s="218" t="s">
        <v>984</v>
      </c>
      <c r="G140" s="205"/>
      <c r="H140" s="205"/>
      <c r="I140" s="208"/>
      <c r="J140" s="219">
        <f>BK140</f>
        <v>0</v>
      </c>
      <c r="K140" s="205"/>
      <c r="L140" s="210"/>
      <c r="M140" s="211"/>
      <c r="N140" s="212"/>
      <c r="O140" s="212"/>
      <c r="P140" s="213">
        <f>SUM(P141:P152)</f>
        <v>0</v>
      </c>
      <c r="Q140" s="212"/>
      <c r="R140" s="213">
        <f>SUM(R141:R152)</f>
        <v>0</v>
      </c>
      <c r="S140" s="212"/>
      <c r="T140" s="214">
        <f>SUM(T141:T152)</f>
        <v>0</v>
      </c>
      <c r="U140" s="12"/>
      <c r="V140" s="12"/>
      <c r="W140" s="12"/>
      <c r="X140" s="12"/>
      <c r="Y140" s="12"/>
      <c r="Z140" s="12"/>
      <c r="AA140" s="12"/>
      <c r="AB140" s="12"/>
      <c r="AC140" s="12"/>
      <c r="AD140" s="12"/>
      <c r="AE140" s="12"/>
      <c r="AR140" s="215" t="s">
        <v>84</v>
      </c>
      <c r="AT140" s="216" t="s">
        <v>76</v>
      </c>
      <c r="AU140" s="216" t="s">
        <v>84</v>
      </c>
      <c r="AY140" s="215" t="s">
        <v>199</v>
      </c>
      <c r="BK140" s="217">
        <f>SUM(BK141:BK152)</f>
        <v>0</v>
      </c>
    </row>
    <row r="141" spans="1:65" s="2" customFormat="1" ht="19.8" customHeight="1">
      <c r="A141" s="40"/>
      <c r="B141" s="41"/>
      <c r="C141" s="260" t="s">
        <v>9</v>
      </c>
      <c r="D141" s="260" t="s">
        <v>222</v>
      </c>
      <c r="E141" s="261" t="s">
        <v>985</v>
      </c>
      <c r="F141" s="262" t="s">
        <v>986</v>
      </c>
      <c r="G141" s="263" t="s">
        <v>296</v>
      </c>
      <c r="H141" s="264">
        <v>1.08</v>
      </c>
      <c r="I141" s="265"/>
      <c r="J141" s="266">
        <f>ROUND(I141*H141,2)</f>
        <v>0</v>
      </c>
      <c r="K141" s="262" t="s">
        <v>32</v>
      </c>
      <c r="L141" s="46"/>
      <c r="M141" s="267" t="s">
        <v>32</v>
      </c>
      <c r="N141" s="268" t="s">
        <v>48</v>
      </c>
      <c r="O141" s="86"/>
      <c r="P141" s="230">
        <f>O141*H141</f>
        <v>0</v>
      </c>
      <c r="Q141" s="230">
        <v>0</v>
      </c>
      <c r="R141" s="230">
        <f>Q141*H141</f>
        <v>0</v>
      </c>
      <c r="S141" s="230">
        <v>0</v>
      </c>
      <c r="T141" s="231">
        <f>S141*H141</f>
        <v>0</v>
      </c>
      <c r="U141" s="40"/>
      <c r="V141" s="40"/>
      <c r="W141" s="40"/>
      <c r="X141" s="40"/>
      <c r="Y141" s="40"/>
      <c r="Z141" s="40"/>
      <c r="AA141" s="40"/>
      <c r="AB141" s="40"/>
      <c r="AC141" s="40"/>
      <c r="AD141" s="40"/>
      <c r="AE141" s="40"/>
      <c r="AR141" s="232" t="s">
        <v>209</v>
      </c>
      <c r="AT141" s="232" t="s">
        <v>222</v>
      </c>
      <c r="AU141" s="232" t="s">
        <v>86</v>
      </c>
      <c r="AY141" s="18" t="s">
        <v>199</v>
      </c>
      <c r="BE141" s="233">
        <f>IF(N141="základní",J141,0)</f>
        <v>0</v>
      </c>
      <c r="BF141" s="233">
        <f>IF(N141="snížená",J141,0)</f>
        <v>0</v>
      </c>
      <c r="BG141" s="233">
        <f>IF(N141="zákl. přenesená",J141,0)</f>
        <v>0</v>
      </c>
      <c r="BH141" s="233">
        <f>IF(N141="sníž. přenesená",J141,0)</f>
        <v>0</v>
      </c>
      <c r="BI141" s="233">
        <f>IF(N141="nulová",J141,0)</f>
        <v>0</v>
      </c>
      <c r="BJ141" s="18" t="s">
        <v>84</v>
      </c>
      <c r="BK141" s="233">
        <f>ROUND(I141*H141,2)</f>
        <v>0</v>
      </c>
      <c r="BL141" s="18" t="s">
        <v>209</v>
      </c>
      <c r="BM141" s="232" t="s">
        <v>274</v>
      </c>
    </row>
    <row r="142" spans="1:47" s="2" customFormat="1" ht="12">
      <c r="A142" s="40"/>
      <c r="B142" s="41"/>
      <c r="C142" s="42"/>
      <c r="D142" s="234" t="s">
        <v>210</v>
      </c>
      <c r="E142" s="42"/>
      <c r="F142" s="235" t="s">
        <v>986</v>
      </c>
      <c r="G142" s="42"/>
      <c r="H142" s="42"/>
      <c r="I142" s="138"/>
      <c r="J142" s="42"/>
      <c r="K142" s="42"/>
      <c r="L142" s="46"/>
      <c r="M142" s="236"/>
      <c r="N142" s="237"/>
      <c r="O142" s="86"/>
      <c r="P142" s="86"/>
      <c r="Q142" s="86"/>
      <c r="R142" s="86"/>
      <c r="S142" s="86"/>
      <c r="T142" s="87"/>
      <c r="U142" s="40"/>
      <c r="V142" s="40"/>
      <c r="W142" s="40"/>
      <c r="X142" s="40"/>
      <c r="Y142" s="40"/>
      <c r="Z142" s="40"/>
      <c r="AA142" s="40"/>
      <c r="AB142" s="40"/>
      <c r="AC142" s="40"/>
      <c r="AD142" s="40"/>
      <c r="AE142" s="40"/>
      <c r="AT142" s="18" t="s">
        <v>210</v>
      </c>
      <c r="AU142" s="18" t="s">
        <v>86</v>
      </c>
    </row>
    <row r="143" spans="1:51" s="13" customFormat="1" ht="12">
      <c r="A143" s="13"/>
      <c r="B143" s="238"/>
      <c r="C143" s="239"/>
      <c r="D143" s="234" t="s">
        <v>213</v>
      </c>
      <c r="E143" s="240" t="s">
        <v>32</v>
      </c>
      <c r="F143" s="241" t="s">
        <v>1572</v>
      </c>
      <c r="G143" s="239"/>
      <c r="H143" s="242">
        <v>1.08</v>
      </c>
      <c r="I143" s="243"/>
      <c r="J143" s="239"/>
      <c r="K143" s="239"/>
      <c r="L143" s="244"/>
      <c r="M143" s="245"/>
      <c r="N143" s="246"/>
      <c r="O143" s="246"/>
      <c r="P143" s="246"/>
      <c r="Q143" s="246"/>
      <c r="R143" s="246"/>
      <c r="S143" s="246"/>
      <c r="T143" s="247"/>
      <c r="U143" s="13"/>
      <c r="V143" s="13"/>
      <c r="W143" s="13"/>
      <c r="X143" s="13"/>
      <c r="Y143" s="13"/>
      <c r="Z143" s="13"/>
      <c r="AA143" s="13"/>
      <c r="AB143" s="13"/>
      <c r="AC143" s="13"/>
      <c r="AD143" s="13"/>
      <c r="AE143" s="13"/>
      <c r="AT143" s="248" t="s">
        <v>213</v>
      </c>
      <c r="AU143" s="248" t="s">
        <v>86</v>
      </c>
      <c r="AV143" s="13" t="s">
        <v>86</v>
      </c>
      <c r="AW143" s="13" t="s">
        <v>39</v>
      </c>
      <c r="AX143" s="13" t="s">
        <v>6</v>
      </c>
      <c r="AY143" s="248" t="s">
        <v>199</v>
      </c>
    </row>
    <row r="144" spans="1:51" s="14" customFormat="1" ht="12">
      <c r="A144" s="14"/>
      <c r="B144" s="249"/>
      <c r="C144" s="250"/>
      <c r="D144" s="234" t="s">
        <v>213</v>
      </c>
      <c r="E144" s="251" t="s">
        <v>32</v>
      </c>
      <c r="F144" s="252" t="s">
        <v>215</v>
      </c>
      <c r="G144" s="250"/>
      <c r="H144" s="253">
        <v>1.08</v>
      </c>
      <c r="I144" s="254"/>
      <c r="J144" s="250"/>
      <c r="K144" s="250"/>
      <c r="L144" s="255"/>
      <c r="M144" s="269"/>
      <c r="N144" s="270"/>
      <c r="O144" s="270"/>
      <c r="P144" s="270"/>
      <c r="Q144" s="270"/>
      <c r="R144" s="270"/>
      <c r="S144" s="270"/>
      <c r="T144" s="271"/>
      <c r="U144" s="14"/>
      <c r="V144" s="14"/>
      <c r="W144" s="14"/>
      <c r="X144" s="14"/>
      <c r="Y144" s="14"/>
      <c r="Z144" s="14"/>
      <c r="AA144" s="14"/>
      <c r="AB144" s="14"/>
      <c r="AC144" s="14"/>
      <c r="AD144" s="14"/>
      <c r="AE144" s="14"/>
      <c r="AT144" s="259" t="s">
        <v>213</v>
      </c>
      <c r="AU144" s="259" t="s">
        <v>86</v>
      </c>
      <c r="AV144" s="14" t="s">
        <v>209</v>
      </c>
      <c r="AW144" s="14" t="s">
        <v>39</v>
      </c>
      <c r="AX144" s="14" t="s">
        <v>84</v>
      </c>
      <c r="AY144" s="259" t="s">
        <v>199</v>
      </c>
    </row>
    <row r="145" spans="1:65" s="2" customFormat="1" ht="14.4" customHeight="1">
      <c r="A145" s="40"/>
      <c r="B145" s="41"/>
      <c r="C145" s="260" t="s">
        <v>245</v>
      </c>
      <c r="D145" s="260" t="s">
        <v>222</v>
      </c>
      <c r="E145" s="261" t="s">
        <v>987</v>
      </c>
      <c r="F145" s="262" t="s">
        <v>988</v>
      </c>
      <c r="G145" s="263" t="s">
        <v>296</v>
      </c>
      <c r="H145" s="264">
        <v>31.32</v>
      </c>
      <c r="I145" s="265"/>
      <c r="J145" s="266">
        <f>ROUND(I145*H145,2)</f>
        <v>0</v>
      </c>
      <c r="K145" s="262" t="s">
        <v>32</v>
      </c>
      <c r="L145" s="46"/>
      <c r="M145" s="267" t="s">
        <v>32</v>
      </c>
      <c r="N145" s="268" t="s">
        <v>48</v>
      </c>
      <c r="O145" s="86"/>
      <c r="P145" s="230">
        <f>O145*H145</f>
        <v>0</v>
      </c>
      <c r="Q145" s="230">
        <v>0</v>
      </c>
      <c r="R145" s="230">
        <f>Q145*H145</f>
        <v>0</v>
      </c>
      <c r="S145" s="230">
        <v>0</v>
      </c>
      <c r="T145" s="231">
        <f>S145*H145</f>
        <v>0</v>
      </c>
      <c r="U145" s="40"/>
      <c r="V145" s="40"/>
      <c r="W145" s="40"/>
      <c r="X145" s="40"/>
      <c r="Y145" s="40"/>
      <c r="Z145" s="40"/>
      <c r="AA145" s="40"/>
      <c r="AB145" s="40"/>
      <c r="AC145" s="40"/>
      <c r="AD145" s="40"/>
      <c r="AE145" s="40"/>
      <c r="AR145" s="232" t="s">
        <v>209</v>
      </c>
      <c r="AT145" s="232" t="s">
        <v>222</v>
      </c>
      <c r="AU145" s="232" t="s">
        <v>86</v>
      </c>
      <c r="AY145" s="18" t="s">
        <v>199</v>
      </c>
      <c r="BE145" s="233">
        <f>IF(N145="základní",J145,0)</f>
        <v>0</v>
      </c>
      <c r="BF145" s="233">
        <f>IF(N145="snížená",J145,0)</f>
        <v>0</v>
      </c>
      <c r="BG145" s="233">
        <f>IF(N145="zákl. přenesená",J145,0)</f>
        <v>0</v>
      </c>
      <c r="BH145" s="233">
        <f>IF(N145="sníž. přenesená",J145,0)</f>
        <v>0</v>
      </c>
      <c r="BI145" s="233">
        <f>IF(N145="nulová",J145,0)</f>
        <v>0</v>
      </c>
      <c r="BJ145" s="18" t="s">
        <v>84</v>
      </c>
      <c r="BK145" s="233">
        <f>ROUND(I145*H145,2)</f>
        <v>0</v>
      </c>
      <c r="BL145" s="18" t="s">
        <v>209</v>
      </c>
      <c r="BM145" s="232" t="s">
        <v>278</v>
      </c>
    </row>
    <row r="146" spans="1:47" s="2" customFormat="1" ht="12">
      <c r="A146" s="40"/>
      <c r="B146" s="41"/>
      <c r="C146" s="42"/>
      <c r="D146" s="234" t="s">
        <v>210</v>
      </c>
      <c r="E146" s="42"/>
      <c r="F146" s="235" t="s">
        <v>988</v>
      </c>
      <c r="G146" s="42"/>
      <c r="H146" s="42"/>
      <c r="I146" s="138"/>
      <c r="J146" s="42"/>
      <c r="K146" s="42"/>
      <c r="L146" s="46"/>
      <c r="M146" s="236"/>
      <c r="N146" s="237"/>
      <c r="O146" s="86"/>
      <c r="P146" s="86"/>
      <c r="Q146" s="86"/>
      <c r="R146" s="86"/>
      <c r="S146" s="86"/>
      <c r="T146" s="87"/>
      <c r="U146" s="40"/>
      <c r="V146" s="40"/>
      <c r="W146" s="40"/>
      <c r="X146" s="40"/>
      <c r="Y146" s="40"/>
      <c r="Z146" s="40"/>
      <c r="AA146" s="40"/>
      <c r="AB146" s="40"/>
      <c r="AC146" s="40"/>
      <c r="AD146" s="40"/>
      <c r="AE146" s="40"/>
      <c r="AT146" s="18" t="s">
        <v>210</v>
      </c>
      <c r="AU146" s="18" t="s">
        <v>86</v>
      </c>
    </row>
    <row r="147" spans="1:51" s="13" customFormat="1" ht="12">
      <c r="A147" s="13"/>
      <c r="B147" s="238"/>
      <c r="C147" s="239"/>
      <c r="D147" s="234" t="s">
        <v>213</v>
      </c>
      <c r="E147" s="240" t="s">
        <v>32</v>
      </c>
      <c r="F147" s="241" t="s">
        <v>1573</v>
      </c>
      <c r="G147" s="239"/>
      <c r="H147" s="242">
        <v>31.32</v>
      </c>
      <c r="I147" s="243"/>
      <c r="J147" s="239"/>
      <c r="K147" s="239"/>
      <c r="L147" s="244"/>
      <c r="M147" s="245"/>
      <c r="N147" s="246"/>
      <c r="O147" s="246"/>
      <c r="P147" s="246"/>
      <c r="Q147" s="246"/>
      <c r="R147" s="246"/>
      <c r="S147" s="246"/>
      <c r="T147" s="247"/>
      <c r="U147" s="13"/>
      <c r="V147" s="13"/>
      <c r="W147" s="13"/>
      <c r="X147" s="13"/>
      <c r="Y147" s="13"/>
      <c r="Z147" s="13"/>
      <c r="AA147" s="13"/>
      <c r="AB147" s="13"/>
      <c r="AC147" s="13"/>
      <c r="AD147" s="13"/>
      <c r="AE147" s="13"/>
      <c r="AT147" s="248" t="s">
        <v>213</v>
      </c>
      <c r="AU147" s="248" t="s">
        <v>86</v>
      </c>
      <c r="AV147" s="13" t="s">
        <v>86</v>
      </c>
      <c r="AW147" s="13" t="s">
        <v>39</v>
      </c>
      <c r="AX147" s="13" t="s">
        <v>6</v>
      </c>
      <c r="AY147" s="248" t="s">
        <v>199</v>
      </c>
    </row>
    <row r="148" spans="1:51" s="14" customFormat="1" ht="12">
      <c r="A148" s="14"/>
      <c r="B148" s="249"/>
      <c r="C148" s="250"/>
      <c r="D148" s="234" t="s">
        <v>213</v>
      </c>
      <c r="E148" s="251" t="s">
        <v>32</v>
      </c>
      <c r="F148" s="252" t="s">
        <v>215</v>
      </c>
      <c r="G148" s="250"/>
      <c r="H148" s="253">
        <v>31.32</v>
      </c>
      <c r="I148" s="254"/>
      <c r="J148" s="250"/>
      <c r="K148" s="250"/>
      <c r="L148" s="255"/>
      <c r="M148" s="269"/>
      <c r="N148" s="270"/>
      <c r="O148" s="270"/>
      <c r="P148" s="270"/>
      <c r="Q148" s="270"/>
      <c r="R148" s="270"/>
      <c r="S148" s="270"/>
      <c r="T148" s="271"/>
      <c r="U148" s="14"/>
      <c r="V148" s="14"/>
      <c r="W148" s="14"/>
      <c r="X148" s="14"/>
      <c r="Y148" s="14"/>
      <c r="Z148" s="14"/>
      <c r="AA148" s="14"/>
      <c r="AB148" s="14"/>
      <c r="AC148" s="14"/>
      <c r="AD148" s="14"/>
      <c r="AE148" s="14"/>
      <c r="AT148" s="259" t="s">
        <v>213</v>
      </c>
      <c r="AU148" s="259" t="s">
        <v>86</v>
      </c>
      <c r="AV148" s="14" t="s">
        <v>209</v>
      </c>
      <c r="AW148" s="14" t="s">
        <v>39</v>
      </c>
      <c r="AX148" s="14" t="s">
        <v>84</v>
      </c>
      <c r="AY148" s="259" t="s">
        <v>199</v>
      </c>
    </row>
    <row r="149" spans="1:65" s="2" customFormat="1" ht="19.8" customHeight="1">
      <c r="A149" s="40"/>
      <c r="B149" s="41"/>
      <c r="C149" s="260" t="s">
        <v>279</v>
      </c>
      <c r="D149" s="260" t="s">
        <v>222</v>
      </c>
      <c r="E149" s="261" t="s">
        <v>990</v>
      </c>
      <c r="F149" s="262" t="s">
        <v>991</v>
      </c>
      <c r="G149" s="263" t="s">
        <v>296</v>
      </c>
      <c r="H149" s="264">
        <v>1.08</v>
      </c>
      <c r="I149" s="265"/>
      <c r="J149" s="266">
        <f>ROUND(I149*H149,2)</f>
        <v>0</v>
      </c>
      <c r="K149" s="262" t="s">
        <v>32</v>
      </c>
      <c r="L149" s="46"/>
      <c r="M149" s="267" t="s">
        <v>32</v>
      </c>
      <c r="N149" s="268" t="s">
        <v>48</v>
      </c>
      <c r="O149" s="86"/>
      <c r="P149" s="230">
        <f>O149*H149</f>
        <v>0</v>
      </c>
      <c r="Q149" s="230">
        <v>0</v>
      </c>
      <c r="R149" s="230">
        <f>Q149*H149</f>
        <v>0</v>
      </c>
      <c r="S149" s="230">
        <v>0</v>
      </c>
      <c r="T149" s="231">
        <f>S149*H149</f>
        <v>0</v>
      </c>
      <c r="U149" s="40"/>
      <c r="V149" s="40"/>
      <c r="W149" s="40"/>
      <c r="X149" s="40"/>
      <c r="Y149" s="40"/>
      <c r="Z149" s="40"/>
      <c r="AA149" s="40"/>
      <c r="AB149" s="40"/>
      <c r="AC149" s="40"/>
      <c r="AD149" s="40"/>
      <c r="AE149" s="40"/>
      <c r="AR149" s="232" t="s">
        <v>209</v>
      </c>
      <c r="AT149" s="232" t="s">
        <v>222</v>
      </c>
      <c r="AU149" s="232" t="s">
        <v>86</v>
      </c>
      <c r="AY149" s="18" t="s">
        <v>199</v>
      </c>
      <c r="BE149" s="233">
        <f>IF(N149="základní",J149,0)</f>
        <v>0</v>
      </c>
      <c r="BF149" s="233">
        <f>IF(N149="snížená",J149,0)</f>
        <v>0</v>
      </c>
      <c r="BG149" s="233">
        <f>IF(N149="zákl. přenesená",J149,0)</f>
        <v>0</v>
      </c>
      <c r="BH149" s="233">
        <f>IF(N149="sníž. přenesená",J149,0)</f>
        <v>0</v>
      </c>
      <c r="BI149" s="233">
        <f>IF(N149="nulová",J149,0)</f>
        <v>0</v>
      </c>
      <c r="BJ149" s="18" t="s">
        <v>84</v>
      </c>
      <c r="BK149" s="233">
        <f>ROUND(I149*H149,2)</f>
        <v>0</v>
      </c>
      <c r="BL149" s="18" t="s">
        <v>209</v>
      </c>
      <c r="BM149" s="232" t="s">
        <v>282</v>
      </c>
    </row>
    <row r="150" spans="1:47" s="2" customFormat="1" ht="12">
      <c r="A150" s="40"/>
      <c r="B150" s="41"/>
      <c r="C150" s="42"/>
      <c r="D150" s="234" t="s">
        <v>210</v>
      </c>
      <c r="E150" s="42"/>
      <c r="F150" s="235" t="s">
        <v>991</v>
      </c>
      <c r="G150" s="42"/>
      <c r="H150" s="42"/>
      <c r="I150" s="138"/>
      <c r="J150" s="42"/>
      <c r="K150" s="42"/>
      <c r="L150" s="46"/>
      <c r="M150" s="236"/>
      <c r="N150" s="237"/>
      <c r="O150" s="86"/>
      <c r="P150" s="86"/>
      <c r="Q150" s="86"/>
      <c r="R150" s="86"/>
      <c r="S150" s="86"/>
      <c r="T150" s="87"/>
      <c r="U150" s="40"/>
      <c r="V150" s="40"/>
      <c r="W150" s="40"/>
      <c r="X150" s="40"/>
      <c r="Y150" s="40"/>
      <c r="Z150" s="40"/>
      <c r="AA150" s="40"/>
      <c r="AB150" s="40"/>
      <c r="AC150" s="40"/>
      <c r="AD150" s="40"/>
      <c r="AE150" s="40"/>
      <c r="AT150" s="18" t="s">
        <v>210</v>
      </c>
      <c r="AU150" s="18" t="s">
        <v>86</v>
      </c>
    </row>
    <row r="151" spans="1:51" s="13" customFormat="1" ht="12">
      <c r="A151" s="13"/>
      <c r="B151" s="238"/>
      <c r="C151" s="239"/>
      <c r="D151" s="234" t="s">
        <v>213</v>
      </c>
      <c r="E151" s="240" t="s">
        <v>32</v>
      </c>
      <c r="F151" s="241" t="s">
        <v>1574</v>
      </c>
      <c r="G151" s="239"/>
      <c r="H151" s="242">
        <v>1.08</v>
      </c>
      <c r="I151" s="243"/>
      <c r="J151" s="239"/>
      <c r="K151" s="239"/>
      <c r="L151" s="244"/>
      <c r="M151" s="245"/>
      <c r="N151" s="246"/>
      <c r="O151" s="246"/>
      <c r="P151" s="246"/>
      <c r="Q151" s="246"/>
      <c r="R151" s="246"/>
      <c r="S151" s="246"/>
      <c r="T151" s="247"/>
      <c r="U151" s="13"/>
      <c r="V151" s="13"/>
      <c r="W151" s="13"/>
      <c r="X151" s="13"/>
      <c r="Y151" s="13"/>
      <c r="Z151" s="13"/>
      <c r="AA151" s="13"/>
      <c r="AB151" s="13"/>
      <c r="AC151" s="13"/>
      <c r="AD151" s="13"/>
      <c r="AE151" s="13"/>
      <c r="AT151" s="248" t="s">
        <v>213</v>
      </c>
      <c r="AU151" s="248" t="s">
        <v>86</v>
      </c>
      <c r="AV151" s="13" t="s">
        <v>86</v>
      </c>
      <c r="AW151" s="13" t="s">
        <v>39</v>
      </c>
      <c r="AX151" s="13" t="s">
        <v>6</v>
      </c>
      <c r="AY151" s="248" t="s">
        <v>199</v>
      </c>
    </row>
    <row r="152" spans="1:51" s="14" customFormat="1" ht="12">
      <c r="A152" s="14"/>
      <c r="B152" s="249"/>
      <c r="C152" s="250"/>
      <c r="D152" s="234" t="s">
        <v>213</v>
      </c>
      <c r="E152" s="251" t="s">
        <v>32</v>
      </c>
      <c r="F152" s="252" t="s">
        <v>215</v>
      </c>
      <c r="G152" s="250"/>
      <c r="H152" s="253">
        <v>1.08</v>
      </c>
      <c r="I152" s="254"/>
      <c r="J152" s="250"/>
      <c r="K152" s="250"/>
      <c r="L152" s="255"/>
      <c r="M152" s="269"/>
      <c r="N152" s="270"/>
      <c r="O152" s="270"/>
      <c r="P152" s="270"/>
      <c r="Q152" s="270"/>
      <c r="R152" s="270"/>
      <c r="S152" s="270"/>
      <c r="T152" s="271"/>
      <c r="U152" s="14"/>
      <c r="V152" s="14"/>
      <c r="W152" s="14"/>
      <c r="X152" s="14"/>
      <c r="Y152" s="14"/>
      <c r="Z152" s="14"/>
      <c r="AA152" s="14"/>
      <c r="AB152" s="14"/>
      <c r="AC152" s="14"/>
      <c r="AD152" s="14"/>
      <c r="AE152" s="14"/>
      <c r="AT152" s="259" t="s">
        <v>213</v>
      </c>
      <c r="AU152" s="259" t="s">
        <v>86</v>
      </c>
      <c r="AV152" s="14" t="s">
        <v>209</v>
      </c>
      <c r="AW152" s="14" t="s">
        <v>39</v>
      </c>
      <c r="AX152" s="14" t="s">
        <v>84</v>
      </c>
      <c r="AY152" s="259" t="s">
        <v>199</v>
      </c>
    </row>
    <row r="153" spans="1:63" s="12" customFormat="1" ht="22.8" customHeight="1">
      <c r="A153" s="12"/>
      <c r="B153" s="204"/>
      <c r="C153" s="205"/>
      <c r="D153" s="206" t="s">
        <v>76</v>
      </c>
      <c r="E153" s="218" t="s">
        <v>1001</v>
      </c>
      <c r="F153" s="218" t="s">
        <v>1002</v>
      </c>
      <c r="G153" s="205"/>
      <c r="H153" s="205"/>
      <c r="I153" s="208"/>
      <c r="J153" s="219">
        <f>BK153</f>
        <v>0</v>
      </c>
      <c r="K153" s="205"/>
      <c r="L153" s="210"/>
      <c r="M153" s="211"/>
      <c r="N153" s="212"/>
      <c r="O153" s="212"/>
      <c r="P153" s="213">
        <f>SUM(P154:P155)</f>
        <v>0</v>
      </c>
      <c r="Q153" s="212"/>
      <c r="R153" s="213">
        <f>SUM(R154:R155)</f>
        <v>0</v>
      </c>
      <c r="S153" s="212"/>
      <c r="T153" s="214">
        <f>SUM(T154:T155)</f>
        <v>0</v>
      </c>
      <c r="U153" s="12"/>
      <c r="V153" s="12"/>
      <c r="W153" s="12"/>
      <c r="X153" s="12"/>
      <c r="Y153" s="12"/>
      <c r="Z153" s="12"/>
      <c r="AA153" s="12"/>
      <c r="AB153" s="12"/>
      <c r="AC153" s="12"/>
      <c r="AD153" s="12"/>
      <c r="AE153" s="12"/>
      <c r="AR153" s="215" t="s">
        <v>84</v>
      </c>
      <c r="AT153" s="216" t="s">
        <v>76</v>
      </c>
      <c r="AU153" s="216" t="s">
        <v>84</v>
      </c>
      <c r="AY153" s="215" t="s">
        <v>199</v>
      </c>
      <c r="BK153" s="217">
        <f>SUM(BK154:BK155)</f>
        <v>0</v>
      </c>
    </row>
    <row r="154" spans="1:65" s="2" customFormat="1" ht="19.8" customHeight="1">
      <c r="A154" s="40"/>
      <c r="B154" s="41"/>
      <c r="C154" s="260" t="s">
        <v>254</v>
      </c>
      <c r="D154" s="260" t="s">
        <v>222</v>
      </c>
      <c r="E154" s="261" t="s">
        <v>1003</v>
      </c>
      <c r="F154" s="262" t="s">
        <v>1004</v>
      </c>
      <c r="G154" s="263" t="s">
        <v>296</v>
      </c>
      <c r="H154" s="264">
        <v>0.539</v>
      </c>
      <c r="I154" s="265"/>
      <c r="J154" s="266">
        <f>ROUND(I154*H154,2)</f>
        <v>0</v>
      </c>
      <c r="K154" s="262" t="s">
        <v>32</v>
      </c>
      <c r="L154" s="46"/>
      <c r="M154" s="267" t="s">
        <v>32</v>
      </c>
      <c r="N154" s="268" t="s">
        <v>48</v>
      </c>
      <c r="O154" s="86"/>
      <c r="P154" s="230">
        <f>O154*H154</f>
        <v>0</v>
      </c>
      <c r="Q154" s="230">
        <v>0</v>
      </c>
      <c r="R154" s="230">
        <f>Q154*H154</f>
        <v>0</v>
      </c>
      <c r="S154" s="230">
        <v>0</v>
      </c>
      <c r="T154" s="231">
        <f>S154*H154</f>
        <v>0</v>
      </c>
      <c r="U154" s="40"/>
      <c r="V154" s="40"/>
      <c r="W154" s="40"/>
      <c r="X154" s="40"/>
      <c r="Y154" s="40"/>
      <c r="Z154" s="40"/>
      <c r="AA154" s="40"/>
      <c r="AB154" s="40"/>
      <c r="AC154" s="40"/>
      <c r="AD154" s="40"/>
      <c r="AE154" s="40"/>
      <c r="AR154" s="232" t="s">
        <v>209</v>
      </c>
      <c r="AT154" s="232" t="s">
        <v>222</v>
      </c>
      <c r="AU154" s="232" t="s">
        <v>86</v>
      </c>
      <c r="AY154" s="18" t="s">
        <v>199</v>
      </c>
      <c r="BE154" s="233">
        <f>IF(N154="základní",J154,0)</f>
        <v>0</v>
      </c>
      <c r="BF154" s="233">
        <f>IF(N154="snížená",J154,0)</f>
        <v>0</v>
      </c>
      <c r="BG154" s="233">
        <f>IF(N154="zákl. přenesená",J154,0)</f>
        <v>0</v>
      </c>
      <c r="BH154" s="233">
        <f>IF(N154="sníž. přenesená",J154,0)</f>
        <v>0</v>
      </c>
      <c r="BI154" s="233">
        <f>IF(N154="nulová",J154,0)</f>
        <v>0</v>
      </c>
      <c r="BJ154" s="18" t="s">
        <v>84</v>
      </c>
      <c r="BK154" s="233">
        <f>ROUND(I154*H154,2)</f>
        <v>0</v>
      </c>
      <c r="BL154" s="18" t="s">
        <v>209</v>
      </c>
      <c r="BM154" s="232" t="s">
        <v>341</v>
      </c>
    </row>
    <row r="155" spans="1:47" s="2" customFormat="1" ht="12">
      <c r="A155" s="40"/>
      <c r="B155" s="41"/>
      <c r="C155" s="42"/>
      <c r="D155" s="234" t="s">
        <v>210</v>
      </c>
      <c r="E155" s="42"/>
      <c r="F155" s="235" t="s">
        <v>1004</v>
      </c>
      <c r="G155" s="42"/>
      <c r="H155" s="42"/>
      <c r="I155" s="138"/>
      <c r="J155" s="42"/>
      <c r="K155" s="42"/>
      <c r="L155" s="46"/>
      <c r="M155" s="236"/>
      <c r="N155" s="237"/>
      <c r="O155" s="86"/>
      <c r="P155" s="86"/>
      <c r="Q155" s="86"/>
      <c r="R155" s="86"/>
      <c r="S155" s="86"/>
      <c r="T155" s="87"/>
      <c r="U155" s="40"/>
      <c r="V155" s="40"/>
      <c r="W155" s="40"/>
      <c r="X155" s="40"/>
      <c r="Y155" s="40"/>
      <c r="Z155" s="40"/>
      <c r="AA155" s="40"/>
      <c r="AB155" s="40"/>
      <c r="AC155" s="40"/>
      <c r="AD155" s="40"/>
      <c r="AE155" s="40"/>
      <c r="AT155" s="18" t="s">
        <v>210</v>
      </c>
      <c r="AU155" s="18" t="s">
        <v>86</v>
      </c>
    </row>
    <row r="156" spans="1:63" s="12" customFormat="1" ht="25.9" customHeight="1">
      <c r="A156" s="12"/>
      <c r="B156" s="204"/>
      <c r="C156" s="205"/>
      <c r="D156" s="206" t="s">
        <v>76</v>
      </c>
      <c r="E156" s="207" t="s">
        <v>203</v>
      </c>
      <c r="F156" s="207" t="s">
        <v>220</v>
      </c>
      <c r="G156" s="205"/>
      <c r="H156" s="205"/>
      <c r="I156" s="208"/>
      <c r="J156" s="209">
        <f>BK156</f>
        <v>0</v>
      </c>
      <c r="K156" s="205"/>
      <c r="L156" s="210"/>
      <c r="M156" s="211"/>
      <c r="N156" s="212"/>
      <c r="O156" s="212"/>
      <c r="P156" s="213">
        <f>P157</f>
        <v>0</v>
      </c>
      <c r="Q156" s="212"/>
      <c r="R156" s="213">
        <f>R157</f>
        <v>0</v>
      </c>
      <c r="S156" s="212"/>
      <c r="T156" s="214">
        <f>T157</f>
        <v>0</v>
      </c>
      <c r="U156" s="12"/>
      <c r="V156" s="12"/>
      <c r="W156" s="12"/>
      <c r="X156" s="12"/>
      <c r="Y156" s="12"/>
      <c r="Z156" s="12"/>
      <c r="AA156" s="12"/>
      <c r="AB156" s="12"/>
      <c r="AC156" s="12"/>
      <c r="AD156" s="12"/>
      <c r="AE156" s="12"/>
      <c r="AR156" s="215" t="s">
        <v>221</v>
      </c>
      <c r="AT156" s="216" t="s">
        <v>76</v>
      </c>
      <c r="AU156" s="216" t="s">
        <v>6</v>
      </c>
      <c r="AY156" s="215" t="s">
        <v>199</v>
      </c>
      <c r="BK156" s="217">
        <f>BK157</f>
        <v>0</v>
      </c>
    </row>
    <row r="157" spans="1:63" s="12" customFormat="1" ht="22.8" customHeight="1">
      <c r="A157" s="12"/>
      <c r="B157" s="204"/>
      <c r="C157" s="205"/>
      <c r="D157" s="206" t="s">
        <v>76</v>
      </c>
      <c r="E157" s="218" t="s">
        <v>1057</v>
      </c>
      <c r="F157" s="218" t="s">
        <v>1058</v>
      </c>
      <c r="G157" s="205"/>
      <c r="H157" s="205"/>
      <c r="I157" s="208"/>
      <c r="J157" s="219">
        <f>BK157</f>
        <v>0</v>
      </c>
      <c r="K157" s="205"/>
      <c r="L157" s="210"/>
      <c r="M157" s="211"/>
      <c r="N157" s="212"/>
      <c r="O157" s="212"/>
      <c r="P157" s="213">
        <f>SUM(P158:P159)</f>
        <v>0</v>
      </c>
      <c r="Q157" s="212"/>
      <c r="R157" s="213">
        <f>SUM(R158:R159)</f>
        <v>0</v>
      </c>
      <c r="S157" s="212"/>
      <c r="T157" s="214">
        <f>SUM(T158:T159)</f>
        <v>0</v>
      </c>
      <c r="U157" s="12"/>
      <c r="V157" s="12"/>
      <c r="W157" s="12"/>
      <c r="X157" s="12"/>
      <c r="Y157" s="12"/>
      <c r="Z157" s="12"/>
      <c r="AA157" s="12"/>
      <c r="AB157" s="12"/>
      <c r="AC157" s="12"/>
      <c r="AD157" s="12"/>
      <c r="AE157" s="12"/>
      <c r="AR157" s="215" t="s">
        <v>221</v>
      </c>
      <c r="AT157" s="216" t="s">
        <v>76</v>
      </c>
      <c r="AU157" s="216" t="s">
        <v>84</v>
      </c>
      <c r="AY157" s="215" t="s">
        <v>199</v>
      </c>
      <c r="BK157" s="217">
        <f>SUM(BK158:BK159)</f>
        <v>0</v>
      </c>
    </row>
    <row r="158" spans="1:65" s="2" customFormat="1" ht="19.8" customHeight="1">
      <c r="A158" s="40"/>
      <c r="B158" s="41"/>
      <c r="C158" s="260" t="s">
        <v>342</v>
      </c>
      <c r="D158" s="260" t="s">
        <v>222</v>
      </c>
      <c r="E158" s="261" t="s">
        <v>1060</v>
      </c>
      <c r="F158" s="262" t="s">
        <v>1061</v>
      </c>
      <c r="G158" s="263" t="s">
        <v>1062</v>
      </c>
      <c r="H158" s="264">
        <v>1</v>
      </c>
      <c r="I158" s="265"/>
      <c r="J158" s="266">
        <f>ROUND(I158*H158,2)</f>
        <v>0</v>
      </c>
      <c r="K158" s="262" t="s">
        <v>32</v>
      </c>
      <c r="L158" s="46"/>
      <c r="M158" s="267" t="s">
        <v>32</v>
      </c>
      <c r="N158" s="268" t="s">
        <v>48</v>
      </c>
      <c r="O158" s="86"/>
      <c r="P158" s="230">
        <f>O158*H158</f>
        <v>0</v>
      </c>
      <c r="Q158" s="230">
        <v>0</v>
      </c>
      <c r="R158" s="230">
        <f>Q158*H158</f>
        <v>0</v>
      </c>
      <c r="S158" s="230">
        <v>0</v>
      </c>
      <c r="T158" s="231">
        <f>S158*H158</f>
        <v>0</v>
      </c>
      <c r="U158" s="40"/>
      <c r="V158" s="40"/>
      <c r="W158" s="40"/>
      <c r="X158" s="40"/>
      <c r="Y158" s="40"/>
      <c r="Z158" s="40"/>
      <c r="AA158" s="40"/>
      <c r="AB158" s="40"/>
      <c r="AC158" s="40"/>
      <c r="AD158" s="40"/>
      <c r="AE158" s="40"/>
      <c r="AR158" s="232" t="s">
        <v>225</v>
      </c>
      <c r="AT158" s="232" t="s">
        <v>222</v>
      </c>
      <c r="AU158" s="232" t="s">
        <v>86</v>
      </c>
      <c r="AY158" s="18" t="s">
        <v>199</v>
      </c>
      <c r="BE158" s="233">
        <f>IF(N158="základní",J158,0)</f>
        <v>0</v>
      </c>
      <c r="BF158" s="233">
        <f>IF(N158="snížená",J158,0)</f>
        <v>0</v>
      </c>
      <c r="BG158" s="233">
        <f>IF(N158="zákl. přenesená",J158,0)</f>
        <v>0</v>
      </c>
      <c r="BH158" s="233">
        <f>IF(N158="sníž. přenesená",J158,0)</f>
        <v>0</v>
      </c>
      <c r="BI158" s="233">
        <f>IF(N158="nulová",J158,0)</f>
        <v>0</v>
      </c>
      <c r="BJ158" s="18" t="s">
        <v>84</v>
      </c>
      <c r="BK158" s="233">
        <f>ROUND(I158*H158,2)</f>
        <v>0</v>
      </c>
      <c r="BL158" s="18" t="s">
        <v>225</v>
      </c>
      <c r="BM158" s="232" t="s">
        <v>345</v>
      </c>
    </row>
    <row r="159" spans="1:47" s="2" customFormat="1" ht="12">
      <c r="A159" s="40"/>
      <c r="B159" s="41"/>
      <c r="C159" s="42"/>
      <c r="D159" s="234" t="s">
        <v>210</v>
      </c>
      <c r="E159" s="42"/>
      <c r="F159" s="235" t="s">
        <v>1061</v>
      </c>
      <c r="G159" s="42"/>
      <c r="H159" s="42"/>
      <c r="I159" s="138"/>
      <c r="J159" s="42"/>
      <c r="K159" s="42"/>
      <c r="L159" s="46"/>
      <c r="M159" s="236"/>
      <c r="N159" s="237"/>
      <c r="O159" s="86"/>
      <c r="P159" s="86"/>
      <c r="Q159" s="86"/>
      <c r="R159" s="86"/>
      <c r="S159" s="86"/>
      <c r="T159" s="87"/>
      <c r="U159" s="40"/>
      <c r="V159" s="40"/>
      <c r="W159" s="40"/>
      <c r="X159" s="40"/>
      <c r="Y159" s="40"/>
      <c r="Z159" s="40"/>
      <c r="AA159" s="40"/>
      <c r="AB159" s="40"/>
      <c r="AC159" s="40"/>
      <c r="AD159" s="40"/>
      <c r="AE159" s="40"/>
      <c r="AT159" s="18" t="s">
        <v>210</v>
      </c>
      <c r="AU159" s="18" t="s">
        <v>86</v>
      </c>
    </row>
    <row r="160" spans="1:63" s="12" customFormat="1" ht="25.9" customHeight="1">
      <c r="A160" s="12"/>
      <c r="B160" s="204"/>
      <c r="C160" s="205"/>
      <c r="D160" s="206" t="s">
        <v>76</v>
      </c>
      <c r="E160" s="207" t="s">
        <v>1064</v>
      </c>
      <c r="F160" s="207" t="s">
        <v>1065</v>
      </c>
      <c r="G160" s="205"/>
      <c r="H160" s="205"/>
      <c r="I160" s="208"/>
      <c r="J160" s="209">
        <f>BK160</f>
        <v>0</v>
      </c>
      <c r="K160" s="205"/>
      <c r="L160" s="210"/>
      <c r="M160" s="211"/>
      <c r="N160" s="212"/>
      <c r="O160" s="212"/>
      <c r="P160" s="213">
        <f>SUM(P161:P164)</f>
        <v>0</v>
      </c>
      <c r="Q160" s="212"/>
      <c r="R160" s="213">
        <f>SUM(R161:R164)</f>
        <v>0</v>
      </c>
      <c r="S160" s="212"/>
      <c r="T160" s="214">
        <f>SUM(T161:T164)</f>
        <v>0</v>
      </c>
      <c r="U160" s="12"/>
      <c r="V160" s="12"/>
      <c r="W160" s="12"/>
      <c r="X160" s="12"/>
      <c r="Y160" s="12"/>
      <c r="Z160" s="12"/>
      <c r="AA160" s="12"/>
      <c r="AB160" s="12"/>
      <c r="AC160" s="12"/>
      <c r="AD160" s="12"/>
      <c r="AE160" s="12"/>
      <c r="AR160" s="215" t="s">
        <v>200</v>
      </c>
      <c r="AT160" s="216" t="s">
        <v>76</v>
      </c>
      <c r="AU160" s="216" t="s">
        <v>6</v>
      </c>
      <c r="AY160" s="215" t="s">
        <v>199</v>
      </c>
      <c r="BK160" s="217">
        <f>SUM(BK161:BK164)</f>
        <v>0</v>
      </c>
    </row>
    <row r="161" spans="1:65" s="2" customFormat="1" ht="19.8" customHeight="1">
      <c r="A161" s="40"/>
      <c r="B161" s="41"/>
      <c r="C161" s="260" t="s">
        <v>257</v>
      </c>
      <c r="D161" s="260" t="s">
        <v>222</v>
      </c>
      <c r="E161" s="261" t="s">
        <v>1070</v>
      </c>
      <c r="F161" s="262" t="s">
        <v>738</v>
      </c>
      <c r="G161" s="263" t="s">
        <v>296</v>
      </c>
      <c r="H161" s="264">
        <v>1.08</v>
      </c>
      <c r="I161" s="265"/>
      <c r="J161" s="266">
        <f>ROUND(I161*H161,2)</f>
        <v>0</v>
      </c>
      <c r="K161" s="262" t="s">
        <v>32</v>
      </c>
      <c r="L161" s="46"/>
      <c r="M161" s="267" t="s">
        <v>32</v>
      </c>
      <c r="N161" s="268" t="s">
        <v>48</v>
      </c>
      <c r="O161" s="86"/>
      <c r="P161" s="230">
        <f>O161*H161</f>
        <v>0</v>
      </c>
      <c r="Q161" s="230">
        <v>0</v>
      </c>
      <c r="R161" s="230">
        <f>Q161*H161</f>
        <v>0</v>
      </c>
      <c r="S161" s="230">
        <v>0</v>
      </c>
      <c r="T161" s="231">
        <f>S161*H161</f>
        <v>0</v>
      </c>
      <c r="U161" s="40"/>
      <c r="V161" s="40"/>
      <c r="W161" s="40"/>
      <c r="X161" s="40"/>
      <c r="Y161" s="40"/>
      <c r="Z161" s="40"/>
      <c r="AA161" s="40"/>
      <c r="AB161" s="40"/>
      <c r="AC161" s="40"/>
      <c r="AD161" s="40"/>
      <c r="AE161" s="40"/>
      <c r="AR161" s="232" t="s">
        <v>209</v>
      </c>
      <c r="AT161" s="232" t="s">
        <v>222</v>
      </c>
      <c r="AU161" s="232" t="s">
        <v>84</v>
      </c>
      <c r="AY161" s="18" t="s">
        <v>199</v>
      </c>
      <c r="BE161" s="233">
        <f>IF(N161="základní",J161,0)</f>
        <v>0</v>
      </c>
      <c r="BF161" s="233">
        <f>IF(N161="snížená",J161,0)</f>
        <v>0</v>
      </c>
      <c r="BG161" s="233">
        <f>IF(N161="zákl. přenesená",J161,0)</f>
        <v>0</v>
      </c>
      <c r="BH161" s="233">
        <f>IF(N161="sníž. přenesená",J161,0)</f>
        <v>0</v>
      </c>
      <c r="BI161" s="233">
        <f>IF(N161="nulová",J161,0)</f>
        <v>0</v>
      </c>
      <c r="BJ161" s="18" t="s">
        <v>84</v>
      </c>
      <c r="BK161" s="233">
        <f>ROUND(I161*H161,2)</f>
        <v>0</v>
      </c>
      <c r="BL161" s="18" t="s">
        <v>209</v>
      </c>
      <c r="BM161" s="232" t="s">
        <v>348</v>
      </c>
    </row>
    <row r="162" spans="1:47" s="2" customFormat="1" ht="12">
      <c r="A162" s="40"/>
      <c r="B162" s="41"/>
      <c r="C162" s="42"/>
      <c r="D162" s="234" t="s">
        <v>210</v>
      </c>
      <c r="E162" s="42"/>
      <c r="F162" s="235" t="s">
        <v>738</v>
      </c>
      <c r="G162" s="42"/>
      <c r="H162" s="42"/>
      <c r="I162" s="138"/>
      <c r="J162" s="42"/>
      <c r="K162" s="42"/>
      <c r="L162" s="46"/>
      <c r="M162" s="236"/>
      <c r="N162" s="237"/>
      <c r="O162" s="86"/>
      <c r="P162" s="86"/>
      <c r="Q162" s="86"/>
      <c r="R162" s="86"/>
      <c r="S162" s="86"/>
      <c r="T162" s="87"/>
      <c r="U162" s="40"/>
      <c r="V162" s="40"/>
      <c r="W162" s="40"/>
      <c r="X162" s="40"/>
      <c r="Y162" s="40"/>
      <c r="Z162" s="40"/>
      <c r="AA162" s="40"/>
      <c r="AB162" s="40"/>
      <c r="AC162" s="40"/>
      <c r="AD162" s="40"/>
      <c r="AE162" s="40"/>
      <c r="AT162" s="18" t="s">
        <v>210</v>
      </c>
      <c r="AU162" s="18" t="s">
        <v>84</v>
      </c>
    </row>
    <row r="163" spans="1:51" s="13" customFormat="1" ht="12">
      <c r="A163" s="13"/>
      <c r="B163" s="238"/>
      <c r="C163" s="239"/>
      <c r="D163" s="234" t="s">
        <v>213</v>
      </c>
      <c r="E163" s="240" t="s">
        <v>32</v>
      </c>
      <c r="F163" s="241" t="s">
        <v>1572</v>
      </c>
      <c r="G163" s="239"/>
      <c r="H163" s="242">
        <v>1.08</v>
      </c>
      <c r="I163" s="243"/>
      <c r="J163" s="239"/>
      <c r="K163" s="239"/>
      <c r="L163" s="244"/>
      <c r="M163" s="245"/>
      <c r="N163" s="246"/>
      <c r="O163" s="246"/>
      <c r="P163" s="246"/>
      <c r="Q163" s="246"/>
      <c r="R163" s="246"/>
      <c r="S163" s="246"/>
      <c r="T163" s="247"/>
      <c r="U163" s="13"/>
      <c r="V163" s="13"/>
      <c r="W163" s="13"/>
      <c r="X163" s="13"/>
      <c r="Y163" s="13"/>
      <c r="Z163" s="13"/>
      <c r="AA163" s="13"/>
      <c r="AB163" s="13"/>
      <c r="AC163" s="13"/>
      <c r="AD163" s="13"/>
      <c r="AE163" s="13"/>
      <c r="AT163" s="248" t="s">
        <v>213</v>
      </c>
      <c r="AU163" s="248" t="s">
        <v>84</v>
      </c>
      <c r="AV163" s="13" t="s">
        <v>86</v>
      </c>
      <c r="AW163" s="13" t="s">
        <v>39</v>
      </c>
      <c r="AX163" s="13" t="s">
        <v>6</v>
      </c>
      <c r="AY163" s="248" t="s">
        <v>199</v>
      </c>
    </row>
    <row r="164" spans="1:51" s="14" customFormat="1" ht="12">
      <c r="A164" s="14"/>
      <c r="B164" s="249"/>
      <c r="C164" s="250"/>
      <c r="D164" s="234" t="s">
        <v>213</v>
      </c>
      <c r="E164" s="251" t="s">
        <v>32</v>
      </c>
      <c r="F164" s="252" t="s">
        <v>215</v>
      </c>
      <c r="G164" s="250"/>
      <c r="H164" s="253">
        <v>1.08</v>
      </c>
      <c r="I164" s="254"/>
      <c r="J164" s="250"/>
      <c r="K164" s="250"/>
      <c r="L164" s="255"/>
      <c r="M164" s="256"/>
      <c r="N164" s="257"/>
      <c r="O164" s="257"/>
      <c r="P164" s="257"/>
      <c r="Q164" s="257"/>
      <c r="R164" s="257"/>
      <c r="S164" s="257"/>
      <c r="T164" s="258"/>
      <c r="U164" s="14"/>
      <c r="V164" s="14"/>
      <c r="W164" s="14"/>
      <c r="X164" s="14"/>
      <c r="Y164" s="14"/>
      <c r="Z164" s="14"/>
      <c r="AA164" s="14"/>
      <c r="AB164" s="14"/>
      <c r="AC164" s="14"/>
      <c r="AD164" s="14"/>
      <c r="AE164" s="14"/>
      <c r="AT164" s="259" t="s">
        <v>213</v>
      </c>
      <c r="AU164" s="259" t="s">
        <v>84</v>
      </c>
      <c r="AV164" s="14" t="s">
        <v>209</v>
      </c>
      <c r="AW164" s="14" t="s">
        <v>39</v>
      </c>
      <c r="AX164" s="14" t="s">
        <v>84</v>
      </c>
      <c r="AY164" s="259" t="s">
        <v>199</v>
      </c>
    </row>
    <row r="165" spans="1:31" s="2" customFormat="1" ht="6.95" customHeight="1">
      <c r="A165" s="40"/>
      <c r="B165" s="61"/>
      <c r="C165" s="62"/>
      <c r="D165" s="62"/>
      <c r="E165" s="62"/>
      <c r="F165" s="62"/>
      <c r="G165" s="62"/>
      <c r="H165" s="62"/>
      <c r="I165" s="168"/>
      <c r="J165" s="62"/>
      <c r="K165" s="62"/>
      <c r="L165" s="46"/>
      <c r="M165" s="40"/>
      <c r="O165" s="40"/>
      <c r="P165" s="40"/>
      <c r="Q165" s="40"/>
      <c r="R165" s="40"/>
      <c r="S165" s="40"/>
      <c r="T165" s="40"/>
      <c r="U165" s="40"/>
      <c r="V165" s="40"/>
      <c r="W165" s="40"/>
      <c r="X165" s="40"/>
      <c r="Y165" s="40"/>
      <c r="Z165" s="40"/>
      <c r="AA165" s="40"/>
      <c r="AB165" s="40"/>
      <c r="AC165" s="40"/>
      <c r="AD165" s="40"/>
      <c r="AE165" s="40"/>
    </row>
  </sheetData>
  <sheetProtection password="CC35" sheet="1" objects="1" scenarios="1" formatColumns="0" formatRows="0" autoFilter="0"/>
  <autoFilter ref="C87:K164"/>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2:BM328"/>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158</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1575</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ROUND(J94,15)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ROUND((SUM(BE94:BE327)),15)</f>
        <v>0</v>
      </c>
      <c r="G33" s="40"/>
      <c r="H33" s="40"/>
      <c r="I33" s="157">
        <v>0.21</v>
      </c>
      <c r="J33" s="156">
        <f>ROUND(((SUM(BE94:BE327))*I33),15)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ROUND((SUM(BF94:BF327)),15)</f>
        <v>0</v>
      </c>
      <c r="G34" s="40"/>
      <c r="H34" s="40"/>
      <c r="I34" s="157">
        <v>0.15</v>
      </c>
      <c r="J34" s="156">
        <f>ROUND(((SUM(BF94:BF327))*I34),15)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ROUND((SUM(BG94:BG327)),15)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ROUND((SUM(BH94:BH327)),15)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ROUND((SUM(BI94:BI327)),15)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01-21-07-01 - Propustek v km 74,358</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J94</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J95</f>
        <v>0</v>
      </c>
      <c r="K60" s="179"/>
      <c r="L60" s="184"/>
      <c r="S60" s="9"/>
      <c r="T60" s="9"/>
      <c r="U60" s="9"/>
      <c r="V60" s="9"/>
      <c r="W60" s="9"/>
      <c r="X60" s="9"/>
      <c r="Y60" s="9"/>
      <c r="Z60" s="9"/>
      <c r="AA60" s="9"/>
      <c r="AB60" s="9"/>
      <c r="AC60" s="9"/>
      <c r="AD60" s="9"/>
      <c r="AE60" s="9"/>
    </row>
    <row r="61" spans="1:31" s="10" customFormat="1" ht="19.9" customHeight="1">
      <c r="A61" s="10"/>
      <c r="B61" s="185"/>
      <c r="C61" s="186"/>
      <c r="D61" s="187" t="s">
        <v>842</v>
      </c>
      <c r="E61" s="188"/>
      <c r="F61" s="188"/>
      <c r="G61" s="188"/>
      <c r="H61" s="188"/>
      <c r="I61" s="189"/>
      <c r="J61" s="190">
        <f>J100</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843</v>
      </c>
      <c r="E62" s="188"/>
      <c r="F62" s="188"/>
      <c r="G62" s="188"/>
      <c r="H62" s="188"/>
      <c r="I62" s="189"/>
      <c r="J62" s="190">
        <f>J168</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844</v>
      </c>
      <c r="E63" s="188"/>
      <c r="F63" s="188"/>
      <c r="G63" s="188"/>
      <c r="H63" s="188"/>
      <c r="I63" s="189"/>
      <c r="J63" s="190">
        <f>J198</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845</v>
      </c>
      <c r="E64" s="188"/>
      <c r="F64" s="188"/>
      <c r="G64" s="188"/>
      <c r="H64" s="188"/>
      <c r="I64" s="189"/>
      <c r="J64" s="190">
        <f>J221</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846</v>
      </c>
      <c r="E65" s="188"/>
      <c r="F65" s="188"/>
      <c r="G65" s="188"/>
      <c r="H65" s="188"/>
      <c r="I65" s="189"/>
      <c r="J65" s="190">
        <f>J236</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847</v>
      </c>
      <c r="E66" s="188"/>
      <c r="F66" s="188"/>
      <c r="G66" s="188"/>
      <c r="H66" s="188"/>
      <c r="I66" s="189"/>
      <c r="J66" s="190">
        <f>J241</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848</v>
      </c>
      <c r="E67" s="188"/>
      <c r="F67" s="188"/>
      <c r="G67" s="188"/>
      <c r="H67" s="188"/>
      <c r="I67" s="189"/>
      <c r="J67" s="190">
        <f>J273</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849</v>
      </c>
      <c r="E68" s="188"/>
      <c r="F68" s="188"/>
      <c r="G68" s="188"/>
      <c r="H68" s="188"/>
      <c r="I68" s="189"/>
      <c r="J68" s="190">
        <f>J288</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850</v>
      </c>
      <c r="E69" s="188"/>
      <c r="F69" s="188"/>
      <c r="G69" s="188"/>
      <c r="H69" s="188"/>
      <c r="I69" s="189"/>
      <c r="J69" s="190">
        <f>J291</f>
        <v>0</v>
      </c>
      <c r="K69" s="186"/>
      <c r="L69" s="191"/>
      <c r="S69" s="10"/>
      <c r="T69" s="10"/>
      <c r="U69" s="10"/>
      <c r="V69" s="10"/>
      <c r="W69" s="10"/>
      <c r="X69" s="10"/>
      <c r="Y69" s="10"/>
      <c r="Z69" s="10"/>
      <c r="AA69" s="10"/>
      <c r="AB69" s="10"/>
      <c r="AC69" s="10"/>
      <c r="AD69" s="10"/>
      <c r="AE69" s="10"/>
    </row>
    <row r="70" spans="1:31" s="9" customFormat="1" ht="24.95" customHeight="1">
      <c r="A70" s="9"/>
      <c r="B70" s="178"/>
      <c r="C70" s="179"/>
      <c r="D70" s="180" t="s">
        <v>1137</v>
      </c>
      <c r="E70" s="181"/>
      <c r="F70" s="181"/>
      <c r="G70" s="181"/>
      <c r="H70" s="181"/>
      <c r="I70" s="182"/>
      <c r="J70" s="183">
        <f>J296</f>
        <v>0</v>
      </c>
      <c r="K70" s="179"/>
      <c r="L70" s="184"/>
      <c r="S70" s="9"/>
      <c r="T70" s="9"/>
      <c r="U70" s="9"/>
      <c r="V70" s="9"/>
      <c r="W70" s="9"/>
      <c r="X70" s="9"/>
      <c r="Y70" s="9"/>
      <c r="Z70" s="9"/>
      <c r="AA70" s="9"/>
      <c r="AB70" s="9"/>
      <c r="AC70" s="9"/>
      <c r="AD70" s="9"/>
      <c r="AE70" s="9"/>
    </row>
    <row r="71" spans="1:31" s="10" customFormat="1" ht="19.9" customHeight="1">
      <c r="A71" s="10"/>
      <c r="B71" s="185"/>
      <c r="C71" s="186"/>
      <c r="D71" s="187" t="s">
        <v>1309</v>
      </c>
      <c r="E71" s="188"/>
      <c r="F71" s="188"/>
      <c r="G71" s="188"/>
      <c r="H71" s="188"/>
      <c r="I71" s="189"/>
      <c r="J71" s="190">
        <f>J297</f>
        <v>0</v>
      </c>
      <c r="K71" s="186"/>
      <c r="L71" s="191"/>
      <c r="S71" s="10"/>
      <c r="T71" s="10"/>
      <c r="U71" s="10"/>
      <c r="V71" s="10"/>
      <c r="W71" s="10"/>
      <c r="X71" s="10"/>
      <c r="Y71" s="10"/>
      <c r="Z71" s="10"/>
      <c r="AA71" s="10"/>
      <c r="AB71" s="10"/>
      <c r="AC71" s="10"/>
      <c r="AD71" s="10"/>
      <c r="AE71" s="10"/>
    </row>
    <row r="72" spans="1:31" s="9" customFormat="1" ht="24.95" customHeight="1">
      <c r="A72" s="9"/>
      <c r="B72" s="178"/>
      <c r="C72" s="179"/>
      <c r="D72" s="180" t="s">
        <v>217</v>
      </c>
      <c r="E72" s="181"/>
      <c r="F72" s="181"/>
      <c r="G72" s="181"/>
      <c r="H72" s="181"/>
      <c r="I72" s="182"/>
      <c r="J72" s="183">
        <f>J313</f>
        <v>0</v>
      </c>
      <c r="K72" s="179"/>
      <c r="L72" s="184"/>
      <c r="S72" s="9"/>
      <c r="T72" s="9"/>
      <c r="U72" s="9"/>
      <c r="V72" s="9"/>
      <c r="W72" s="9"/>
      <c r="X72" s="9"/>
      <c r="Y72" s="9"/>
      <c r="Z72" s="9"/>
      <c r="AA72" s="9"/>
      <c r="AB72" s="9"/>
      <c r="AC72" s="9"/>
      <c r="AD72" s="9"/>
      <c r="AE72" s="9"/>
    </row>
    <row r="73" spans="1:31" s="10" customFormat="1" ht="19.9" customHeight="1">
      <c r="A73" s="10"/>
      <c r="B73" s="185"/>
      <c r="C73" s="186"/>
      <c r="D73" s="187" t="s">
        <v>852</v>
      </c>
      <c r="E73" s="188"/>
      <c r="F73" s="188"/>
      <c r="G73" s="188"/>
      <c r="H73" s="188"/>
      <c r="I73" s="189"/>
      <c r="J73" s="190">
        <f>J314</f>
        <v>0</v>
      </c>
      <c r="K73" s="186"/>
      <c r="L73" s="191"/>
      <c r="S73" s="10"/>
      <c r="T73" s="10"/>
      <c r="U73" s="10"/>
      <c r="V73" s="10"/>
      <c r="W73" s="10"/>
      <c r="X73" s="10"/>
      <c r="Y73" s="10"/>
      <c r="Z73" s="10"/>
      <c r="AA73" s="10"/>
      <c r="AB73" s="10"/>
      <c r="AC73" s="10"/>
      <c r="AD73" s="10"/>
      <c r="AE73" s="10"/>
    </row>
    <row r="74" spans="1:31" s="9" customFormat="1" ht="24.95" customHeight="1">
      <c r="A74" s="9"/>
      <c r="B74" s="178"/>
      <c r="C74" s="179"/>
      <c r="D74" s="180" t="s">
        <v>853</v>
      </c>
      <c r="E74" s="181"/>
      <c r="F74" s="181"/>
      <c r="G74" s="181"/>
      <c r="H74" s="181"/>
      <c r="I74" s="182"/>
      <c r="J74" s="183">
        <f>J317</f>
        <v>0</v>
      </c>
      <c r="K74" s="179"/>
      <c r="L74" s="184"/>
      <c r="S74" s="9"/>
      <c r="T74" s="9"/>
      <c r="U74" s="9"/>
      <c r="V74" s="9"/>
      <c r="W74" s="9"/>
      <c r="X74" s="9"/>
      <c r="Y74" s="9"/>
      <c r="Z74" s="9"/>
      <c r="AA74" s="9"/>
      <c r="AB74" s="9"/>
      <c r="AC74" s="9"/>
      <c r="AD74" s="9"/>
      <c r="AE74" s="9"/>
    </row>
    <row r="75" spans="1:31" s="2" customFormat="1" ht="21.8"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61"/>
      <c r="C76" s="62"/>
      <c r="D76" s="62"/>
      <c r="E76" s="62"/>
      <c r="F76" s="62"/>
      <c r="G76" s="62"/>
      <c r="H76" s="62"/>
      <c r="I76" s="168"/>
      <c r="J76" s="62"/>
      <c r="K76" s="62"/>
      <c r="L76" s="139"/>
      <c r="S76" s="40"/>
      <c r="T76" s="40"/>
      <c r="U76" s="40"/>
      <c r="V76" s="40"/>
      <c r="W76" s="40"/>
      <c r="X76" s="40"/>
      <c r="Y76" s="40"/>
      <c r="Z76" s="40"/>
      <c r="AA76" s="40"/>
      <c r="AB76" s="40"/>
      <c r="AC76" s="40"/>
      <c r="AD76" s="40"/>
      <c r="AE76" s="40"/>
    </row>
    <row r="80" spans="1:31" s="2" customFormat="1" ht="6.95" customHeight="1">
      <c r="A80" s="40"/>
      <c r="B80" s="63"/>
      <c r="C80" s="64"/>
      <c r="D80" s="64"/>
      <c r="E80" s="64"/>
      <c r="F80" s="64"/>
      <c r="G80" s="64"/>
      <c r="H80" s="64"/>
      <c r="I80" s="171"/>
      <c r="J80" s="64"/>
      <c r="K80" s="64"/>
      <c r="L80" s="139"/>
      <c r="S80" s="40"/>
      <c r="T80" s="40"/>
      <c r="U80" s="40"/>
      <c r="V80" s="40"/>
      <c r="W80" s="40"/>
      <c r="X80" s="40"/>
      <c r="Y80" s="40"/>
      <c r="Z80" s="40"/>
      <c r="AA80" s="40"/>
      <c r="AB80" s="40"/>
      <c r="AC80" s="40"/>
      <c r="AD80" s="40"/>
      <c r="AE80" s="40"/>
    </row>
    <row r="81" spans="1:31" s="2" customFormat="1" ht="24.95" customHeight="1">
      <c r="A81" s="40"/>
      <c r="B81" s="41"/>
      <c r="C81" s="24" t="s">
        <v>184</v>
      </c>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2" customHeight="1">
      <c r="A83" s="40"/>
      <c r="B83" s="41"/>
      <c r="C83" s="33" t="s">
        <v>16</v>
      </c>
      <c r="D83" s="42"/>
      <c r="E83" s="42"/>
      <c r="F83" s="42"/>
      <c r="G83" s="42"/>
      <c r="H83" s="42"/>
      <c r="I83" s="138"/>
      <c r="J83" s="42"/>
      <c r="K83" s="42"/>
      <c r="L83" s="139"/>
      <c r="S83" s="40"/>
      <c r="T83" s="40"/>
      <c r="U83" s="40"/>
      <c r="V83" s="40"/>
      <c r="W83" s="40"/>
      <c r="X83" s="40"/>
      <c r="Y83" s="40"/>
      <c r="Z83" s="40"/>
      <c r="AA83" s="40"/>
      <c r="AB83" s="40"/>
      <c r="AC83" s="40"/>
      <c r="AD83" s="40"/>
      <c r="AE83" s="40"/>
    </row>
    <row r="84" spans="1:31" s="2" customFormat="1" ht="14.4" customHeight="1">
      <c r="A84" s="40"/>
      <c r="B84" s="41"/>
      <c r="C84" s="42"/>
      <c r="D84" s="42"/>
      <c r="E84" s="172" t="str">
        <f>E7</f>
        <v>Oprava trati v úseku Mostek – Horka u Staré Paky</v>
      </c>
      <c r="F84" s="33"/>
      <c r="G84" s="33"/>
      <c r="H84" s="33"/>
      <c r="I84" s="138"/>
      <c r="J84" s="42"/>
      <c r="K84" s="42"/>
      <c r="L84" s="139"/>
      <c r="S84" s="40"/>
      <c r="T84" s="40"/>
      <c r="U84" s="40"/>
      <c r="V84" s="40"/>
      <c r="W84" s="40"/>
      <c r="X84" s="40"/>
      <c r="Y84" s="40"/>
      <c r="Z84" s="40"/>
      <c r="AA84" s="40"/>
      <c r="AB84" s="40"/>
      <c r="AC84" s="40"/>
      <c r="AD84" s="40"/>
      <c r="AE84" s="40"/>
    </row>
    <row r="85" spans="1:31" s="2" customFormat="1" ht="12" customHeight="1">
      <c r="A85" s="40"/>
      <c r="B85" s="41"/>
      <c r="C85" s="33" t="s">
        <v>175</v>
      </c>
      <c r="D85" s="42"/>
      <c r="E85" s="42"/>
      <c r="F85" s="42"/>
      <c r="G85" s="42"/>
      <c r="H85" s="42"/>
      <c r="I85" s="138"/>
      <c r="J85" s="42"/>
      <c r="K85" s="42"/>
      <c r="L85" s="139"/>
      <c r="S85" s="40"/>
      <c r="T85" s="40"/>
      <c r="U85" s="40"/>
      <c r="V85" s="40"/>
      <c r="W85" s="40"/>
      <c r="X85" s="40"/>
      <c r="Y85" s="40"/>
      <c r="Z85" s="40"/>
      <c r="AA85" s="40"/>
      <c r="AB85" s="40"/>
      <c r="AC85" s="40"/>
      <c r="AD85" s="40"/>
      <c r="AE85" s="40"/>
    </row>
    <row r="86" spans="1:31" s="2" customFormat="1" ht="14.4" customHeight="1">
      <c r="A86" s="40"/>
      <c r="B86" s="41"/>
      <c r="C86" s="42"/>
      <c r="D86" s="42"/>
      <c r="E86" s="71" t="str">
        <f>E9</f>
        <v>SO 01-21-07-01 - Propustek v km 74,358</v>
      </c>
      <c r="F86" s="42"/>
      <c r="G86" s="42"/>
      <c r="H86" s="42"/>
      <c r="I86" s="138"/>
      <c r="J86" s="42"/>
      <c r="K86" s="42"/>
      <c r="L86" s="139"/>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138"/>
      <c r="J87" s="42"/>
      <c r="K87" s="42"/>
      <c r="L87" s="139"/>
      <c r="S87" s="40"/>
      <c r="T87" s="40"/>
      <c r="U87" s="40"/>
      <c r="V87" s="40"/>
      <c r="W87" s="40"/>
      <c r="X87" s="40"/>
      <c r="Y87" s="40"/>
      <c r="Z87" s="40"/>
      <c r="AA87" s="40"/>
      <c r="AB87" s="40"/>
      <c r="AC87" s="40"/>
      <c r="AD87" s="40"/>
      <c r="AE87" s="40"/>
    </row>
    <row r="88" spans="1:31" s="2" customFormat="1" ht="12" customHeight="1">
      <c r="A88" s="40"/>
      <c r="B88" s="41"/>
      <c r="C88" s="33" t="s">
        <v>22</v>
      </c>
      <c r="D88" s="42"/>
      <c r="E88" s="42"/>
      <c r="F88" s="28" t="str">
        <f>F12</f>
        <v>Mostek - Horka u St. Paky</v>
      </c>
      <c r="G88" s="42"/>
      <c r="H88" s="42"/>
      <c r="I88" s="142" t="s">
        <v>24</v>
      </c>
      <c r="J88" s="74" t="str">
        <f>IF(J12="","",J12)</f>
        <v>12. 3. 2020</v>
      </c>
      <c r="K88" s="42"/>
      <c r="L88" s="139"/>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138"/>
      <c r="J89" s="42"/>
      <c r="K89" s="42"/>
      <c r="L89" s="139"/>
      <c r="S89" s="40"/>
      <c r="T89" s="40"/>
      <c r="U89" s="40"/>
      <c r="V89" s="40"/>
      <c r="W89" s="40"/>
      <c r="X89" s="40"/>
      <c r="Y89" s="40"/>
      <c r="Z89" s="40"/>
      <c r="AA89" s="40"/>
      <c r="AB89" s="40"/>
      <c r="AC89" s="40"/>
      <c r="AD89" s="40"/>
      <c r="AE89" s="40"/>
    </row>
    <row r="90" spans="1:31" s="2" customFormat="1" ht="15.6" customHeight="1">
      <c r="A90" s="40"/>
      <c r="B90" s="41"/>
      <c r="C90" s="33" t="s">
        <v>30</v>
      </c>
      <c r="D90" s="42"/>
      <c r="E90" s="42"/>
      <c r="F90" s="28" t="str">
        <f>E15</f>
        <v>Správa železnic, státní organizace</v>
      </c>
      <c r="G90" s="42"/>
      <c r="H90" s="42"/>
      <c r="I90" s="142" t="s">
        <v>37</v>
      </c>
      <c r="J90" s="38" t="str">
        <f>E21</f>
        <v>Prodin, a.s.</v>
      </c>
      <c r="K90" s="42"/>
      <c r="L90" s="139"/>
      <c r="S90" s="40"/>
      <c r="T90" s="40"/>
      <c r="U90" s="40"/>
      <c r="V90" s="40"/>
      <c r="W90" s="40"/>
      <c r="X90" s="40"/>
      <c r="Y90" s="40"/>
      <c r="Z90" s="40"/>
      <c r="AA90" s="40"/>
      <c r="AB90" s="40"/>
      <c r="AC90" s="40"/>
      <c r="AD90" s="40"/>
      <c r="AE90" s="40"/>
    </row>
    <row r="91" spans="1:31" s="2" customFormat="1" ht="15.6" customHeight="1">
      <c r="A91" s="40"/>
      <c r="B91" s="41"/>
      <c r="C91" s="33" t="s">
        <v>35</v>
      </c>
      <c r="D91" s="42"/>
      <c r="E91" s="42"/>
      <c r="F91" s="28" t="str">
        <f>IF(E18="","",E18)</f>
        <v>Vyplň údaj</v>
      </c>
      <c r="G91" s="42"/>
      <c r="H91" s="42"/>
      <c r="I91" s="142" t="s">
        <v>40</v>
      </c>
      <c r="J91" s="38" t="str">
        <f>E24</f>
        <v>Prodin, a.s.</v>
      </c>
      <c r="K91" s="42"/>
      <c r="L91" s="139"/>
      <c r="S91" s="40"/>
      <c r="T91" s="40"/>
      <c r="U91" s="40"/>
      <c r="V91" s="40"/>
      <c r="W91" s="40"/>
      <c r="X91" s="40"/>
      <c r="Y91" s="40"/>
      <c r="Z91" s="40"/>
      <c r="AA91" s="40"/>
      <c r="AB91" s="40"/>
      <c r="AC91" s="40"/>
      <c r="AD91" s="40"/>
      <c r="AE91" s="40"/>
    </row>
    <row r="92" spans="1:31" s="2" customFormat="1" ht="10.3" customHeight="1">
      <c r="A92" s="40"/>
      <c r="B92" s="41"/>
      <c r="C92" s="42"/>
      <c r="D92" s="42"/>
      <c r="E92" s="42"/>
      <c r="F92" s="42"/>
      <c r="G92" s="42"/>
      <c r="H92" s="42"/>
      <c r="I92" s="138"/>
      <c r="J92" s="42"/>
      <c r="K92" s="42"/>
      <c r="L92" s="139"/>
      <c r="S92" s="40"/>
      <c r="T92" s="40"/>
      <c r="U92" s="40"/>
      <c r="V92" s="40"/>
      <c r="W92" s="40"/>
      <c r="X92" s="40"/>
      <c r="Y92" s="40"/>
      <c r="Z92" s="40"/>
      <c r="AA92" s="40"/>
      <c r="AB92" s="40"/>
      <c r="AC92" s="40"/>
      <c r="AD92" s="40"/>
      <c r="AE92" s="40"/>
    </row>
    <row r="93" spans="1:31" s="11" customFormat="1" ht="29.25" customHeight="1">
      <c r="A93" s="192"/>
      <c r="B93" s="193"/>
      <c r="C93" s="194" t="s">
        <v>185</v>
      </c>
      <c r="D93" s="195" t="s">
        <v>62</v>
      </c>
      <c r="E93" s="195" t="s">
        <v>58</v>
      </c>
      <c r="F93" s="195" t="s">
        <v>59</v>
      </c>
      <c r="G93" s="195" t="s">
        <v>186</v>
      </c>
      <c r="H93" s="195" t="s">
        <v>187</v>
      </c>
      <c r="I93" s="196" t="s">
        <v>188</v>
      </c>
      <c r="J93" s="195" t="s">
        <v>179</v>
      </c>
      <c r="K93" s="197" t="s">
        <v>189</v>
      </c>
      <c r="L93" s="198"/>
      <c r="M93" s="94" t="s">
        <v>32</v>
      </c>
      <c r="N93" s="95" t="s">
        <v>47</v>
      </c>
      <c r="O93" s="95" t="s">
        <v>190</v>
      </c>
      <c r="P93" s="95" t="s">
        <v>191</v>
      </c>
      <c r="Q93" s="95" t="s">
        <v>192</v>
      </c>
      <c r="R93" s="95" t="s">
        <v>193</v>
      </c>
      <c r="S93" s="95" t="s">
        <v>194</v>
      </c>
      <c r="T93" s="96" t="s">
        <v>195</v>
      </c>
      <c r="U93" s="192"/>
      <c r="V93" s="192"/>
      <c r="W93" s="192"/>
      <c r="X93" s="192"/>
      <c r="Y93" s="192"/>
      <c r="Z93" s="192"/>
      <c r="AA93" s="192"/>
      <c r="AB93" s="192"/>
      <c r="AC93" s="192"/>
      <c r="AD93" s="192"/>
      <c r="AE93" s="192"/>
    </row>
    <row r="94" spans="1:63" s="2" customFormat="1" ht="22.8" customHeight="1">
      <c r="A94" s="40"/>
      <c r="B94" s="41"/>
      <c r="C94" s="101" t="s">
        <v>196</v>
      </c>
      <c r="D94" s="42"/>
      <c r="E94" s="42"/>
      <c r="F94" s="42"/>
      <c r="G94" s="42"/>
      <c r="H94" s="42"/>
      <c r="I94" s="138"/>
      <c r="J94" s="199">
        <f>BK94</f>
        <v>0</v>
      </c>
      <c r="K94" s="42"/>
      <c r="L94" s="46"/>
      <c r="M94" s="97"/>
      <c r="N94" s="200"/>
      <c r="O94" s="98"/>
      <c r="P94" s="201">
        <f>P95+P296+P313+P317</f>
        <v>0</v>
      </c>
      <c r="Q94" s="98"/>
      <c r="R94" s="201">
        <f>R95+R296+R313+R317</f>
        <v>0</v>
      </c>
      <c r="S94" s="98"/>
      <c r="T94" s="202">
        <f>T95+T296+T313+T317</f>
        <v>0</v>
      </c>
      <c r="U94" s="40"/>
      <c r="V94" s="40"/>
      <c r="W94" s="40"/>
      <c r="X94" s="40"/>
      <c r="Y94" s="40"/>
      <c r="Z94" s="40"/>
      <c r="AA94" s="40"/>
      <c r="AB94" s="40"/>
      <c r="AC94" s="40"/>
      <c r="AD94" s="40"/>
      <c r="AE94" s="40"/>
      <c r="AT94" s="18" t="s">
        <v>76</v>
      </c>
      <c r="AU94" s="18" t="s">
        <v>180</v>
      </c>
      <c r="BK94" s="203">
        <f>BK95+BK296+BK313+BK317</f>
        <v>0</v>
      </c>
    </row>
    <row r="95" spans="1:63" s="12" customFormat="1" ht="25.9" customHeight="1">
      <c r="A95" s="12"/>
      <c r="B95" s="204"/>
      <c r="C95" s="205"/>
      <c r="D95" s="206" t="s">
        <v>76</v>
      </c>
      <c r="E95" s="207" t="s">
        <v>197</v>
      </c>
      <c r="F95" s="207" t="s">
        <v>198</v>
      </c>
      <c r="G95" s="205"/>
      <c r="H95" s="205"/>
      <c r="I95" s="208"/>
      <c r="J95" s="209">
        <f>BK95</f>
        <v>0</v>
      </c>
      <c r="K95" s="205"/>
      <c r="L95" s="210"/>
      <c r="M95" s="211"/>
      <c r="N95" s="212"/>
      <c r="O95" s="212"/>
      <c r="P95" s="213">
        <f>P96+SUM(P97:P100)+P168+P198+P221+P236+P241+P273+P288+P291</f>
        <v>0</v>
      </c>
      <c r="Q95" s="212"/>
      <c r="R95" s="213">
        <f>R96+SUM(R97:R100)+R168+R198+R221+R236+R241+R273+R288+R291</f>
        <v>0</v>
      </c>
      <c r="S95" s="212"/>
      <c r="T95" s="214">
        <f>T96+SUM(T97:T100)+T168+T198+T221+T236+T241+T273+T288+T291</f>
        <v>0</v>
      </c>
      <c r="U95" s="12"/>
      <c r="V95" s="12"/>
      <c r="W95" s="12"/>
      <c r="X95" s="12"/>
      <c r="Y95" s="12"/>
      <c r="Z95" s="12"/>
      <c r="AA95" s="12"/>
      <c r="AB95" s="12"/>
      <c r="AC95" s="12"/>
      <c r="AD95" s="12"/>
      <c r="AE95" s="12"/>
      <c r="AR95" s="215" t="s">
        <v>84</v>
      </c>
      <c r="AT95" s="216" t="s">
        <v>76</v>
      </c>
      <c r="AU95" s="216" t="s">
        <v>6</v>
      </c>
      <c r="AY95" s="215" t="s">
        <v>199</v>
      </c>
      <c r="BK95" s="217">
        <f>BK96+SUM(BK97:BK100)+BK168+BK198+BK221+BK236+BK241+BK273+BK288+BK291</f>
        <v>0</v>
      </c>
    </row>
    <row r="96" spans="1:65" s="2" customFormat="1" ht="19.8" customHeight="1">
      <c r="A96" s="40"/>
      <c r="B96" s="41"/>
      <c r="C96" s="260" t="s">
        <v>84</v>
      </c>
      <c r="D96" s="260" t="s">
        <v>222</v>
      </c>
      <c r="E96" s="261" t="s">
        <v>1331</v>
      </c>
      <c r="F96" s="262" t="s">
        <v>1332</v>
      </c>
      <c r="G96" s="263" t="s">
        <v>303</v>
      </c>
      <c r="H96" s="264">
        <v>0.576</v>
      </c>
      <c r="I96" s="265"/>
      <c r="J96" s="266">
        <f>ROUND(I96*H96,2)</f>
        <v>0</v>
      </c>
      <c r="K96" s="262" t="s">
        <v>32</v>
      </c>
      <c r="L96" s="46"/>
      <c r="M96" s="267" t="s">
        <v>32</v>
      </c>
      <c r="N96" s="268"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209</v>
      </c>
      <c r="AT96" s="232" t="s">
        <v>222</v>
      </c>
      <c r="AU96" s="232" t="s">
        <v>84</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86</v>
      </c>
    </row>
    <row r="97" spans="1:47" s="2" customFormat="1" ht="12">
      <c r="A97" s="40"/>
      <c r="B97" s="41"/>
      <c r="C97" s="42"/>
      <c r="D97" s="234" t="s">
        <v>210</v>
      </c>
      <c r="E97" s="42"/>
      <c r="F97" s="235" t="s">
        <v>1332</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84</v>
      </c>
    </row>
    <row r="98" spans="1:51" s="13" customFormat="1" ht="12">
      <c r="A98" s="13"/>
      <c r="B98" s="238"/>
      <c r="C98" s="239"/>
      <c r="D98" s="234" t="s">
        <v>213</v>
      </c>
      <c r="E98" s="240" t="s">
        <v>32</v>
      </c>
      <c r="F98" s="241" t="s">
        <v>1576</v>
      </c>
      <c r="G98" s="239"/>
      <c r="H98" s="242">
        <v>0.576</v>
      </c>
      <c r="I98" s="243"/>
      <c r="J98" s="239"/>
      <c r="K98" s="239"/>
      <c r="L98" s="244"/>
      <c r="M98" s="245"/>
      <c r="N98" s="246"/>
      <c r="O98" s="246"/>
      <c r="P98" s="246"/>
      <c r="Q98" s="246"/>
      <c r="R98" s="246"/>
      <c r="S98" s="246"/>
      <c r="T98" s="247"/>
      <c r="U98" s="13"/>
      <c r="V98" s="13"/>
      <c r="W98" s="13"/>
      <c r="X98" s="13"/>
      <c r="Y98" s="13"/>
      <c r="Z98" s="13"/>
      <c r="AA98" s="13"/>
      <c r="AB98" s="13"/>
      <c r="AC98" s="13"/>
      <c r="AD98" s="13"/>
      <c r="AE98" s="13"/>
      <c r="AT98" s="248" t="s">
        <v>213</v>
      </c>
      <c r="AU98" s="248" t="s">
        <v>84</v>
      </c>
      <c r="AV98" s="13" t="s">
        <v>86</v>
      </c>
      <c r="AW98" s="13" t="s">
        <v>39</v>
      </c>
      <c r="AX98" s="13" t="s">
        <v>6</v>
      </c>
      <c r="AY98" s="248" t="s">
        <v>199</v>
      </c>
    </row>
    <row r="99" spans="1:51" s="14" customFormat="1" ht="12">
      <c r="A99" s="14"/>
      <c r="B99" s="249"/>
      <c r="C99" s="250"/>
      <c r="D99" s="234" t="s">
        <v>213</v>
      </c>
      <c r="E99" s="251" t="s">
        <v>32</v>
      </c>
      <c r="F99" s="252" t="s">
        <v>215</v>
      </c>
      <c r="G99" s="250"/>
      <c r="H99" s="253">
        <v>0.576</v>
      </c>
      <c r="I99" s="254"/>
      <c r="J99" s="250"/>
      <c r="K99" s="250"/>
      <c r="L99" s="255"/>
      <c r="M99" s="269"/>
      <c r="N99" s="270"/>
      <c r="O99" s="270"/>
      <c r="P99" s="270"/>
      <c r="Q99" s="270"/>
      <c r="R99" s="270"/>
      <c r="S99" s="270"/>
      <c r="T99" s="271"/>
      <c r="U99" s="14"/>
      <c r="V99" s="14"/>
      <c r="W99" s="14"/>
      <c r="X99" s="14"/>
      <c r="Y99" s="14"/>
      <c r="Z99" s="14"/>
      <c r="AA99" s="14"/>
      <c r="AB99" s="14"/>
      <c r="AC99" s="14"/>
      <c r="AD99" s="14"/>
      <c r="AE99" s="14"/>
      <c r="AT99" s="259" t="s">
        <v>213</v>
      </c>
      <c r="AU99" s="259" t="s">
        <v>84</v>
      </c>
      <c r="AV99" s="14" t="s">
        <v>209</v>
      </c>
      <c r="AW99" s="14" t="s">
        <v>39</v>
      </c>
      <c r="AX99" s="14" t="s">
        <v>84</v>
      </c>
      <c r="AY99" s="259" t="s">
        <v>199</v>
      </c>
    </row>
    <row r="100" spans="1:63" s="12" customFormat="1" ht="22.8" customHeight="1">
      <c r="A100" s="12"/>
      <c r="B100" s="204"/>
      <c r="C100" s="205"/>
      <c r="D100" s="206" t="s">
        <v>76</v>
      </c>
      <c r="E100" s="218" t="s">
        <v>84</v>
      </c>
      <c r="F100" s="218" t="s">
        <v>854</v>
      </c>
      <c r="G100" s="205"/>
      <c r="H100" s="205"/>
      <c r="I100" s="208"/>
      <c r="J100" s="219">
        <f>BK100</f>
        <v>0</v>
      </c>
      <c r="K100" s="205"/>
      <c r="L100" s="210"/>
      <c r="M100" s="211"/>
      <c r="N100" s="212"/>
      <c r="O100" s="212"/>
      <c r="P100" s="213">
        <f>SUM(P101:P167)</f>
        <v>0</v>
      </c>
      <c r="Q100" s="212"/>
      <c r="R100" s="213">
        <f>SUM(R101:R167)</f>
        <v>0</v>
      </c>
      <c r="S100" s="212"/>
      <c r="T100" s="214">
        <f>SUM(T101:T167)</f>
        <v>0</v>
      </c>
      <c r="U100" s="12"/>
      <c r="V100" s="12"/>
      <c r="W100" s="12"/>
      <c r="X100" s="12"/>
      <c r="Y100" s="12"/>
      <c r="Z100" s="12"/>
      <c r="AA100" s="12"/>
      <c r="AB100" s="12"/>
      <c r="AC100" s="12"/>
      <c r="AD100" s="12"/>
      <c r="AE100" s="12"/>
      <c r="AR100" s="215" t="s">
        <v>84</v>
      </c>
      <c r="AT100" s="216" t="s">
        <v>76</v>
      </c>
      <c r="AU100" s="216" t="s">
        <v>84</v>
      </c>
      <c r="AY100" s="215" t="s">
        <v>199</v>
      </c>
      <c r="BK100" s="217">
        <f>SUM(BK101:BK167)</f>
        <v>0</v>
      </c>
    </row>
    <row r="101" spans="1:65" s="2" customFormat="1" ht="19.8" customHeight="1">
      <c r="A101" s="40"/>
      <c r="B101" s="41"/>
      <c r="C101" s="260" t="s">
        <v>86</v>
      </c>
      <c r="D101" s="260" t="s">
        <v>222</v>
      </c>
      <c r="E101" s="261" t="s">
        <v>855</v>
      </c>
      <c r="F101" s="262" t="s">
        <v>856</v>
      </c>
      <c r="G101" s="263" t="s">
        <v>324</v>
      </c>
      <c r="H101" s="264">
        <v>10</v>
      </c>
      <c r="I101" s="265"/>
      <c r="J101" s="266">
        <f>ROUND(I101*H101,2)</f>
        <v>0</v>
      </c>
      <c r="K101" s="262" t="s">
        <v>32</v>
      </c>
      <c r="L101" s="46"/>
      <c r="M101" s="267" t="s">
        <v>32</v>
      </c>
      <c r="N101" s="268" t="s">
        <v>48</v>
      </c>
      <c r="O101" s="86"/>
      <c r="P101" s="230">
        <f>O101*H101</f>
        <v>0</v>
      </c>
      <c r="Q101" s="230">
        <v>0</v>
      </c>
      <c r="R101" s="230">
        <f>Q101*H101</f>
        <v>0</v>
      </c>
      <c r="S101" s="230">
        <v>0</v>
      </c>
      <c r="T101" s="231">
        <f>S101*H101</f>
        <v>0</v>
      </c>
      <c r="U101" s="40"/>
      <c r="V101" s="40"/>
      <c r="W101" s="40"/>
      <c r="X101" s="40"/>
      <c r="Y101" s="40"/>
      <c r="Z101" s="40"/>
      <c r="AA101" s="40"/>
      <c r="AB101" s="40"/>
      <c r="AC101" s="40"/>
      <c r="AD101" s="40"/>
      <c r="AE101" s="40"/>
      <c r="AR101" s="232" t="s">
        <v>209</v>
      </c>
      <c r="AT101" s="232" t="s">
        <v>222</v>
      </c>
      <c r="AU101" s="232" t="s">
        <v>86</v>
      </c>
      <c r="AY101" s="18" t="s">
        <v>199</v>
      </c>
      <c r="BE101" s="233">
        <f>IF(N101="základní",J101,0)</f>
        <v>0</v>
      </c>
      <c r="BF101" s="233">
        <f>IF(N101="snížená",J101,0)</f>
        <v>0</v>
      </c>
      <c r="BG101" s="233">
        <f>IF(N101="zákl. přenesená",J101,0)</f>
        <v>0</v>
      </c>
      <c r="BH101" s="233">
        <f>IF(N101="sníž. přenesená",J101,0)</f>
        <v>0</v>
      </c>
      <c r="BI101" s="233">
        <f>IF(N101="nulová",J101,0)</f>
        <v>0</v>
      </c>
      <c r="BJ101" s="18" t="s">
        <v>84</v>
      </c>
      <c r="BK101" s="233">
        <f>ROUND(I101*H101,2)</f>
        <v>0</v>
      </c>
      <c r="BL101" s="18" t="s">
        <v>209</v>
      </c>
      <c r="BM101" s="232" t="s">
        <v>209</v>
      </c>
    </row>
    <row r="102" spans="1:47" s="2" customFormat="1" ht="12">
      <c r="A102" s="40"/>
      <c r="B102" s="41"/>
      <c r="C102" s="42"/>
      <c r="D102" s="234" t="s">
        <v>210</v>
      </c>
      <c r="E102" s="42"/>
      <c r="F102" s="235" t="s">
        <v>856</v>
      </c>
      <c r="G102" s="42"/>
      <c r="H102" s="42"/>
      <c r="I102" s="138"/>
      <c r="J102" s="42"/>
      <c r="K102" s="42"/>
      <c r="L102" s="46"/>
      <c r="M102" s="236"/>
      <c r="N102" s="237"/>
      <c r="O102" s="86"/>
      <c r="P102" s="86"/>
      <c r="Q102" s="86"/>
      <c r="R102" s="86"/>
      <c r="S102" s="86"/>
      <c r="T102" s="87"/>
      <c r="U102" s="40"/>
      <c r="V102" s="40"/>
      <c r="W102" s="40"/>
      <c r="X102" s="40"/>
      <c r="Y102" s="40"/>
      <c r="Z102" s="40"/>
      <c r="AA102" s="40"/>
      <c r="AB102" s="40"/>
      <c r="AC102" s="40"/>
      <c r="AD102" s="40"/>
      <c r="AE102" s="40"/>
      <c r="AT102" s="18" t="s">
        <v>210</v>
      </c>
      <c r="AU102" s="18" t="s">
        <v>86</v>
      </c>
    </row>
    <row r="103" spans="1:65" s="2" customFormat="1" ht="19.8" customHeight="1">
      <c r="A103" s="40"/>
      <c r="B103" s="41"/>
      <c r="C103" s="260" t="s">
        <v>221</v>
      </c>
      <c r="D103" s="260" t="s">
        <v>222</v>
      </c>
      <c r="E103" s="261" t="s">
        <v>857</v>
      </c>
      <c r="F103" s="262" t="s">
        <v>858</v>
      </c>
      <c r="G103" s="263" t="s">
        <v>288</v>
      </c>
      <c r="H103" s="264">
        <v>60</v>
      </c>
      <c r="I103" s="265"/>
      <c r="J103" s="266">
        <f>ROUND(I103*H103,2)</f>
        <v>0</v>
      </c>
      <c r="K103" s="262" t="s">
        <v>32</v>
      </c>
      <c r="L103" s="46"/>
      <c r="M103" s="267" t="s">
        <v>32</v>
      </c>
      <c r="N103" s="268" t="s">
        <v>48</v>
      </c>
      <c r="O103" s="86"/>
      <c r="P103" s="230">
        <f>O103*H103</f>
        <v>0</v>
      </c>
      <c r="Q103" s="230">
        <v>0</v>
      </c>
      <c r="R103" s="230">
        <f>Q103*H103</f>
        <v>0</v>
      </c>
      <c r="S103" s="230">
        <v>0</v>
      </c>
      <c r="T103" s="231">
        <f>S103*H103</f>
        <v>0</v>
      </c>
      <c r="U103" s="40"/>
      <c r="V103" s="40"/>
      <c r="W103" s="40"/>
      <c r="X103" s="40"/>
      <c r="Y103" s="40"/>
      <c r="Z103" s="40"/>
      <c r="AA103" s="40"/>
      <c r="AB103" s="40"/>
      <c r="AC103" s="40"/>
      <c r="AD103" s="40"/>
      <c r="AE103" s="40"/>
      <c r="AR103" s="232" t="s">
        <v>209</v>
      </c>
      <c r="AT103" s="232" t="s">
        <v>222</v>
      </c>
      <c r="AU103" s="232" t="s">
        <v>86</v>
      </c>
      <c r="AY103" s="18" t="s">
        <v>199</v>
      </c>
      <c r="BE103" s="233">
        <f>IF(N103="základní",J103,0)</f>
        <v>0</v>
      </c>
      <c r="BF103" s="233">
        <f>IF(N103="snížená",J103,0)</f>
        <v>0</v>
      </c>
      <c r="BG103" s="233">
        <f>IF(N103="zákl. přenesená",J103,0)</f>
        <v>0</v>
      </c>
      <c r="BH103" s="233">
        <f>IF(N103="sníž. přenesená",J103,0)</f>
        <v>0</v>
      </c>
      <c r="BI103" s="233">
        <f>IF(N103="nulová",J103,0)</f>
        <v>0</v>
      </c>
      <c r="BJ103" s="18" t="s">
        <v>84</v>
      </c>
      <c r="BK103" s="233">
        <f>ROUND(I103*H103,2)</f>
        <v>0</v>
      </c>
      <c r="BL103" s="18" t="s">
        <v>209</v>
      </c>
      <c r="BM103" s="232" t="s">
        <v>230</v>
      </c>
    </row>
    <row r="104" spans="1:47" s="2" customFormat="1" ht="12">
      <c r="A104" s="40"/>
      <c r="B104" s="41"/>
      <c r="C104" s="42"/>
      <c r="D104" s="234" t="s">
        <v>210</v>
      </c>
      <c r="E104" s="42"/>
      <c r="F104" s="235" t="s">
        <v>858</v>
      </c>
      <c r="G104" s="42"/>
      <c r="H104" s="42"/>
      <c r="I104" s="138"/>
      <c r="J104" s="42"/>
      <c r="K104" s="42"/>
      <c r="L104" s="46"/>
      <c r="M104" s="236"/>
      <c r="N104" s="237"/>
      <c r="O104" s="86"/>
      <c r="P104" s="86"/>
      <c r="Q104" s="86"/>
      <c r="R104" s="86"/>
      <c r="S104" s="86"/>
      <c r="T104" s="87"/>
      <c r="U104" s="40"/>
      <c r="V104" s="40"/>
      <c r="W104" s="40"/>
      <c r="X104" s="40"/>
      <c r="Y104" s="40"/>
      <c r="Z104" s="40"/>
      <c r="AA104" s="40"/>
      <c r="AB104" s="40"/>
      <c r="AC104" s="40"/>
      <c r="AD104" s="40"/>
      <c r="AE104" s="40"/>
      <c r="AT104" s="18" t="s">
        <v>210</v>
      </c>
      <c r="AU104" s="18" t="s">
        <v>86</v>
      </c>
    </row>
    <row r="105" spans="1:65" s="2" customFormat="1" ht="14.4" customHeight="1">
      <c r="A105" s="40"/>
      <c r="B105" s="41"/>
      <c r="C105" s="260" t="s">
        <v>209</v>
      </c>
      <c r="D105" s="260" t="s">
        <v>222</v>
      </c>
      <c r="E105" s="261" t="s">
        <v>860</v>
      </c>
      <c r="F105" s="262" t="s">
        <v>861</v>
      </c>
      <c r="G105" s="263" t="s">
        <v>288</v>
      </c>
      <c r="H105" s="264">
        <v>30</v>
      </c>
      <c r="I105" s="265"/>
      <c r="J105" s="266">
        <f>ROUND(I105*H105,2)</f>
        <v>0</v>
      </c>
      <c r="K105" s="262" t="s">
        <v>32</v>
      </c>
      <c r="L105" s="46"/>
      <c r="M105" s="267" t="s">
        <v>32</v>
      </c>
      <c r="N105" s="268" t="s">
        <v>48</v>
      </c>
      <c r="O105" s="86"/>
      <c r="P105" s="230">
        <f>O105*H105</f>
        <v>0</v>
      </c>
      <c r="Q105" s="230">
        <v>0</v>
      </c>
      <c r="R105" s="230">
        <f>Q105*H105</f>
        <v>0</v>
      </c>
      <c r="S105" s="230">
        <v>0</v>
      </c>
      <c r="T105" s="231">
        <f>S105*H105</f>
        <v>0</v>
      </c>
      <c r="U105" s="40"/>
      <c r="V105" s="40"/>
      <c r="W105" s="40"/>
      <c r="X105" s="40"/>
      <c r="Y105" s="40"/>
      <c r="Z105" s="40"/>
      <c r="AA105" s="40"/>
      <c r="AB105" s="40"/>
      <c r="AC105" s="40"/>
      <c r="AD105" s="40"/>
      <c r="AE105" s="40"/>
      <c r="AR105" s="232" t="s">
        <v>209</v>
      </c>
      <c r="AT105" s="232" t="s">
        <v>222</v>
      </c>
      <c r="AU105" s="232" t="s">
        <v>86</v>
      </c>
      <c r="AY105" s="18" t="s">
        <v>199</v>
      </c>
      <c r="BE105" s="233">
        <f>IF(N105="základní",J105,0)</f>
        <v>0</v>
      </c>
      <c r="BF105" s="233">
        <f>IF(N105="snížená",J105,0)</f>
        <v>0</v>
      </c>
      <c r="BG105" s="233">
        <f>IF(N105="zákl. přenesená",J105,0)</f>
        <v>0</v>
      </c>
      <c r="BH105" s="233">
        <f>IF(N105="sníž. přenesená",J105,0)</f>
        <v>0</v>
      </c>
      <c r="BI105" s="233">
        <f>IF(N105="nulová",J105,0)</f>
        <v>0</v>
      </c>
      <c r="BJ105" s="18" t="s">
        <v>84</v>
      </c>
      <c r="BK105" s="233">
        <f>ROUND(I105*H105,2)</f>
        <v>0</v>
      </c>
      <c r="BL105" s="18" t="s">
        <v>209</v>
      </c>
      <c r="BM105" s="232" t="s">
        <v>208</v>
      </c>
    </row>
    <row r="106" spans="1:47" s="2" customFormat="1" ht="12">
      <c r="A106" s="40"/>
      <c r="B106" s="41"/>
      <c r="C106" s="42"/>
      <c r="D106" s="234" t="s">
        <v>210</v>
      </c>
      <c r="E106" s="42"/>
      <c r="F106" s="235" t="s">
        <v>861</v>
      </c>
      <c r="G106" s="42"/>
      <c r="H106" s="42"/>
      <c r="I106" s="138"/>
      <c r="J106" s="42"/>
      <c r="K106" s="42"/>
      <c r="L106" s="46"/>
      <c r="M106" s="236"/>
      <c r="N106" s="237"/>
      <c r="O106" s="86"/>
      <c r="P106" s="86"/>
      <c r="Q106" s="86"/>
      <c r="R106" s="86"/>
      <c r="S106" s="86"/>
      <c r="T106" s="87"/>
      <c r="U106" s="40"/>
      <c r="V106" s="40"/>
      <c r="W106" s="40"/>
      <c r="X106" s="40"/>
      <c r="Y106" s="40"/>
      <c r="Z106" s="40"/>
      <c r="AA106" s="40"/>
      <c r="AB106" s="40"/>
      <c r="AC106" s="40"/>
      <c r="AD106" s="40"/>
      <c r="AE106" s="40"/>
      <c r="AT106" s="18" t="s">
        <v>210</v>
      </c>
      <c r="AU106" s="18" t="s">
        <v>86</v>
      </c>
    </row>
    <row r="107" spans="1:51" s="13" customFormat="1" ht="12">
      <c r="A107" s="13"/>
      <c r="B107" s="238"/>
      <c r="C107" s="239"/>
      <c r="D107" s="234" t="s">
        <v>213</v>
      </c>
      <c r="E107" s="240" t="s">
        <v>32</v>
      </c>
      <c r="F107" s="241" t="s">
        <v>1451</v>
      </c>
      <c r="G107" s="239"/>
      <c r="H107" s="242">
        <v>30</v>
      </c>
      <c r="I107" s="243"/>
      <c r="J107" s="239"/>
      <c r="K107" s="239"/>
      <c r="L107" s="244"/>
      <c r="M107" s="245"/>
      <c r="N107" s="246"/>
      <c r="O107" s="246"/>
      <c r="P107" s="246"/>
      <c r="Q107" s="246"/>
      <c r="R107" s="246"/>
      <c r="S107" s="246"/>
      <c r="T107" s="247"/>
      <c r="U107" s="13"/>
      <c r="V107" s="13"/>
      <c r="W107" s="13"/>
      <c r="X107" s="13"/>
      <c r="Y107" s="13"/>
      <c r="Z107" s="13"/>
      <c r="AA107" s="13"/>
      <c r="AB107" s="13"/>
      <c r="AC107" s="13"/>
      <c r="AD107" s="13"/>
      <c r="AE107" s="13"/>
      <c r="AT107" s="248" t="s">
        <v>213</v>
      </c>
      <c r="AU107" s="248" t="s">
        <v>86</v>
      </c>
      <c r="AV107" s="13" t="s">
        <v>86</v>
      </c>
      <c r="AW107" s="13" t="s">
        <v>39</v>
      </c>
      <c r="AX107" s="13" t="s">
        <v>6</v>
      </c>
      <c r="AY107" s="248" t="s">
        <v>199</v>
      </c>
    </row>
    <row r="108" spans="1:51" s="14" customFormat="1" ht="12">
      <c r="A108" s="14"/>
      <c r="B108" s="249"/>
      <c r="C108" s="250"/>
      <c r="D108" s="234" t="s">
        <v>213</v>
      </c>
      <c r="E108" s="251" t="s">
        <v>32</v>
      </c>
      <c r="F108" s="252" t="s">
        <v>215</v>
      </c>
      <c r="G108" s="250"/>
      <c r="H108" s="253">
        <v>30</v>
      </c>
      <c r="I108" s="254"/>
      <c r="J108" s="250"/>
      <c r="K108" s="250"/>
      <c r="L108" s="255"/>
      <c r="M108" s="269"/>
      <c r="N108" s="270"/>
      <c r="O108" s="270"/>
      <c r="P108" s="270"/>
      <c r="Q108" s="270"/>
      <c r="R108" s="270"/>
      <c r="S108" s="270"/>
      <c r="T108" s="271"/>
      <c r="U108" s="14"/>
      <c r="V108" s="14"/>
      <c r="W108" s="14"/>
      <c r="X108" s="14"/>
      <c r="Y108" s="14"/>
      <c r="Z108" s="14"/>
      <c r="AA108" s="14"/>
      <c r="AB108" s="14"/>
      <c r="AC108" s="14"/>
      <c r="AD108" s="14"/>
      <c r="AE108" s="14"/>
      <c r="AT108" s="259" t="s">
        <v>213</v>
      </c>
      <c r="AU108" s="259" t="s">
        <v>86</v>
      </c>
      <c r="AV108" s="14" t="s">
        <v>209</v>
      </c>
      <c r="AW108" s="14" t="s">
        <v>39</v>
      </c>
      <c r="AX108" s="14" t="s">
        <v>84</v>
      </c>
      <c r="AY108" s="259" t="s">
        <v>199</v>
      </c>
    </row>
    <row r="109" spans="1:65" s="2" customFormat="1" ht="40.2" customHeight="1">
      <c r="A109" s="40"/>
      <c r="B109" s="41"/>
      <c r="C109" s="260" t="s">
        <v>200</v>
      </c>
      <c r="D109" s="260" t="s">
        <v>222</v>
      </c>
      <c r="E109" s="261" t="s">
        <v>1311</v>
      </c>
      <c r="F109" s="262" t="s">
        <v>1312</v>
      </c>
      <c r="G109" s="263" t="s">
        <v>303</v>
      </c>
      <c r="H109" s="264">
        <v>563.3</v>
      </c>
      <c r="I109" s="265"/>
      <c r="J109" s="266">
        <f>ROUND(I109*H109,2)</f>
        <v>0</v>
      </c>
      <c r="K109" s="262" t="s">
        <v>32</v>
      </c>
      <c r="L109" s="46"/>
      <c r="M109" s="267" t="s">
        <v>32</v>
      </c>
      <c r="N109" s="268" t="s">
        <v>48</v>
      </c>
      <c r="O109" s="86"/>
      <c r="P109" s="230">
        <f>O109*H109</f>
        <v>0</v>
      </c>
      <c r="Q109" s="230">
        <v>0</v>
      </c>
      <c r="R109" s="230">
        <f>Q109*H109</f>
        <v>0</v>
      </c>
      <c r="S109" s="230">
        <v>0</v>
      </c>
      <c r="T109" s="231">
        <f>S109*H109</f>
        <v>0</v>
      </c>
      <c r="U109" s="40"/>
      <c r="V109" s="40"/>
      <c r="W109" s="40"/>
      <c r="X109" s="40"/>
      <c r="Y109" s="40"/>
      <c r="Z109" s="40"/>
      <c r="AA109" s="40"/>
      <c r="AB109" s="40"/>
      <c r="AC109" s="40"/>
      <c r="AD109" s="40"/>
      <c r="AE109" s="40"/>
      <c r="AR109" s="232" t="s">
        <v>209</v>
      </c>
      <c r="AT109" s="232" t="s">
        <v>222</v>
      </c>
      <c r="AU109" s="232" t="s">
        <v>86</v>
      </c>
      <c r="AY109" s="18" t="s">
        <v>199</v>
      </c>
      <c r="BE109" s="233">
        <f>IF(N109="základní",J109,0)</f>
        <v>0</v>
      </c>
      <c r="BF109" s="233">
        <f>IF(N109="snížená",J109,0)</f>
        <v>0</v>
      </c>
      <c r="BG109" s="233">
        <f>IF(N109="zákl. přenesená",J109,0)</f>
        <v>0</v>
      </c>
      <c r="BH109" s="233">
        <f>IF(N109="sníž. přenesená",J109,0)</f>
        <v>0</v>
      </c>
      <c r="BI109" s="233">
        <f>IF(N109="nulová",J109,0)</f>
        <v>0</v>
      </c>
      <c r="BJ109" s="18" t="s">
        <v>84</v>
      </c>
      <c r="BK109" s="233">
        <f>ROUND(I109*H109,2)</f>
        <v>0</v>
      </c>
      <c r="BL109" s="18" t="s">
        <v>209</v>
      </c>
      <c r="BM109" s="232" t="s">
        <v>235</v>
      </c>
    </row>
    <row r="110" spans="1:47" s="2" customFormat="1" ht="12">
      <c r="A110" s="40"/>
      <c r="B110" s="41"/>
      <c r="C110" s="42"/>
      <c r="D110" s="234" t="s">
        <v>210</v>
      </c>
      <c r="E110" s="42"/>
      <c r="F110" s="235" t="s">
        <v>1312</v>
      </c>
      <c r="G110" s="42"/>
      <c r="H110" s="42"/>
      <c r="I110" s="138"/>
      <c r="J110" s="42"/>
      <c r="K110" s="42"/>
      <c r="L110" s="46"/>
      <c r="M110" s="236"/>
      <c r="N110" s="237"/>
      <c r="O110" s="86"/>
      <c r="P110" s="86"/>
      <c r="Q110" s="86"/>
      <c r="R110" s="86"/>
      <c r="S110" s="86"/>
      <c r="T110" s="87"/>
      <c r="U110" s="40"/>
      <c r="V110" s="40"/>
      <c r="W110" s="40"/>
      <c r="X110" s="40"/>
      <c r="Y110" s="40"/>
      <c r="Z110" s="40"/>
      <c r="AA110" s="40"/>
      <c r="AB110" s="40"/>
      <c r="AC110" s="40"/>
      <c r="AD110" s="40"/>
      <c r="AE110" s="40"/>
      <c r="AT110" s="18" t="s">
        <v>210</v>
      </c>
      <c r="AU110" s="18" t="s">
        <v>86</v>
      </c>
    </row>
    <row r="111" spans="1:51" s="13" customFormat="1" ht="12">
      <c r="A111" s="13"/>
      <c r="B111" s="238"/>
      <c r="C111" s="239"/>
      <c r="D111" s="234" t="s">
        <v>213</v>
      </c>
      <c r="E111" s="240" t="s">
        <v>32</v>
      </c>
      <c r="F111" s="241" t="s">
        <v>1577</v>
      </c>
      <c r="G111" s="239"/>
      <c r="H111" s="242">
        <v>563.3</v>
      </c>
      <c r="I111" s="243"/>
      <c r="J111" s="239"/>
      <c r="K111" s="239"/>
      <c r="L111" s="244"/>
      <c r="M111" s="245"/>
      <c r="N111" s="246"/>
      <c r="O111" s="246"/>
      <c r="P111" s="246"/>
      <c r="Q111" s="246"/>
      <c r="R111" s="246"/>
      <c r="S111" s="246"/>
      <c r="T111" s="247"/>
      <c r="U111" s="13"/>
      <c r="V111" s="13"/>
      <c r="W111" s="13"/>
      <c r="X111" s="13"/>
      <c r="Y111" s="13"/>
      <c r="Z111" s="13"/>
      <c r="AA111" s="13"/>
      <c r="AB111" s="13"/>
      <c r="AC111" s="13"/>
      <c r="AD111" s="13"/>
      <c r="AE111" s="13"/>
      <c r="AT111" s="248" t="s">
        <v>213</v>
      </c>
      <c r="AU111" s="248" t="s">
        <v>86</v>
      </c>
      <c r="AV111" s="13" t="s">
        <v>86</v>
      </c>
      <c r="AW111" s="13" t="s">
        <v>39</v>
      </c>
      <c r="AX111" s="13" t="s">
        <v>6</v>
      </c>
      <c r="AY111" s="248" t="s">
        <v>199</v>
      </c>
    </row>
    <row r="112" spans="1:51" s="14" customFormat="1" ht="12">
      <c r="A112" s="14"/>
      <c r="B112" s="249"/>
      <c r="C112" s="250"/>
      <c r="D112" s="234" t="s">
        <v>213</v>
      </c>
      <c r="E112" s="251" t="s">
        <v>32</v>
      </c>
      <c r="F112" s="252" t="s">
        <v>215</v>
      </c>
      <c r="G112" s="250"/>
      <c r="H112" s="253">
        <v>563.3</v>
      </c>
      <c r="I112" s="254"/>
      <c r="J112" s="250"/>
      <c r="K112" s="250"/>
      <c r="L112" s="255"/>
      <c r="M112" s="269"/>
      <c r="N112" s="270"/>
      <c r="O112" s="270"/>
      <c r="P112" s="270"/>
      <c r="Q112" s="270"/>
      <c r="R112" s="270"/>
      <c r="S112" s="270"/>
      <c r="T112" s="271"/>
      <c r="U112" s="14"/>
      <c r="V112" s="14"/>
      <c r="W112" s="14"/>
      <c r="X112" s="14"/>
      <c r="Y112" s="14"/>
      <c r="Z112" s="14"/>
      <c r="AA112" s="14"/>
      <c r="AB112" s="14"/>
      <c r="AC112" s="14"/>
      <c r="AD112" s="14"/>
      <c r="AE112" s="14"/>
      <c r="AT112" s="259" t="s">
        <v>213</v>
      </c>
      <c r="AU112" s="259" t="s">
        <v>86</v>
      </c>
      <c r="AV112" s="14" t="s">
        <v>209</v>
      </c>
      <c r="AW112" s="14" t="s">
        <v>39</v>
      </c>
      <c r="AX112" s="14" t="s">
        <v>84</v>
      </c>
      <c r="AY112" s="259" t="s">
        <v>199</v>
      </c>
    </row>
    <row r="113" spans="1:65" s="2" customFormat="1" ht="40.2" customHeight="1">
      <c r="A113" s="40"/>
      <c r="B113" s="41"/>
      <c r="C113" s="260" t="s">
        <v>230</v>
      </c>
      <c r="D113" s="260" t="s">
        <v>222</v>
      </c>
      <c r="E113" s="261" t="s">
        <v>868</v>
      </c>
      <c r="F113" s="262" t="s">
        <v>869</v>
      </c>
      <c r="G113" s="263" t="s">
        <v>303</v>
      </c>
      <c r="H113" s="264">
        <v>563.3</v>
      </c>
      <c r="I113" s="265"/>
      <c r="J113" s="266">
        <f>ROUND(I113*H113,2)</f>
        <v>0</v>
      </c>
      <c r="K113" s="262" t="s">
        <v>32</v>
      </c>
      <c r="L113" s="46"/>
      <c r="M113" s="267" t="s">
        <v>32</v>
      </c>
      <c r="N113" s="268" t="s">
        <v>48</v>
      </c>
      <c r="O113" s="86"/>
      <c r="P113" s="230">
        <f>O113*H113</f>
        <v>0</v>
      </c>
      <c r="Q113" s="230">
        <v>0</v>
      </c>
      <c r="R113" s="230">
        <f>Q113*H113</f>
        <v>0</v>
      </c>
      <c r="S113" s="230">
        <v>0</v>
      </c>
      <c r="T113" s="231">
        <f>S113*H113</f>
        <v>0</v>
      </c>
      <c r="U113" s="40"/>
      <c r="V113" s="40"/>
      <c r="W113" s="40"/>
      <c r="X113" s="40"/>
      <c r="Y113" s="40"/>
      <c r="Z113" s="40"/>
      <c r="AA113" s="40"/>
      <c r="AB113" s="40"/>
      <c r="AC113" s="40"/>
      <c r="AD113" s="40"/>
      <c r="AE113" s="40"/>
      <c r="AR113" s="232" t="s">
        <v>209</v>
      </c>
      <c r="AT113" s="232" t="s">
        <v>222</v>
      </c>
      <c r="AU113" s="232" t="s">
        <v>86</v>
      </c>
      <c r="AY113" s="18" t="s">
        <v>199</v>
      </c>
      <c r="BE113" s="233">
        <f>IF(N113="základní",J113,0)</f>
        <v>0</v>
      </c>
      <c r="BF113" s="233">
        <f>IF(N113="snížená",J113,0)</f>
        <v>0</v>
      </c>
      <c r="BG113" s="233">
        <f>IF(N113="zákl. přenesená",J113,0)</f>
        <v>0</v>
      </c>
      <c r="BH113" s="233">
        <f>IF(N113="sníž. přenesená",J113,0)</f>
        <v>0</v>
      </c>
      <c r="BI113" s="233">
        <f>IF(N113="nulová",J113,0)</f>
        <v>0</v>
      </c>
      <c r="BJ113" s="18" t="s">
        <v>84</v>
      </c>
      <c r="BK113" s="233">
        <f>ROUND(I113*H113,2)</f>
        <v>0</v>
      </c>
      <c r="BL113" s="18" t="s">
        <v>209</v>
      </c>
      <c r="BM113" s="232" t="s">
        <v>238</v>
      </c>
    </row>
    <row r="114" spans="1:47" s="2" customFormat="1" ht="12">
      <c r="A114" s="40"/>
      <c r="B114" s="41"/>
      <c r="C114" s="42"/>
      <c r="D114" s="234" t="s">
        <v>210</v>
      </c>
      <c r="E114" s="42"/>
      <c r="F114" s="235" t="s">
        <v>869</v>
      </c>
      <c r="G114" s="42"/>
      <c r="H114" s="42"/>
      <c r="I114" s="138"/>
      <c r="J114" s="42"/>
      <c r="K114" s="42"/>
      <c r="L114" s="46"/>
      <c r="M114" s="236"/>
      <c r="N114" s="237"/>
      <c r="O114" s="86"/>
      <c r="P114" s="86"/>
      <c r="Q114" s="86"/>
      <c r="R114" s="86"/>
      <c r="S114" s="86"/>
      <c r="T114" s="87"/>
      <c r="U114" s="40"/>
      <c r="V114" s="40"/>
      <c r="W114" s="40"/>
      <c r="X114" s="40"/>
      <c r="Y114" s="40"/>
      <c r="Z114" s="40"/>
      <c r="AA114" s="40"/>
      <c r="AB114" s="40"/>
      <c r="AC114" s="40"/>
      <c r="AD114" s="40"/>
      <c r="AE114" s="40"/>
      <c r="AT114" s="18" t="s">
        <v>210</v>
      </c>
      <c r="AU114" s="18" t="s">
        <v>86</v>
      </c>
    </row>
    <row r="115" spans="1:51" s="13" customFormat="1" ht="12">
      <c r="A115" s="13"/>
      <c r="B115" s="238"/>
      <c r="C115" s="239"/>
      <c r="D115" s="234" t="s">
        <v>213</v>
      </c>
      <c r="E115" s="240" t="s">
        <v>32</v>
      </c>
      <c r="F115" s="241" t="s">
        <v>1577</v>
      </c>
      <c r="G115" s="239"/>
      <c r="H115" s="242">
        <v>563.3</v>
      </c>
      <c r="I115" s="243"/>
      <c r="J115" s="239"/>
      <c r="K115" s="239"/>
      <c r="L115" s="244"/>
      <c r="M115" s="245"/>
      <c r="N115" s="246"/>
      <c r="O115" s="246"/>
      <c r="P115" s="246"/>
      <c r="Q115" s="246"/>
      <c r="R115" s="246"/>
      <c r="S115" s="246"/>
      <c r="T115" s="247"/>
      <c r="U115" s="13"/>
      <c r="V115" s="13"/>
      <c r="W115" s="13"/>
      <c r="X115" s="13"/>
      <c r="Y115" s="13"/>
      <c r="Z115" s="13"/>
      <c r="AA115" s="13"/>
      <c r="AB115" s="13"/>
      <c r="AC115" s="13"/>
      <c r="AD115" s="13"/>
      <c r="AE115" s="13"/>
      <c r="AT115" s="248" t="s">
        <v>213</v>
      </c>
      <c r="AU115" s="248" t="s">
        <v>86</v>
      </c>
      <c r="AV115" s="13" t="s">
        <v>86</v>
      </c>
      <c r="AW115" s="13" t="s">
        <v>39</v>
      </c>
      <c r="AX115" s="13" t="s">
        <v>6</v>
      </c>
      <c r="AY115" s="248" t="s">
        <v>199</v>
      </c>
    </row>
    <row r="116" spans="1:51" s="14" customFormat="1" ht="12">
      <c r="A116" s="14"/>
      <c r="B116" s="249"/>
      <c r="C116" s="250"/>
      <c r="D116" s="234" t="s">
        <v>213</v>
      </c>
      <c r="E116" s="251" t="s">
        <v>32</v>
      </c>
      <c r="F116" s="252" t="s">
        <v>215</v>
      </c>
      <c r="G116" s="250"/>
      <c r="H116" s="253">
        <v>563.3</v>
      </c>
      <c r="I116" s="254"/>
      <c r="J116" s="250"/>
      <c r="K116" s="250"/>
      <c r="L116" s="255"/>
      <c r="M116" s="269"/>
      <c r="N116" s="270"/>
      <c r="O116" s="270"/>
      <c r="P116" s="270"/>
      <c r="Q116" s="270"/>
      <c r="R116" s="270"/>
      <c r="S116" s="270"/>
      <c r="T116" s="271"/>
      <c r="U116" s="14"/>
      <c r="V116" s="14"/>
      <c r="W116" s="14"/>
      <c r="X116" s="14"/>
      <c r="Y116" s="14"/>
      <c r="Z116" s="14"/>
      <c r="AA116" s="14"/>
      <c r="AB116" s="14"/>
      <c r="AC116" s="14"/>
      <c r="AD116" s="14"/>
      <c r="AE116" s="14"/>
      <c r="AT116" s="259" t="s">
        <v>213</v>
      </c>
      <c r="AU116" s="259" t="s">
        <v>86</v>
      </c>
      <c r="AV116" s="14" t="s">
        <v>209</v>
      </c>
      <c r="AW116" s="14" t="s">
        <v>39</v>
      </c>
      <c r="AX116" s="14" t="s">
        <v>84</v>
      </c>
      <c r="AY116" s="259" t="s">
        <v>199</v>
      </c>
    </row>
    <row r="117" spans="1:65" s="2" customFormat="1" ht="19.8" customHeight="1">
      <c r="A117" s="40"/>
      <c r="B117" s="41"/>
      <c r="C117" s="260" t="s">
        <v>239</v>
      </c>
      <c r="D117" s="260" t="s">
        <v>222</v>
      </c>
      <c r="E117" s="261" t="s">
        <v>870</v>
      </c>
      <c r="F117" s="262" t="s">
        <v>871</v>
      </c>
      <c r="G117" s="263" t="s">
        <v>296</v>
      </c>
      <c r="H117" s="264">
        <v>1128.4</v>
      </c>
      <c r="I117" s="265"/>
      <c r="J117" s="266">
        <f>ROUND(I117*H117,2)</f>
        <v>0</v>
      </c>
      <c r="K117" s="262" t="s">
        <v>32</v>
      </c>
      <c r="L117" s="46"/>
      <c r="M117" s="267" t="s">
        <v>32</v>
      </c>
      <c r="N117" s="268" t="s">
        <v>48</v>
      </c>
      <c r="O117" s="86"/>
      <c r="P117" s="230">
        <f>O117*H117</f>
        <v>0</v>
      </c>
      <c r="Q117" s="230">
        <v>0</v>
      </c>
      <c r="R117" s="230">
        <f>Q117*H117</f>
        <v>0</v>
      </c>
      <c r="S117" s="230">
        <v>0</v>
      </c>
      <c r="T117" s="231">
        <f>S117*H117</f>
        <v>0</v>
      </c>
      <c r="U117" s="40"/>
      <c r="V117" s="40"/>
      <c r="W117" s="40"/>
      <c r="X117" s="40"/>
      <c r="Y117" s="40"/>
      <c r="Z117" s="40"/>
      <c r="AA117" s="40"/>
      <c r="AB117" s="40"/>
      <c r="AC117" s="40"/>
      <c r="AD117" s="40"/>
      <c r="AE117" s="40"/>
      <c r="AR117" s="232" t="s">
        <v>209</v>
      </c>
      <c r="AT117" s="232" t="s">
        <v>222</v>
      </c>
      <c r="AU117" s="232" t="s">
        <v>86</v>
      </c>
      <c r="AY117" s="18" t="s">
        <v>199</v>
      </c>
      <c r="BE117" s="233">
        <f>IF(N117="základní",J117,0)</f>
        <v>0</v>
      </c>
      <c r="BF117" s="233">
        <f>IF(N117="snížená",J117,0)</f>
        <v>0</v>
      </c>
      <c r="BG117" s="233">
        <f>IF(N117="zákl. přenesená",J117,0)</f>
        <v>0</v>
      </c>
      <c r="BH117" s="233">
        <f>IF(N117="sníž. přenesená",J117,0)</f>
        <v>0</v>
      </c>
      <c r="BI117" s="233">
        <f>IF(N117="nulová",J117,0)</f>
        <v>0</v>
      </c>
      <c r="BJ117" s="18" t="s">
        <v>84</v>
      </c>
      <c r="BK117" s="233">
        <f>ROUND(I117*H117,2)</f>
        <v>0</v>
      </c>
      <c r="BL117" s="18" t="s">
        <v>209</v>
      </c>
      <c r="BM117" s="232" t="s">
        <v>242</v>
      </c>
    </row>
    <row r="118" spans="1:47" s="2" customFormat="1" ht="12">
      <c r="A118" s="40"/>
      <c r="B118" s="41"/>
      <c r="C118" s="42"/>
      <c r="D118" s="234" t="s">
        <v>210</v>
      </c>
      <c r="E118" s="42"/>
      <c r="F118" s="235" t="s">
        <v>871</v>
      </c>
      <c r="G118" s="42"/>
      <c r="H118" s="42"/>
      <c r="I118" s="138"/>
      <c r="J118" s="42"/>
      <c r="K118" s="42"/>
      <c r="L118" s="46"/>
      <c r="M118" s="236"/>
      <c r="N118" s="237"/>
      <c r="O118" s="86"/>
      <c r="P118" s="86"/>
      <c r="Q118" s="86"/>
      <c r="R118" s="86"/>
      <c r="S118" s="86"/>
      <c r="T118" s="87"/>
      <c r="U118" s="40"/>
      <c r="V118" s="40"/>
      <c r="W118" s="40"/>
      <c r="X118" s="40"/>
      <c r="Y118" s="40"/>
      <c r="Z118" s="40"/>
      <c r="AA118" s="40"/>
      <c r="AB118" s="40"/>
      <c r="AC118" s="40"/>
      <c r="AD118" s="40"/>
      <c r="AE118" s="40"/>
      <c r="AT118" s="18" t="s">
        <v>210</v>
      </c>
      <c r="AU118" s="18" t="s">
        <v>86</v>
      </c>
    </row>
    <row r="119" spans="1:65" s="2" customFormat="1" ht="30" customHeight="1">
      <c r="A119" s="40"/>
      <c r="B119" s="41"/>
      <c r="C119" s="260" t="s">
        <v>208</v>
      </c>
      <c r="D119" s="260" t="s">
        <v>222</v>
      </c>
      <c r="E119" s="261" t="s">
        <v>872</v>
      </c>
      <c r="F119" s="262" t="s">
        <v>873</v>
      </c>
      <c r="G119" s="263" t="s">
        <v>303</v>
      </c>
      <c r="H119" s="264">
        <v>564.2</v>
      </c>
      <c r="I119" s="265"/>
      <c r="J119" s="266">
        <f>ROUND(I119*H119,2)</f>
        <v>0</v>
      </c>
      <c r="K119" s="262" t="s">
        <v>32</v>
      </c>
      <c r="L119" s="46"/>
      <c r="M119" s="267" t="s">
        <v>32</v>
      </c>
      <c r="N119" s="268" t="s">
        <v>48</v>
      </c>
      <c r="O119" s="86"/>
      <c r="P119" s="230">
        <f>O119*H119</f>
        <v>0</v>
      </c>
      <c r="Q119" s="230">
        <v>0</v>
      </c>
      <c r="R119" s="230">
        <f>Q119*H119</f>
        <v>0</v>
      </c>
      <c r="S119" s="230">
        <v>0</v>
      </c>
      <c r="T119" s="231">
        <f>S119*H119</f>
        <v>0</v>
      </c>
      <c r="U119" s="40"/>
      <c r="V119" s="40"/>
      <c r="W119" s="40"/>
      <c r="X119" s="40"/>
      <c r="Y119" s="40"/>
      <c r="Z119" s="40"/>
      <c r="AA119" s="40"/>
      <c r="AB119" s="40"/>
      <c r="AC119" s="40"/>
      <c r="AD119" s="40"/>
      <c r="AE119" s="40"/>
      <c r="AR119" s="232" t="s">
        <v>209</v>
      </c>
      <c r="AT119" s="232" t="s">
        <v>222</v>
      </c>
      <c r="AU119" s="232" t="s">
        <v>86</v>
      </c>
      <c r="AY119" s="18" t="s">
        <v>199</v>
      </c>
      <c r="BE119" s="233">
        <f>IF(N119="základní",J119,0)</f>
        <v>0</v>
      </c>
      <c r="BF119" s="233">
        <f>IF(N119="snížená",J119,0)</f>
        <v>0</v>
      </c>
      <c r="BG119" s="233">
        <f>IF(N119="zákl. přenesená",J119,0)</f>
        <v>0</v>
      </c>
      <c r="BH119" s="233">
        <f>IF(N119="sníž. přenesená",J119,0)</f>
        <v>0</v>
      </c>
      <c r="BI119" s="233">
        <f>IF(N119="nulová",J119,0)</f>
        <v>0</v>
      </c>
      <c r="BJ119" s="18" t="s">
        <v>84</v>
      </c>
      <c r="BK119" s="233">
        <f>ROUND(I119*H119,2)</f>
        <v>0</v>
      </c>
      <c r="BL119" s="18" t="s">
        <v>209</v>
      </c>
      <c r="BM119" s="232" t="s">
        <v>245</v>
      </c>
    </row>
    <row r="120" spans="1:47" s="2" customFormat="1" ht="12">
      <c r="A120" s="40"/>
      <c r="B120" s="41"/>
      <c r="C120" s="42"/>
      <c r="D120" s="234" t="s">
        <v>210</v>
      </c>
      <c r="E120" s="42"/>
      <c r="F120" s="235" t="s">
        <v>873</v>
      </c>
      <c r="G120" s="42"/>
      <c r="H120" s="42"/>
      <c r="I120" s="138"/>
      <c r="J120" s="42"/>
      <c r="K120" s="42"/>
      <c r="L120" s="46"/>
      <c r="M120" s="236"/>
      <c r="N120" s="237"/>
      <c r="O120" s="86"/>
      <c r="P120" s="86"/>
      <c r="Q120" s="86"/>
      <c r="R120" s="86"/>
      <c r="S120" s="86"/>
      <c r="T120" s="87"/>
      <c r="U120" s="40"/>
      <c r="V120" s="40"/>
      <c r="W120" s="40"/>
      <c r="X120" s="40"/>
      <c r="Y120" s="40"/>
      <c r="Z120" s="40"/>
      <c r="AA120" s="40"/>
      <c r="AB120" s="40"/>
      <c r="AC120" s="40"/>
      <c r="AD120" s="40"/>
      <c r="AE120" s="40"/>
      <c r="AT120" s="18" t="s">
        <v>210</v>
      </c>
      <c r="AU120" s="18" t="s">
        <v>86</v>
      </c>
    </row>
    <row r="121" spans="1:51" s="13" customFormat="1" ht="12">
      <c r="A121" s="13"/>
      <c r="B121" s="238"/>
      <c r="C121" s="239"/>
      <c r="D121" s="234" t="s">
        <v>213</v>
      </c>
      <c r="E121" s="240" t="s">
        <v>32</v>
      </c>
      <c r="F121" s="241" t="s">
        <v>1578</v>
      </c>
      <c r="G121" s="239"/>
      <c r="H121" s="242">
        <v>563.3</v>
      </c>
      <c r="I121" s="243"/>
      <c r="J121" s="239"/>
      <c r="K121" s="239"/>
      <c r="L121" s="244"/>
      <c r="M121" s="245"/>
      <c r="N121" s="246"/>
      <c r="O121" s="246"/>
      <c r="P121" s="246"/>
      <c r="Q121" s="246"/>
      <c r="R121" s="246"/>
      <c r="S121" s="246"/>
      <c r="T121" s="247"/>
      <c r="U121" s="13"/>
      <c r="V121" s="13"/>
      <c r="W121" s="13"/>
      <c r="X121" s="13"/>
      <c r="Y121" s="13"/>
      <c r="Z121" s="13"/>
      <c r="AA121" s="13"/>
      <c r="AB121" s="13"/>
      <c r="AC121" s="13"/>
      <c r="AD121" s="13"/>
      <c r="AE121" s="13"/>
      <c r="AT121" s="248" t="s">
        <v>213</v>
      </c>
      <c r="AU121" s="248" t="s">
        <v>86</v>
      </c>
      <c r="AV121" s="13" t="s">
        <v>86</v>
      </c>
      <c r="AW121" s="13" t="s">
        <v>39</v>
      </c>
      <c r="AX121" s="13" t="s">
        <v>6</v>
      </c>
      <c r="AY121" s="248" t="s">
        <v>199</v>
      </c>
    </row>
    <row r="122" spans="1:51" s="13" customFormat="1" ht="12">
      <c r="A122" s="13"/>
      <c r="B122" s="238"/>
      <c r="C122" s="239"/>
      <c r="D122" s="234" t="s">
        <v>213</v>
      </c>
      <c r="E122" s="240" t="s">
        <v>32</v>
      </c>
      <c r="F122" s="241" t="s">
        <v>1315</v>
      </c>
      <c r="G122" s="239"/>
      <c r="H122" s="242">
        <v>0.9</v>
      </c>
      <c r="I122" s="243"/>
      <c r="J122" s="239"/>
      <c r="K122" s="239"/>
      <c r="L122" s="244"/>
      <c r="M122" s="245"/>
      <c r="N122" s="246"/>
      <c r="O122" s="246"/>
      <c r="P122" s="246"/>
      <c r="Q122" s="246"/>
      <c r="R122" s="246"/>
      <c r="S122" s="246"/>
      <c r="T122" s="247"/>
      <c r="U122" s="13"/>
      <c r="V122" s="13"/>
      <c r="W122" s="13"/>
      <c r="X122" s="13"/>
      <c r="Y122" s="13"/>
      <c r="Z122" s="13"/>
      <c r="AA122" s="13"/>
      <c r="AB122" s="13"/>
      <c r="AC122" s="13"/>
      <c r="AD122" s="13"/>
      <c r="AE122" s="13"/>
      <c r="AT122" s="248" t="s">
        <v>213</v>
      </c>
      <c r="AU122" s="248" t="s">
        <v>86</v>
      </c>
      <c r="AV122" s="13" t="s">
        <v>86</v>
      </c>
      <c r="AW122" s="13" t="s">
        <v>39</v>
      </c>
      <c r="AX122" s="13" t="s">
        <v>6</v>
      </c>
      <c r="AY122" s="248" t="s">
        <v>199</v>
      </c>
    </row>
    <row r="123" spans="1:51" s="14" customFormat="1" ht="12">
      <c r="A123" s="14"/>
      <c r="B123" s="249"/>
      <c r="C123" s="250"/>
      <c r="D123" s="234" t="s">
        <v>213</v>
      </c>
      <c r="E123" s="251" t="s">
        <v>32</v>
      </c>
      <c r="F123" s="252" t="s">
        <v>215</v>
      </c>
      <c r="G123" s="250"/>
      <c r="H123" s="253">
        <v>564.1999999999999</v>
      </c>
      <c r="I123" s="254"/>
      <c r="J123" s="250"/>
      <c r="K123" s="250"/>
      <c r="L123" s="255"/>
      <c r="M123" s="269"/>
      <c r="N123" s="270"/>
      <c r="O123" s="270"/>
      <c r="P123" s="270"/>
      <c r="Q123" s="270"/>
      <c r="R123" s="270"/>
      <c r="S123" s="270"/>
      <c r="T123" s="271"/>
      <c r="U123" s="14"/>
      <c r="V123" s="14"/>
      <c r="W123" s="14"/>
      <c r="X123" s="14"/>
      <c r="Y123" s="14"/>
      <c r="Z123" s="14"/>
      <c r="AA123" s="14"/>
      <c r="AB123" s="14"/>
      <c r="AC123" s="14"/>
      <c r="AD123" s="14"/>
      <c r="AE123" s="14"/>
      <c r="AT123" s="259" t="s">
        <v>213</v>
      </c>
      <c r="AU123" s="259" t="s">
        <v>86</v>
      </c>
      <c r="AV123" s="14" t="s">
        <v>209</v>
      </c>
      <c r="AW123" s="14" t="s">
        <v>39</v>
      </c>
      <c r="AX123" s="14" t="s">
        <v>84</v>
      </c>
      <c r="AY123" s="259" t="s">
        <v>199</v>
      </c>
    </row>
    <row r="124" spans="1:65" s="2" customFormat="1" ht="30" customHeight="1">
      <c r="A124" s="40"/>
      <c r="B124" s="41"/>
      <c r="C124" s="260" t="s">
        <v>249</v>
      </c>
      <c r="D124" s="260" t="s">
        <v>222</v>
      </c>
      <c r="E124" s="261" t="s">
        <v>874</v>
      </c>
      <c r="F124" s="262" t="s">
        <v>875</v>
      </c>
      <c r="G124" s="263" t="s">
        <v>303</v>
      </c>
      <c r="H124" s="264">
        <v>11284</v>
      </c>
      <c r="I124" s="265"/>
      <c r="J124" s="266">
        <f>ROUND(I124*H124,2)</f>
        <v>0</v>
      </c>
      <c r="K124" s="262" t="s">
        <v>32</v>
      </c>
      <c r="L124" s="46"/>
      <c r="M124" s="267" t="s">
        <v>32</v>
      </c>
      <c r="N124" s="268" t="s">
        <v>48</v>
      </c>
      <c r="O124" s="86"/>
      <c r="P124" s="230">
        <f>O124*H124</f>
        <v>0</v>
      </c>
      <c r="Q124" s="230">
        <v>0</v>
      </c>
      <c r="R124" s="230">
        <f>Q124*H124</f>
        <v>0</v>
      </c>
      <c r="S124" s="230">
        <v>0</v>
      </c>
      <c r="T124" s="231">
        <f>S124*H124</f>
        <v>0</v>
      </c>
      <c r="U124" s="40"/>
      <c r="V124" s="40"/>
      <c r="W124" s="40"/>
      <c r="X124" s="40"/>
      <c r="Y124" s="40"/>
      <c r="Z124" s="40"/>
      <c r="AA124" s="40"/>
      <c r="AB124" s="40"/>
      <c r="AC124" s="40"/>
      <c r="AD124" s="40"/>
      <c r="AE124" s="40"/>
      <c r="AR124" s="232" t="s">
        <v>209</v>
      </c>
      <c r="AT124" s="232" t="s">
        <v>222</v>
      </c>
      <c r="AU124" s="232" t="s">
        <v>86</v>
      </c>
      <c r="AY124" s="18" t="s">
        <v>199</v>
      </c>
      <c r="BE124" s="233">
        <f>IF(N124="základní",J124,0)</f>
        <v>0</v>
      </c>
      <c r="BF124" s="233">
        <f>IF(N124="snížená",J124,0)</f>
        <v>0</v>
      </c>
      <c r="BG124" s="233">
        <f>IF(N124="zákl. přenesená",J124,0)</f>
        <v>0</v>
      </c>
      <c r="BH124" s="233">
        <f>IF(N124="sníž. přenesená",J124,0)</f>
        <v>0</v>
      </c>
      <c r="BI124" s="233">
        <f>IF(N124="nulová",J124,0)</f>
        <v>0</v>
      </c>
      <c r="BJ124" s="18" t="s">
        <v>84</v>
      </c>
      <c r="BK124" s="233">
        <f>ROUND(I124*H124,2)</f>
        <v>0</v>
      </c>
      <c r="BL124" s="18" t="s">
        <v>209</v>
      </c>
      <c r="BM124" s="232" t="s">
        <v>254</v>
      </c>
    </row>
    <row r="125" spans="1:47" s="2" customFormat="1" ht="12">
      <c r="A125" s="40"/>
      <c r="B125" s="41"/>
      <c r="C125" s="42"/>
      <c r="D125" s="234" t="s">
        <v>210</v>
      </c>
      <c r="E125" s="42"/>
      <c r="F125" s="235" t="s">
        <v>875</v>
      </c>
      <c r="G125" s="42"/>
      <c r="H125" s="42"/>
      <c r="I125" s="138"/>
      <c r="J125" s="42"/>
      <c r="K125" s="42"/>
      <c r="L125" s="46"/>
      <c r="M125" s="236"/>
      <c r="N125" s="237"/>
      <c r="O125" s="86"/>
      <c r="P125" s="86"/>
      <c r="Q125" s="86"/>
      <c r="R125" s="86"/>
      <c r="S125" s="86"/>
      <c r="T125" s="87"/>
      <c r="U125" s="40"/>
      <c r="V125" s="40"/>
      <c r="W125" s="40"/>
      <c r="X125" s="40"/>
      <c r="Y125" s="40"/>
      <c r="Z125" s="40"/>
      <c r="AA125" s="40"/>
      <c r="AB125" s="40"/>
      <c r="AC125" s="40"/>
      <c r="AD125" s="40"/>
      <c r="AE125" s="40"/>
      <c r="AT125" s="18" t="s">
        <v>210</v>
      </c>
      <c r="AU125" s="18" t="s">
        <v>86</v>
      </c>
    </row>
    <row r="126" spans="1:51" s="13" customFormat="1" ht="12">
      <c r="A126" s="13"/>
      <c r="B126" s="238"/>
      <c r="C126" s="239"/>
      <c r="D126" s="234" t="s">
        <v>213</v>
      </c>
      <c r="E126" s="240" t="s">
        <v>32</v>
      </c>
      <c r="F126" s="241" t="s">
        <v>1579</v>
      </c>
      <c r="G126" s="239"/>
      <c r="H126" s="242">
        <v>11284</v>
      </c>
      <c r="I126" s="243"/>
      <c r="J126" s="239"/>
      <c r="K126" s="239"/>
      <c r="L126" s="244"/>
      <c r="M126" s="245"/>
      <c r="N126" s="246"/>
      <c r="O126" s="246"/>
      <c r="P126" s="246"/>
      <c r="Q126" s="246"/>
      <c r="R126" s="246"/>
      <c r="S126" s="246"/>
      <c r="T126" s="247"/>
      <c r="U126" s="13"/>
      <c r="V126" s="13"/>
      <c r="W126" s="13"/>
      <c r="X126" s="13"/>
      <c r="Y126" s="13"/>
      <c r="Z126" s="13"/>
      <c r="AA126" s="13"/>
      <c r="AB126" s="13"/>
      <c r="AC126" s="13"/>
      <c r="AD126" s="13"/>
      <c r="AE126" s="13"/>
      <c r="AT126" s="248" t="s">
        <v>213</v>
      </c>
      <c r="AU126" s="248" t="s">
        <v>86</v>
      </c>
      <c r="AV126" s="13" t="s">
        <v>86</v>
      </c>
      <c r="AW126" s="13" t="s">
        <v>39</v>
      </c>
      <c r="AX126" s="13" t="s">
        <v>6</v>
      </c>
      <c r="AY126" s="248" t="s">
        <v>199</v>
      </c>
    </row>
    <row r="127" spans="1:51" s="14" customFormat="1" ht="12">
      <c r="A127" s="14"/>
      <c r="B127" s="249"/>
      <c r="C127" s="250"/>
      <c r="D127" s="234" t="s">
        <v>213</v>
      </c>
      <c r="E127" s="251" t="s">
        <v>32</v>
      </c>
      <c r="F127" s="252" t="s">
        <v>215</v>
      </c>
      <c r="G127" s="250"/>
      <c r="H127" s="253">
        <v>11284</v>
      </c>
      <c r="I127" s="254"/>
      <c r="J127" s="250"/>
      <c r="K127" s="250"/>
      <c r="L127" s="255"/>
      <c r="M127" s="269"/>
      <c r="N127" s="270"/>
      <c r="O127" s="270"/>
      <c r="P127" s="270"/>
      <c r="Q127" s="270"/>
      <c r="R127" s="270"/>
      <c r="S127" s="270"/>
      <c r="T127" s="271"/>
      <c r="U127" s="14"/>
      <c r="V127" s="14"/>
      <c r="W127" s="14"/>
      <c r="X127" s="14"/>
      <c r="Y127" s="14"/>
      <c r="Z127" s="14"/>
      <c r="AA127" s="14"/>
      <c r="AB127" s="14"/>
      <c r="AC127" s="14"/>
      <c r="AD127" s="14"/>
      <c r="AE127" s="14"/>
      <c r="AT127" s="259" t="s">
        <v>213</v>
      </c>
      <c r="AU127" s="259" t="s">
        <v>86</v>
      </c>
      <c r="AV127" s="14" t="s">
        <v>209</v>
      </c>
      <c r="AW127" s="14" t="s">
        <v>39</v>
      </c>
      <c r="AX127" s="14" t="s">
        <v>84</v>
      </c>
      <c r="AY127" s="259" t="s">
        <v>199</v>
      </c>
    </row>
    <row r="128" spans="1:65" s="2" customFormat="1" ht="19.8" customHeight="1">
      <c r="A128" s="40"/>
      <c r="B128" s="41"/>
      <c r="C128" s="260" t="s">
        <v>235</v>
      </c>
      <c r="D128" s="260" t="s">
        <v>222</v>
      </c>
      <c r="E128" s="261" t="s">
        <v>1317</v>
      </c>
      <c r="F128" s="262" t="s">
        <v>1318</v>
      </c>
      <c r="G128" s="263" t="s">
        <v>303</v>
      </c>
      <c r="H128" s="264">
        <v>564.2</v>
      </c>
      <c r="I128" s="265"/>
      <c r="J128" s="266">
        <f>ROUND(I128*H128,2)</f>
        <v>0</v>
      </c>
      <c r="K128" s="262" t="s">
        <v>32</v>
      </c>
      <c r="L128" s="46"/>
      <c r="M128" s="267" t="s">
        <v>32</v>
      </c>
      <c r="N128" s="268" t="s">
        <v>48</v>
      </c>
      <c r="O128" s="86"/>
      <c r="P128" s="230">
        <f>O128*H128</f>
        <v>0</v>
      </c>
      <c r="Q128" s="230">
        <v>0</v>
      </c>
      <c r="R128" s="230">
        <f>Q128*H128</f>
        <v>0</v>
      </c>
      <c r="S128" s="230">
        <v>0</v>
      </c>
      <c r="T128" s="231">
        <f>S128*H128</f>
        <v>0</v>
      </c>
      <c r="U128" s="40"/>
      <c r="V128" s="40"/>
      <c r="W128" s="40"/>
      <c r="X128" s="40"/>
      <c r="Y128" s="40"/>
      <c r="Z128" s="40"/>
      <c r="AA128" s="40"/>
      <c r="AB128" s="40"/>
      <c r="AC128" s="40"/>
      <c r="AD128" s="40"/>
      <c r="AE128" s="40"/>
      <c r="AR128" s="232" t="s">
        <v>209</v>
      </c>
      <c r="AT128" s="232" t="s">
        <v>222</v>
      </c>
      <c r="AU128" s="232" t="s">
        <v>86</v>
      </c>
      <c r="AY128" s="18" t="s">
        <v>199</v>
      </c>
      <c r="BE128" s="233">
        <f>IF(N128="základní",J128,0)</f>
        <v>0</v>
      </c>
      <c r="BF128" s="233">
        <f>IF(N128="snížená",J128,0)</f>
        <v>0</v>
      </c>
      <c r="BG128" s="233">
        <f>IF(N128="zákl. přenesená",J128,0)</f>
        <v>0</v>
      </c>
      <c r="BH128" s="233">
        <f>IF(N128="sníž. přenesená",J128,0)</f>
        <v>0</v>
      </c>
      <c r="BI128" s="233">
        <f>IF(N128="nulová",J128,0)</f>
        <v>0</v>
      </c>
      <c r="BJ128" s="18" t="s">
        <v>84</v>
      </c>
      <c r="BK128" s="233">
        <f>ROUND(I128*H128,2)</f>
        <v>0</v>
      </c>
      <c r="BL128" s="18" t="s">
        <v>209</v>
      </c>
      <c r="BM128" s="232" t="s">
        <v>257</v>
      </c>
    </row>
    <row r="129" spans="1:47" s="2" customFormat="1" ht="12">
      <c r="A129" s="40"/>
      <c r="B129" s="41"/>
      <c r="C129" s="42"/>
      <c r="D129" s="234" t="s">
        <v>210</v>
      </c>
      <c r="E129" s="42"/>
      <c r="F129" s="235" t="s">
        <v>1318</v>
      </c>
      <c r="G129" s="42"/>
      <c r="H129" s="42"/>
      <c r="I129" s="138"/>
      <c r="J129" s="42"/>
      <c r="K129" s="42"/>
      <c r="L129" s="46"/>
      <c r="M129" s="236"/>
      <c r="N129" s="237"/>
      <c r="O129" s="86"/>
      <c r="P129" s="86"/>
      <c r="Q129" s="86"/>
      <c r="R129" s="86"/>
      <c r="S129" s="86"/>
      <c r="T129" s="87"/>
      <c r="U129" s="40"/>
      <c r="V129" s="40"/>
      <c r="W129" s="40"/>
      <c r="X129" s="40"/>
      <c r="Y129" s="40"/>
      <c r="Z129" s="40"/>
      <c r="AA129" s="40"/>
      <c r="AB129" s="40"/>
      <c r="AC129" s="40"/>
      <c r="AD129" s="40"/>
      <c r="AE129" s="40"/>
      <c r="AT129" s="18" t="s">
        <v>210</v>
      </c>
      <c r="AU129" s="18" t="s">
        <v>86</v>
      </c>
    </row>
    <row r="130" spans="1:51" s="13" customFormat="1" ht="12">
      <c r="A130" s="13"/>
      <c r="B130" s="238"/>
      <c r="C130" s="239"/>
      <c r="D130" s="234" t="s">
        <v>213</v>
      </c>
      <c r="E130" s="240" t="s">
        <v>32</v>
      </c>
      <c r="F130" s="241" t="s">
        <v>1578</v>
      </c>
      <c r="G130" s="239"/>
      <c r="H130" s="242">
        <v>563.3</v>
      </c>
      <c r="I130" s="243"/>
      <c r="J130" s="239"/>
      <c r="K130" s="239"/>
      <c r="L130" s="244"/>
      <c r="M130" s="245"/>
      <c r="N130" s="246"/>
      <c r="O130" s="246"/>
      <c r="P130" s="246"/>
      <c r="Q130" s="246"/>
      <c r="R130" s="246"/>
      <c r="S130" s="246"/>
      <c r="T130" s="247"/>
      <c r="U130" s="13"/>
      <c r="V130" s="13"/>
      <c r="W130" s="13"/>
      <c r="X130" s="13"/>
      <c r="Y130" s="13"/>
      <c r="Z130" s="13"/>
      <c r="AA130" s="13"/>
      <c r="AB130" s="13"/>
      <c r="AC130" s="13"/>
      <c r="AD130" s="13"/>
      <c r="AE130" s="13"/>
      <c r="AT130" s="248" t="s">
        <v>213</v>
      </c>
      <c r="AU130" s="248" t="s">
        <v>86</v>
      </c>
      <c r="AV130" s="13" t="s">
        <v>86</v>
      </c>
      <c r="AW130" s="13" t="s">
        <v>39</v>
      </c>
      <c r="AX130" s="13" t="s">
        <v>6</v>
      </c>
      <c r="AY130" s="248" t="s">
        <v>199</v>
      </c>
    </row>
    <row r="131" spans="1:51" s="13" customFormat="1" ht="12">
      <c r="A131" s="13"/>
      <c r="B131" s="238"/>
      <c r="C131" s="239"/>
      <c r="D131" s="234" t="s">
        <v>213</v>
      </c>
      <c r="E131" s="240" t="s">
        <v>32</v>
      </c>
      <c r="F131" s="241" t="s">
        <v>1315</v>
      </c>
      <c r="G131" s="239"/>
      <c r="H131" s="242">
        <v>0.9</v>
      </c>
      <c r="I131" s="243"/>
      <c r="J131" s="239"/>
      <c r="K131" s="239"/>
      <c r="L131" s="244"/>
      <c r="M131" s="245"/>
      <c r="N131" s="246"/>
      <c r="O131" s="246"/>
      <c r="P131" s="246"/>
      <c r="Q131" s="246"/>
      <c r="R131" s="246"/>
      <c r="S131" s="246"/>
      <c r="T131" s="247"/>
      <c r="U131" s="13"/>
      <c r="V131" s="13"/>
      <c r="W131" s="13"/>
      <c r="X131" s="13"/>
      <c r="Y131" s="13"/>
      <c r="Z131" s="13"/>
      <c r="AA131" s="13"/>
      <c r="AB131" s="13"/>
      <c r="AC131" s="13"/>
      <c r="AD131" s="13"/>
      <c r="AE131" s="13"/>
      <c r="AT131" s="248" t="s">
        <v>213</v>
      </c>
      <c r="AU131" s="248" t="s">
        <v>86</v>
      </c>
      <c r="AV131" s="13" t="s">
        <v>86</v>
      </c>
      <c r="AW131" s="13" t="s">
        <v>39</v>
      </c>
      <c r="AX131" s="13" t="s">
        <v>6</v>
      </c>
      <c r="AY131" s="248" t="s">
        <v>199</v>
      </c>
    </row>
    <row r="132" spans="1:51" s="14" customFormat="1" ht="12">
      <c r="A132" s="14"/>
      <c r="B132" s="249"/>
      <c r="C132" s="250"/>
      <c r="D132" s="234" t="s">
        <v>213</v>
      </c>
      <c r="E132" s="251" t="s">
        <v>32</v>
      </c>
      <c r="F132" s="252" t="s">
        <v>215</v>
      </c>
      <c r="G132" s="250"/>
      <c r="H132" s="253">
        <v>564.1999999999999</v>
      </c>
      <c r="I132" s="254"/>
      <c r="J132" s="250"/>
      <c r="K132" s="250"/>
      <c r="L132" s="255"/>
      <c r="M132" s="269"/>
      <c r="N132" s="270"/>
      <c r="O132" s="270"/>
      <c r="P132" s="270"/>
      <c r="Q132" s="270"/>
      <c r="R132" s="270"/>
      <c r="S132" s="270"/>
      <c r="T132" s="271"/>
      <c r="U132" s="14"/>
      <c r="V132" s="14"/>
      <c r="W132" s="14"/>
      <c r="X132" s="14"/>
      <c r="Y132" s="14"/>
      <c r="Z132" s="14"/>
      <c r="AA132" s="14"/>
      <c r="AB132" s="14"/>
      <c r="AC132" s="14"/>
      <c r="AD132" s="14"/>
      <c r="AE132" s="14"/>
      <c r="AT132" s="259" t="s">
        <v>213</v>
      </c>
      <c r="AU132" s="259" t="s">
        <v>86</v>
      </c>
      <c r="AV132" s="14" t="s">
        <v>209</v>
      </c>
      <c r="AW132" s="14" t="s">
        <v>39</v>
      </c>
      <c r="AX132" s="14" t="s">
        <v>84</v>
      </c>
      <c r="AY132" s="259" t="s">
        <v>199</v>
      </c>
    </row>
    <row r="133" spans="1:65" s="2" customFormat="1" ht="19.8" customHeight="1">
      <c r="A133" s="40"/>
      <c r="B133" s="41"/>
      <c r="C133" s="260" t="s">
        <v>258</v>
      </c>
      <c r="D133" s="260" t="s">
        <v>222</v>
      </c>
      <c r="E133" s="261" t="s">
        <v>882</v>
      </c>
      <c r="F133" s="262" t="s">
        <v>883</v>
      </c>
      <c r="G133" s="263" t="s">
        <v>303</v>
      </c>
      <c r="H133" s="264">
        <v>564.2</v>
      </c>
      <c r="I133" s="265"/>
      <c r="J133" s="266">
        <f>ROUND(I133*H133,2)</f>
        <v>0</v>
      </c>
      <c r="K133" s="262" t="s">
        <v>32</v>
      </c>
      <c r="L133" s="46"/>
      <c r="M133" s="267" t="s">
        <v>32</v>
      </c>
      <c r="N133" s="268" t="s">
        <v>48</v>
      </c>
      <c r="O133" s="86"/>
      <c r="P133" s="230">
        <f>O133*H133</f>
        <v>0</v>
      </c>
      <c r="Q133" s="230">
        <v>0</v>
      </c>
      <c r="R133" s="230">
        <f>Q133*H133</f>
        <v>0</v>
      </c>
      <c r="S133" s="230">
        <v>0</v>
      </c>
      <c r="T133" s="231">
        <f>S133*H133</f>
        <v>0</v>
      </c>
      <c r="U133" s="40"/>
      <c r="V133" s="40"/>
      <c r="W133" s="40"/>
      <c r="X133" s="40"/>
      <c r="Y133" s="40"/>
      <c r="Z133" s="40"/>
      <c r="AA133" s="40"/>
      <c r="AB133" s="40"/>
      <c r="AC133" s="40"/>
      <c r="AD133" s="40"/>
      <c r="AE133" s="40"/>
      <c r="AR133" s="232" t="s">
        <v>209</v>
      </c>
      <c r="AT133" s="232" t="s">
        <v>222</v>
      </c>
      <c r="AU133" s="232" t="s">
        <v>86</v>
      </c>
      <c r="AY133" s="18" t="s">
        <v>199</v>
      </c>
      <c r="BE133" s="233">
        <f>IF(N133="základní",J133,0)</f>
        <v>0</v>
      </c>
      <c r="BF133" s="233">
        <f>IF(N133="snížená",J133,0)</f>
        <v>0</v>
      </c>
      <c r="BG133" s="233">
        <f>IF(N133="zákl. přenesená",J133,0)</f>
        <v>0</v>
      </c>
      <c r="BH133" s="233">
        <f>IF(N133="sníž. přenesená",J133,0)</f>
        <v>0</v>
      </c>
      <c r="BI133" s="233">
        <f>IF(N133="nulová",J133,0)</f>
        <v>0</v>
      </c>
      <c r="BJ133" s="18" t="s">
        <v>84</v>
      </c>
      <c r="BK133" s="233">
        <f>ROUND(I133*H133,2)</f>
        <v>0</v>
      </c>
      <c r="BL133" s="18" t="s">
        <v>209</v>
      </c>
      <c r="BM133" s="232" t="s">
        <v>261</v>
      </c>
    </row>
    <row r="134" spans="1:47" s="2" customFormat="1" ht="12">
      <c r="A134" s="40"/>
      <c r="B134" s="41"/>
      <c r="C134" s="42"/>
      <c r="D134" s="234" t="s">
        <v>210</v>
      </c>
      <c r="E134" s="42"/>
      <c r="F134" s="235" t="s">
        <v>883</v>
      </c>
      <c r="G134" s="42"/>
      <c r="H134" s="42"/>
      <c r="I134" s="138"/>
      <c r="J134" s="42"/>
      <c r="K134" s="42"/>
      <c r="L134" s="46"/>
      <c r="M134" s="236"/>
      <c r="N134" s="237"/>
      <c r="O134" s="86"/>
      <c r="P134" s="86"/>
      <c r="Q134" s="86"/>
      <c r="R134" s="86"/>
      <c r="S134" s="86"/>
      <c r="T134" s="87"/>
      <c r="U134" s="40"/>
      <c r="V134" s="40"/>
      <c r="W134" s="40"/>
      <c r="X134" s="40"/>
      <c r="Y134" s="40"/>
      <c r="Z134" s="40"/>
      <c r="AA134" s="40"/>
      <c r="AB134" s="40"/>
      <c r="AC134" s="40"/>
      <c r="AD134" s="40"/>
      <c r="AE134" s="40"/>
      <c r="AT134" s="18" t="s">
        <v>210</v>
      </c>
      <c r="AU134" s="18" t="s">
        <v>86</v>
      </c>
    </row>
    <row r="135" spans="1:51" s="15" customFormat="1" ht="12">
      <c r="A135" s="15"/>
      <c r="B135" s="276"/>
      <c r="C135" s="277"/>
      <c r="D135" s="234" t="s">
        <v>213</v>
      </c>
      <c r="E135" s="278" t="s">
        <v>32</v>
      </c>
      <c r="F135" s="279" t="s">
        <v>884</v>
      </c>
      <c r="G135" s="277"/>
      <c r="H135" s="278" t="s">
        <v>32</v>
      </c>
      <c r="I135" s="280"/>
      <c r="J135" s="277"/>
      <c r="K135" s="277"/>
      <c r="L135" s="281"/>
      <c r="M135" s="282"/>
      <c r="N135" s="283"/>
      <c r="O135" s="283"/>
      <c r="P135" s="283"/>
      <c r="Q135" s="283"/>
      <c r="R135" s="283"/>
      <c r="S135" s="283"/>
      <c r="T135" s="284"/>
      <c r="U135" s="15"/>
      <c r="V135" s="15"/>
      <c r="W135" s="15"/>
      <c r="X135" s="15"/>
      <c r="Y135" s="15"/>
      <c r="Z135" s="15"/>
      <c r="AA135" s="15"/>
      <c r="AB135" s="15"/>
      <c r="AC135" s="15"/>
      <c r="AD135" s="15"/>
      <c r="AE135" s="15"/>
      <c r="AT135" s="285" t="s">
        <v>213</v>
      </c>
      <c r="AU135" s="285" t="s">
        <v>86</v>
      </c>
      <c r="AV135" s="15" t="s">
        <v>84</v>
      </c>
      <c r="AW135" s="15" t="s">
        <v>39</v>
      </c>
      <c r="AX135" s="15" t="s">
        <v>6</v>
      </c>
      <c r="AY135" s="285" t="s">
        <v>199</v>
      </c>
    </row>
    <row r="136" spans="1:51" s="13" customFormat="1" ht="12">
      <c r="A136" s="13"/>
      <c r="B136" s="238"/>
      <c r="C136" s="239"/>
      <c r="D136" s="234" t="s">
        <v>213</v>
      </c>
      <c r="E136" s="240" t="s">
        <v>32</v>
      </c>
      <c r="F136" s="241" t="s">
        <v>1578</v>
      </c>
      <c r="G136" s="239"/>
      <c r="H136" s="242">
        <v>563.3</v>
      </c>
      <c r="I136" s="243"/>
      <c r="J136" s="239"/>
      <c r="K136" s="239"/>
      <c r="L136" s="244"/>
      <c r="M136" s="245"/>
      <c r="N136" s="246"/>
      <c r="O136" s="246"/>
      <c r="P136" s="246"/>
      <c r="Q136" s="246"/>
      <c r="R136" s="246"/>
      <c r="S136" s="246"/>
      <c r="T136" s="247"/>
      <c r="U136" s="13"/>
      <c r="V136" s="13"/>
      <c r="W136" s="13"/>
      <c r="X136" s="13"/>
      <c r="Y136" s="13"/>
      <c r="Z136" s="13"/>
      <c r="AA136" s="13"/>
      <c r="AB136" s="13"/>
      <c r="AC136" s="13"/>
      <c r="AD136" s="13"/>
      <c r="AE136" s="13"/>
      <c r="AT136" s="248" t="s">
        <v>213</v>
      </c>
      <c r="AU136" s="248" t="s">
        <v>86</v>
      </c>
      <c r="AV136" s="13" t="s">
        <v>86</v>
      </c>
      <c r="AW136" s="13" t="s">
        <v>39</v>
      </c>
      <c r="AX136" s="13" t="s">
        <v>6</v>
      </c>
      <c r="AY136" s="248" t="s">
        <v>199</v>
      </c>
    </row>
    <row r="137" spans="1:51" s="13" customFormat="1" ht="12">
      <c r="A137" s="13"/>
      <c r="B137" s="238"/>
      <c r="C137" s="239"/>
      <c r="D137" s="234" t="s">
        <v>213</v>
      </c>
      <c r="E137" s="240" t="s">
        <v>32</v>
      </c>
      <c r="F137" s="241" t="s">
        <v>1315</v>
      </c>
      <c r="G137" s="239"/>
      <c r="H137" s="242">
        <v>0.9</v>
      </c>
      <c r="I137" s="243"/>
      <c r="J137" s="239"/>
      <c r="K137" s="239"/>
      <c r="L137" s="244"/>
      <c r="M137" s="245"/>
      <c r="N137" s="246"/>
      <c r="O137" s="246"/>
      <c r="P137" s="246"/>
      <c r="Q137" s="246"/>
      <c r="R137" s="246"/>
      <c r="S137" s="246"/>
      <c r="T137" s="247"/>
      <c r="U137" s="13"/>
      <c r="V137" s="13"/>
      <c r="W137" s="13"/>
      <c r="X137" s="13"/>
      <c r="Y137" s="13"/>
      <c r="Z137" s="13"/>
      <c r="AA137" s="13"/>
      <c r="AB137" s="13"/>
      <c r="AC137" s="13"/>
      <c r="AD137" s="13"/>
      <c r="AE137" s="13"/>
      <c r="AT137" s="248" t="s">
        <v>213</v>
      </c>
      <c r="AU137" s="248" t="s">
        <v>86</v>
      </c>
      <c r="AV137" s="13" t="s">
        <v>86</v>
      </c>
      <c r="AW137" s="13" t="s">
        <v>39</v>
      </c>
      <c r="AX137" s="13" t="s">
        <v>6</v>
      </c>
      <c r="AY137" s="248" t="s">
        <v>199</v>
      </c>
    </row>
    <row r="138" spans="1:51" s="14" customFormat="1" ht="12">
      <c r="A138" s="14"/>
      <c r="B138" s="249"/>
      <c r="C138" s="250"/>
      <c r="D138" s="234" t="s">
        <v>213</v>
      </c>
      <c r="E138" s="251" t="s">
        <v>32</v>
      </c>
      <c r="F138" s="252" t="s">
        <v>215</v>
      </c>
      <c r="G138" s="250"/>
      <c r="H138" s="253">
        <v>564.1999999999999</v>
      </c>
      <c r="I138" s="254"/>
      <c r="J138" s="250"/>
      <c r="K138" s="250"/>
      <c r="L138" s="255"/>
      <c r="M138" s="269"/>
      <c r="N138" s="270"/>
      <c r="O138" s="270"/>
      <c r="P138" s="270"/>
      <c r="Q138" s="270"/>
      <c r="R138" s="270"/>
      <c r="S138" s="270"/>
      <c r="T138" s="271"/>
      <c r="U138" s="14"/>
      <c r="V138" s="14"/>
      <c r="W138" s="14"/>
      <c r="X138" s="14"/>
      <c r="Y138" s="14"/>
      <c r="Z138" s="14"/>
      <c r="AA138" s="14"/>
      <c r="AB138" s="14"/>
      <c r="AC138" s="14"/>
      <c r="AD138" s="14"/>
      <c r="AE138" s="14"/>
      <c r="AT138" s="259" t="s">
        <v>213</v>
      </c>
      <c r="AU138" s="259" t="s">
        <v>86</v>
      </c>
      <c r="AV138" s="14" t="s">
        <v>209</v>
      </c>
      <c r="AW138" s="14" t="s">
        <v>39</v>
      </c>
      <c r="AX138" s="14" t="s">
        <v>84</v>
      </c>
      <c r="AY138" s="259" t="s">
        <v>199</v>
      </c>
    </row>
    <row r="139" spans="1:65" s="2" customFormat="1" ht="19.8" customHeight="1">
      <c r="A139" s="40"/>
      <c r="B139" s="41"/>
      <c r="C139" s="260" t="s">
        <v>238</v>
      </c>
      <c r="D139" s="260" t="s">
        <v>222</v>
      </c>
      <c r="E139" s="261" t="s">
        <v>1319</v>
      </c>
      <c r="F139" s="262" t="s">
        <v>1320</v>
      </c>
      <c r="G139" s="263" t="s">
        <v>303</v>
      </c>
      <c r="H139" s="264">
        <v>0.9</v>
      </c>
      <c r="I139" s="265"/>
      <c r="J139" s="266">
        <f>ROUND(I139*H139,2)</f>
        <v>0</v>
      </c>
      <c r="K139" s="262" t="s">
        <v>32</v>
      </c>
      <c r="L139" s="46"/>
      <c r="M139" s="267" t="s">
        <v>32</v>
      </c>
      <c r="N139" s="268" t="s">
        <v>48</v>
      </c>
      <c r="O139" s="86"/>
      <c r="P139" s="230">
        <f>O139*H139</f>
        <v>0</v>
      </c>
      <c r="Q139" s="230">
        <v>0</v>
      </c>
      <c r="R139" s="230">
        <f>Q139*H139</f>
        <v>0</v>
      </c>
      <c r="S139" s="230">
        <v>0</v>
      </c>
      <c r="T139" s="231">
        <f>S139*H139</f>
        <v>0</v>
      </c>
      <c r="U139" s="40"/>
      <c r="V139" s="40"/>
      <c r="W139" s="40"/>
      <c r="X139" s="40"/>
      <c r="Y139" s="40"/>
      <c r="Z139" s="40"/>
      <c r="AA139" s="40"/>
      <c r="AB139" s="40"/>
      <c r="AC139" s="40"/>
      <c r="AD139" s="40"/>
      <c r="AE139" s="40"/>
      <c r="AR139" s="232" t="s">
        <v>209</v>
      </c>
      <c r="AT139" s="232" t="s">
        <v>222</v>
      </c>
      <c r="AU139" s="232" t="s">
        <v>86</v>
      </c>
      <c r="AY139" s="18" t="s">
        <v>199</v>
      </c>
      <c r="BE139" s="233">
        <f>IF(N139="základní",J139,0)</f>
        <v>0</v>
      </c>
      <c r="BF139" s="233">
        <f>IF(N139="snížená",J139,0)</f>
        <v>0</v>
      </c>
      <c r="BG139" s="233">
        <f>IF(N139="zákl. přenesená",J139,0)</f>
        <v>0</v>
      </c>
      <c r="BH139" s="233">
        <f>IF(N139="sníž. přenesená",J139,0)</f>
        <v>0</v>
      </c>
      <c r="BI139" s="233">
        <f>IF(N139="nulová",J139,0)</f>
        <v>0</v>
      </c>
      <c r="BJ139" s="18" t="s">
        <v>84</v>
      </c>
      <c r="BK139" s="233">
        <f>ROUND(I139*H139,2)</f>
        <v>0</v>
      </c>
      <c r="BL139" s="18" t="s">
        <v>209</v>
      </c>
      <c r="BM139" s="232" t="s">
        <v>264</v>
      </c>
    </row>
    <row r="140" spans="1:47" s="2" customFormat="1" ht="12">
      <c r="A140" s="40"/>
      <c r="B140" s="41"/>
      <c r="C140" s="42"/>
      <c r="D140" s="234" t="s">
        <v>210</v>
      </c>
      <c r="E140" s="42"/>
      <c r="F140" s="235" t="s">
        <v>1320</v>
      </c>
      <c r="G140" s="42"/>
      <c r="H140" s="42"/>
      <c r="I140" s="138"/>
      <c r="J140" s="42"/>
      <c r="K140" s="42"/>
      <c r="L140" s="46"/>
      <c r="M140" s="236"/>
      <c r="N140" s="237"/>
      <c r="O140" s="86"/>
      <c r="P140" s="86"/>
      <c r="Q140" s="86"/>
      <c r="R140" s="86"/>
      <c r="S140" s="86"/>
      <c r="T140" s="87"/>
      <c r="U140" s="40"/>
      <c r="V140" s="40"/>
      <c r="W140" s="40"/>
      <c r="X140" s="40"/>
      <c r="Y140" s="40"/>
      <c r="Z140" s="40"/>
      <c r="AA140" s="40"/>
      <c r="AB140" s="40"/>
      <c r="AC140" s="40"/>
      <c r="AD140" s="40"/>
      <c r="AE140" s="40"/>
      <c r="AT140" s="18" t="s">
        <v>210</v>
      </c>
      <c r="AU140" s="18" t="s">
        <v>86</v>
      </c>
    </row>
    <row r="141" spans="1:51" s="13" customFormat="1" ht="12">
      <c r="A141" s="13"/>
      <c r="B141" s="238"/>
      <c r="C141" s="239"/>
      <c r="D141" s="234" t="s">
        <v>213</v>
      </c>
      <c r="E141" s="240" t="s">
        <v>32</v>
      </c>
      <c r="F141" s="241" t="s">
        <v>1321</v>
      </c>
      <c r="G141" s="239"/>
      <c r="H141" s="242">
        <v>0.9</v>
      </c>
      <c r="I141" s="243"/>
      <c r="J141" s="239"/>
      <c r="K141" s="239"/>
      <c r="L141" s="244"/>
      <c r="M141" s="245"/>
      <c r="N141" s="246"/>
      <c r="O141" s="246"/>
      <c r="P141" s="246"/>
      <c r="Q141" s="246"/>
      <c r="R141" s="246"/>
      <c r="S141" s="246"/>
      <c r="T141" s="247"/>
      <c r="U141" s="13"/>
      <c r="V141" s="13"/>
      <c r="W141" s="13"/>
      <c r="X141" s="13"/>
      <c r="Y141" s="13"/>
      <c r="Z141" s="13"/>
      <c r="AA141" s="13"/>
      <c r="AB141" s="13"/>
      <c r="AC141" s="13"/>
      <c r="AD141" s="13"/>
      <c r="AE141" s="13"/>
      <c r="AT141" s="248" t="s">
        <v>213</v>
      </c>
      <c r="AU141" s="248" t="s">
        <v>86</v>
      </c>
      <c r="AV141" s="13" t="s">
        <v>86</v>
      </c>
      <c r="AW141" s="13" t="s">
        <v>39</v>
      </c>
      <c r="AX141" s="13" t="s">
        <v>6</v>
      </c>
      <c r="AY141" s="248" t="s">
        <v>199</v>
      </c>
    </row>
    <row r="142" spans="1:51" s="14" customFormat="1" ht="12">
      <c r="A142" s="14"/>
      <c r="B142" s="249"/>
      <c r="C142" s="250"/>
      <c r="D142" s="234" t="s">
        <v>213</v>
      </c>
      <c r="E142" s="251" t="s">
        <v>32</v>
      </c>
      <c r="F142" s="252" t="s">
        <v>215</v>
      </c>
      <c r="G142" s="250"/>
      <c r="H142" s="253">
        <v>0.9</v>
      </c>
      <c r="I142" s="254"/>
      <c r="J142" s="250"/>
      <c r="K142" s="250"/>
      <c r="L142" s="255"/>
      <c r="M142" s="269"/>
      <c r="N142" s="270"/>
      <c r="O142" s="270"/>
      <c r="P142" s="270"/>
      <c r="Q142" s="270"/>
      <c r="R142" s="270"/>
      <c r="S142" s="270"/>
      <c r="T142" s="271"/>
      <c r="U142" s="14"/>
      <c r="V142" s="14"/>
      <c r="W142" s="14"/>
      <c r="X142" s="14"/>
      <c r="Y142" s="14"/>
      <c r="Z142" s="14"/>
      <c r="AA142" s="14"/>
      <c r="AB142" s="14"/>
      <c r="AC142" s="14"/>
      <c r="AD142" s="14"/>
      <c r="AE142" s="14"/>
      <c r="AT142" s="259" t="s">
        <v>213</v>
      </c>
      <c r="AU142" s="259" t="s">
        <v>86</v>
      </c>
      <c r="AV142" s="14" t="s">
        <v>209</v>
      </c>
      <c r="AW142" s="14" t="s">
        <v>39</v>
      </c>
      <c r="AX142" s="14" t="s">
        <v>84</v>
      </c>
      <c r="AY142" s="259" t="s">
        <v>199</v>
      </c>
    </row>
    <row r="143" spans="1:65" s="2" customFormat="1" ht="14.4" customHeight="1">
      <c r="A143" s="40"/>
      <c r="B143" s="41"/>
      <c r="C143" s="220" t="s">
        <v>265</v>
      </c>
      <c r="D143" s="220" t="s">
        <v>203</v>
      </c>
      <c r="E143" s="221" t="s">
        <v>1580</v>
      </c>
      <c r="F143" s="222" t="s">
        <v>1323</v>
      </c>
      <c r="G143" s="223" t="s">
        <v>296</v>
      </c>
      <c r="H143" s="224">
        <v>1.71</v>
      </c>
      <c r="I143" s="225"/>
      <c r="J143" s="226">
        <f>ROUND(I143*H143,2)</f>
        <v>0</v>
      </c>
      <c r="K143" s="222" t="s">
        <v>32</v>
      </c>
      <c r="L143" s="227"/>
      <c r="M143" s="228" t="s">
        <v>32</v>
      </c>
      <c r="N143" s="229" t="s">
        <v>48</v>
      </c>
      <c r="O143" s="86"/>
      <c r="P143" s="230">
        <f>O143*H143</f>
        <v>0</v>
      </c>
      <c r="Q143" s="230">
        <v>0</v>
      </c>
      <c r="R143" s="230">
        <f>Q143*H143</f>
        <v>0</v>
      </c>
      <c r="S143" s="230">
        <v>0</v>
      </c>
      <c r="T143" s="231">
        <f>S143*H143</f>
        <v>0</v>
      </c>
      <c r="U143" s="40"/>
      <c r="V143" s="40"/>
      <c r="W143" s="40"/>
      <c r="X143" s="40"/>
      <c r="Y143" s="40"/>
      <c r="Z143" s="40"/>
      <c r="AA143" s="40"/>
      <c r="AB143" s="40"/>
      <c r="AC143" s="40"/>
      <c r="AD143" s="40"/>
      <c r="AE143" s="40"/>
      <c r="AR143" s="232" t="s">
        <v>208</v>
      </c>
      <c r="AT143" s="232" t="s">
        <v>203</v>
      </c>
      <c r="AU143" s="232" t="s">
        <v>86</v>
      </c>
      <c r="AY143" s="18" t="s">
        <v>199</v>
      </c>
      <c r="BE143" s="233">
        <f>IF(N143="základní",J143,0)</f>
        <v>0</v>
      </c>
      <c r="BF143" s="233">
        <f>IF(N143="snížená",J143,0)</f>
        <v>0</v>
      </c>
      <c r="BG143" s="233">
        <f>IF(N143="zákl. přenesená",J143,0)</f>
        <v>0</v>
      </c>
      <c r="BH143" s="233">
        <f>IF(N143="sníž. přenesená",J143,0)</f>
        <v>0</v>
      </c>
      <c r="BI143" s="233">
        <f>IF(N143="nulová",J143,0)</f>
        <v>0</v>
      </c>
      <c r="BJ143" s="18" t="s">
        <v>84</v>
      </c>
      <c r="BK143" s="233">
        <f>ROUND(I143*H143,2)</f>
        <v>0</v>
      </c>
      <c r="BL143" s="18" t="s">
        <v>209</v>
      </c>
      <c r="BM143" s="232" t="s">
        <v>268</v>
      </c>
    </row>
    <row r="144" spans="1:47" s="2" customFormat="1" ht="12">
      <c r="A144" s="40"/>
      <c r="B144" s="41"/>
      <c r="C144" s="42"/>
      <c r="D144" s="234" t="s">
        <v>210</v>
      </c>
      <c r="E144" s="42"/>
      <c r="F144" s="235" t="s">
        <v>1323</v>
      </c>
      <c r="G144" s="42"/>
      <c r="H144" s="42"/>
      <c r="I144" s="138"/>
      <c r="J144" s="42"/>
      <c r="K144" s="42"/>
      <c r="L144" s="46"/>
      <c r="M144" s="236"/>
      <c r="N144" s="237"/>
      <c r="O144" s="86"/>
      <c r="P144" s="86"/>
      <c r="Q144" s="86"/>
      <c r="R144" s="86"/>
      <c r="S144" s="86"/>
      <c r="T144" s="87"/>
      <c r="U144" s="40"/>
      <c r="V144" s="40"/>
      <c r="W144" s="40"/>
      <c r="X144" s="40"/>
      <c r="Y144" s="40"/>
      <c r="Z144" s="40"/>
      <c r="AA144" s="40"/>
      <c r="AB144" s="40"/>
      <c r="AC144" s="40"/>
      <c r="AD144" s="40"/>
      <c r="AE144" s="40"/>
      <c r="AT144" s="18" t="s">
        <v>210</v>
      </c>
      <c r="AU144" s="18" t="s">
        <v>86</v>
      </c>
    </row>
    <row r="145" spans="1:51" s="13" customFormat="1" ht="12">
      <c r="A145" s="13"/>
      <c r="B145" s="238"/>
      <c r="C145" s="239"/>
      <c r="D145" s="234" t="s">
        <v>213</v>
      </c>
      <c r="E145" s="240" t="s">
        <v>32</v>
      </c>
      <c r="F145" s="241" t="s">
        <v>1324</v>
      </c>
      <c r="G145" s="239"/>
      <c r="H145" s="242">
        <v>1.71</v>
      </c>
      <c r="I145" s="243"/>
      <c r="J145" s="239"/>
      <c r="K145" s="239"/>
      <c r="L145" s="244"/>
      <c r="M145" s="245"/>
      <c r="N145" s="246"/>
      <c r="O145" s="246"/>
      <c r="P145" s="246"/>
      <c r="Q145" s="246"/>
      <c r="R145" s="246"/>
      <c r="S145" s="246"/>
      <c r="T145" s="247"/>
      <c r="U145" s="13"/>
      <c r="V145" s="13"/>
      <c r="W145" s="13"/>
      <c r="X145" s="13"/>
      <c r="Y145" s="13"/>
      <c r="Z145" s="13"/>
      <c r="AA145" s="13"/>
      <c r="AB145" s="13"/>
      <c r="AC145" s="13"/>
      <c r="AD145" s="13"/>
      <c r="AE145" s="13"/>
      <c r="AT145" s="248" t="s">
        <v>213</v>
      </c>
      <c r="AU145" s="248" t="s">
        <v>86</v>
      </c>
      <c r="AV145" s="13" t="s">
        <v>86</v>
      </c>
      <c r="AW145" s="13" t="s">
        <v>39</v>
      </c>
      <c r="AX145" s="13" t="s">
        <v>6</v>
      </c>
      <c r="AY145" s="248" t="s">
        <v>199</v>
      </c>
    </row>
    <row r="146" spans="1:51" s="14" customFormat="1" ht="12">
      <c r="A146" s="14"/>
      <c r="B146" s="249"/>
      <c r="C146" s="250"/>
      <c r="D146" s="234" t="s">
        <v>213</v>
      </c>
      <c r="E146" s="251" t="s">
        <v>32</v>
      </c>
      <c r="F146" s="252" t="s">
        <v>215</v>
      </c>
      <c r="G146" s="250"/>
      <c r="H146" s="253">
        <v>1.71</v>
      </c>
      <c r="I146" s="254"/>
      <c r="J146" s="250"/>
      <c r="K146" s="250"/>
      <c r="L146" s="255"/>
      <c r="M146" s="269"/>
      <c r="N146" s="270"/>
      <c r="O146" s="270"/>
      <c r="P146" s="270"/>
      <c r="Q146" s="270"/>
      <c r="R146" s="270"/>
      <c r="S146" s="270"/>
      <c r="T146" s="271"/>
      <c r="U146" s="14"/>
      <c r="V146" s="14"/>
      <c r="W146" s="14"/>
      <c r="X146" s="14"/>
      <c r="Y146" s="14"/>
      <c r="Z146" s="14"/>
      <c r="AA146" s="14"/>
      <c r="AB146" s="14"/>
      <c r="AC146" s="14"/>
      <c r="AD146" s="14"/>
      <c r="AE146" s="14"/>
      <c r="AT146" s="259" t="s">
        <v>213</v>
      </c>
      <c r="AU146" s="259" t="s">
        <v>86</v>
      </c>
      <c r="AV146" s="14" t="s">
        <v>209</v>
      </c>
      <c r="AW146" s="14" t="s">
        <v>39</v>
      </c>
      <c r="AX146" s="14" t="s">
        <v>84</v>
      </c>
      <c r="AY146" s="259" t="s">
        <v>199</v>
      </c>
    </row>
    <row r="147" spans="1:65" s="2" customFormat="1" ht="14.4" customHeight="1">
      <c r="A147" s="40"/>
      <c r="B147" s="41"/>
      <c r="C147" s="260" t="s">
        <v>242</v>
      </c>
      <c r="D147" s="260" t="s">
        <v>222</v>
      </c>
      <c r="E147" s="261" t="s">
        <v>1325</v>
      </c>
      <c r="F147" s="262" t="s">
        <v>1326</v>
      </c>
      <c r="G147" s="263" t="s">
        <v>324</v>
      </c>
      <c r="H147" s="264">
        <v>28</v>
      </c>
      <c r="I147" s="265"/>
      <c r="J147" s="266">
        <f>ROUND(I147*H147,2)</f>
        <v>0</v>
      </c>
      <c r="K147" s="262" t="s">
        <v>32</v>
      </c>
      <c r="L147" s="46"/>
      <c r="M147" s="267" t="s">
        <v>32</v>
      </c>
      <c r="N147" s="268" t="s">
        <v>48</v>
      </c>
      <c r="O147" s="86"/>
      <c r="P147" s="230">
        <f>O147*H147</f>
        <v>0</v>
      </c>
      <c r="Q147" s="230">
        <v>0</v>
      </c>
      <c r="R147" s="230">
        <f>Q147*H147</f>
        <v>0</v>
      </c>
      <c r="S147" s="230">
        <v>0</v>
      </c>
      <c r="T147" s="231">
        <f>S147*H147</f>
        <v>0</v>
      </c>
      <c r="U147" s="40"/>
      <c r="V147" s="40"/>
      <c r="W147" s="40"/>
      <c r="X147" s="40"/>
      <c r="Y147" s="40"/>
      <c r="Z147" s="40"/>
      <c r="AA147" s="40"/>
      <c r="AB147" s="40"/>
      <c r="AC147" s="40"/>
      <c r="AD147" s="40"/>
      <c r="AE147" s="40"/>
      <c r="AR147" s="232" t="s">
        <v>209</v>
      </c>
      <c r="AT147" s="232" t="s">
        <v>222</v>
      </c>
      <c r="AU147" s="232" t="s">
        <v>86</v>
      </c>
      <c r="AY147" s="18" t="s">
        <v>199</v>
      </c>
      <c r="BE147" s="233">
        <f>IF(N147="základní",J147,0)</f>
        <v>0</v>
      </c>
      <c r="BF147" s="233">
        <f>IF(N147="snížená",J147,0)</f>
        <v>0</v>
      </c>
      <c r="BG147" s="233">
        <f>IF(N147="zákl. přenesená",J147,0)</f>
        <v>0</v>
      </c>
      <c r="BH147" s="233">
        <f>IF(N147="sníž. přenesená",J147,0)</f>
        <v>0</v>
      </c>
      <c r="BI147" s="233">
        <f>IF(N147="nulová",J147,0)</f>
        <v>0</v>
      </c>
      <c r="BJ147" s="18" t="s">
        <v>84</v>
      </c>
      <c r="BK147" s="233">
        <f>ROUND(I147*H147,2)</f>
        <v>0</v>
      </c>
      <c r="BL147" s="18" t="s">
        <v>209</v>
      </c>
      <c r="BM147" s="232" t="s">
        <v>271</v>
      </c>
    </row>
    <row r="148" spans="1:47" s="2" customFormat="1" ht="12">
      <c r="A148" s="40"/>
      <c r="B148" s="41"/>
      <c r="C148" s="42"/>
      <c r="D148" s="234" t="s">
        <v>210</v>
      </c>
      <c r="E148" s="42"/>
      <c r="F148" s="235" t="s">
        <v>1326</v>
      </c>
      <c r="G148" s="42"/>
      <c r="H148" s="42"/>
      <c r="I148" s="138"/>
      <c r="J148" s="42"/>
      <c r="K148" s="42"/>
      <c r="L148" s="46"/>
      <c r="M148" s="236"/>
      <c r="N148" s="237"/>
      <c r="O148" s="86"/>
      <c r="P148" s="86"/>
      <c r="Q148" s="86"/>
      <c r="R148" s="86"/>
      <c r="S148" s="86"/>
      <c r="T148" s="87"/>
      <c r="U148" s="40"/>
      <c r="V148" s="40"/>
      <c r="W148" s="40"/>
      <c r="X148" s="40"/>
      <c r="Y148" s="40"/>
      <c r="Z148" s="40"/>
      <c r="AA148" s="40"/>
      <c r="AB148" s="40"/>
      <c r="AC148" s="40"/>
      <c r="AD148" s="40"/>
      <c r="AE148" s="40"/>
      <c r="AT148" s="18" t="s">
        <v>210</v>
      </c>
      <c r="AU148" s="18" t="s">
        <v>86</v>
      </c>
    </row>
    <row r="149" spans="1:65" s="2" customFormat="1" ht="19.8" customHeight="1">
      <c r="A149" s="40"/>
      <c r="B149" s="41"/>
      <c r="C149" s="260" t="s">
        <v>9</v>
      </c>
      <c r="D149" s="260" t="s">
        <v>222</v>
      </c>
      <c r="E149" s="261" t="s">
        <v>1327</v>
      </c>
      <c r="F149" s="262" t="s">
        <v>1328</v>
      </c>
      <c r="G149" s="263" t="s">
        <v>303</v>
      </c>
      <c r="H149" s="264">
        <v>0.9</v>
      </c>
      <c r="I149" s="265"/>
      <c r="J149" s="266">
        <f>ROUND(I149*H149,2)</f>
        <v>0</v>
      </c>
      <c r="K149" s="262" t="s">
        <v>32</v>
      </c>
      <c r="L149" s="46"/>
      <c r="M149" s="267" t="s">
        <v>32</v>
      </c>
      <c r="N149" s="268" t="s">
        <v>48</v>
      </c>
      <c r="O149" s="86"/>
      <c r="P149" s="230">
        <f>O149*H149</f>
        <v>0</v>
      </c>
      <c r="Q149" s="230">
        <v>0</v>
      </c>
      <c r="R149" s="230">
        <f>Q149*H149</f>
        <v>0</v>
      </c>
      <c r="S149" s="230">
        <v>0</v>
      </c>
      <c r="T149" s="231">
        <f>S149*H149</f>
        <v>0</v>
      </c>
      <c r="U149" s="40"/>
      <c r="V149" s="40"/>
      <c r="W149" s="40"/>
      <c r="X149" s="40"/>
      <c r="Y149" s="40"/>
      <c r="Z149" s="40"/>
      <c r="AA149" s="40"/>
      <c r="AB149" s="40"/>
      <c r="AC149" s="40"/>
      <c r="AD149" s="40"/>
      <c r="AE149" s="40"/>
      <c r="AR149" s="232" t="s">
        <v>209</v>
      </c>
      <c r="AT149" s="232" t="s">
        <v>222</v>
      </c>
      <c r="AU149" s="232" t="s">
        <v>86</v>
      </c>
      <c r="AY149" s="18" t="s">
        <v>199</v>
      </c>
      <c r="BE149" s="233">
        <f>IF(N149="základní",J149,0)</f>
        <v>0</v>
      </c>
      <c r="BF149" s="233">
        <f>IF(N149="snížená",J149,0)</f>
        <v>0</v>
      </c>
      <c r="BG149" s="233">
        <f>IF(N149="zákl. přenesená",J149,0)</f>
        <v>0</v>
      </c>
      <c r="BH149" s="233">
        <f>IF(N149="sníž. přenesená",J149,0)</f>
        <v>0</v>
      </c>
      <c r="BI149" s="233">
        <f>IF(N149="nulová",J149,0)</f>
        <v>0</v>
      </c>
      <c r="BJ149" s="18" t="s">
        <v>84</v>
      </c>
      <c r="BK149" s="233">
        <f>ROUND(I149*H149,2)</f>
        <v>0</v>
      </c>
      <c r="BL149" s="18" t="s">
        <v>209</v>
      </c>
      <c r="BM149" s="232" t="s">
        <v>274</v>
      </c>
    </row>
    <row r="150" spans="1:47" s="2" customFormat="1" ht="12">
      <c r="A150" s="40"/>
      <c r="B150" s="41"/>
      <c r="C150" s="42"/>
      <c r="D150" s="234" t="s">
        <v>210</v>
      </c>
      <c r="E150" s="42"/>
      <c r="F150" s="235" t="s">
        <v>1328</v>
      </c>
      <c r="G150" s="42"/>
      <c r="H150" s="42"/>
      <c r="I150" s="138"/>
      <c r="J150" s="42"/>
      <c r="K150" s="42"/>
      <c r="L150" s="46"/>
      <c r="M150" s="236"/>
      <c r="N150" s="237"/>
      <c r="O150" s="86"/>
      <c r="P150" s="86"/>
      <c r="Q150" s="86"/>
      <c r="R150" s="86"/>
      <c r="S150" s="86"/>
      <c r="T150" s="87"/>
      <c r="U150" s="40"/>
      <c r="V150" s="40"/>
      <c r="W150" s="40"/>
      <c r="X150" s="40"/>
      <c r="Y150" s="40"/>
      <c r="Z150" s="40"/>
      <c r="AA150" s="40"/>
      <c r="AB150" s="40"/>
      <c r="AC150" s="40"/>
      <c r="AD150" s="40"/>
      <c r="AE150" s="40"/>
      <c r="AT150" s="18" t="s">
        <v>210</v>
      </c>
      <c r="AU150" s="18" t="s">
        <v>86</v>
      </c>
    </row>
    <row r="151" spans="1:65" s="2" customFormat="1" ht="14.4" customHeight="1">
      <c r="A151" s="40"/>
      <c r="B151" s="41"/>
      <c r="C151" s="260" t="s">
        <v>245</v>
      </c>
      <c r="D151" s="260" t="s">
        <v>222</v>
      </c>
      <c r="E151" s="261" t="s">
        <v>890</v>
      </c>
      <c r="F151" s="262" t="s">
        <v>891</v>
      </c>
      <c r="G151" s="263" t="s">
        <v>324</v>
      </c>
      <c r="H151" s="264">
        <v>10</v>
      </c>
      <c r="I151" s="265"/>
      <c r="J151" s="266">
        <f>ROUND(I151*H151,2)</f>
        <v>0</v>
      </c>
      <c r="K151" s="262" t="s">
        <v>32</v>
      </c>
      <c r="L151" s="46"/>
      <c r="M151" s="267" t="s">
        <v>32</v>
      </c>
      <c r="N151" s="268" t="s">
        <v>48</v>
      </c>
      <c r="O151" s="86"/>
      <c r="P151" s="230">
        <f>O151*H151</f>
        <v>0</v>
      </c>
      <c r="Q151" s="230">
        <v>0</v>
      </c>
      <c r="R151" s="230">
        <f>Q151*H151</f>
        <v>0</v>
      </c>
      <c r="S151" s="230">
        <v>0</v>
      </c>
      <c r="T151" s="231">
        <f>S151*H151</f>
        <v>0</v>
      </c>
      <c r="U151" s="40"/>
      <c r="V151" s="40"/>
      <c r="W151" s="40"/>
      <c r="X151" s="40"/>
      <c r="Y151" s="40"/>
      <c r="Z151" s="40"/>
      <c r="AA151" s="40"/>
      <c r="AB151" s="40"/>
      <c r="AC151" s="40"/>
      <c r="AD151" s="40"/>
      <c r="AE151" s="40"/>
      <c r="AR151" s="232" t="s">
        <v>209</v>
      </c>
      <c r="AT151" s="232" t="s">
        <v>222</v>
      </c>
      <c r="AU151" s="232" t="s">
        <v>86</v>
      </c>
      <c r="AY151" s="18" t="s">
        <v>199</v>
      </c>
      <c r="BE151" s="233">
        <f>IF(N151="základní",J151,0)</f>
        <v>0</v>
      </c>
      <c r="BF151" s="233">
        <f>IF(N151="snížená",J151,0)</f>
        <v>0</v>
      </c>
      <c r="BG151" s="233">
        <f>IF(N151="zákl. přenesená",J151,0)</f>
        <v>0</v>
      </c>
      <c r="BH151" s="233">
        <f>IF(N151="sníž. přenesená",J151,0)</f>
        <v>0</v>
      </c>
      <c r="BI151" s="233">
        <f>IF(N151="nulová",J151,0)</f>
        <v>0</v>
      </c>
      <c r="BJ151" s="18" t="s">
        <v>84</v>
      </c>
      <c r="BK151" s="233">
        <f>ROUND(I151*H151,2)</f>
        <v>0</v>
      </c>
      <c r="BL151" s="18" t="s">
        <v>209</v>
      </c>
      <c r="BM151" s="232" t="s">
        <v>278</v>
      </c>
    </row>
    <row r="152" spans="1:47" s="2" customFormat="1" ht="12">
      <c r="A152" s="40"/>
      <c r="B152" s="41"/>
      <c r="C152" s="42"/>
      <c r="D152" s="234" t="s">
        <v>210</v>
      </c>
      <c r="E152" s="42"/>
      <c r="F152" s="235" t="s">
        <v>891</v>
      </c>
      <c r="G152" s="42"/>
      <c r="H152" s="42"/>
      <c r="I152" s="138"/>
      <c r="J152" s="42"/>
      <c r="K152" s="42"/>
      <c r="L152" s="46"/>
      <c r="M152" s="236"/>
      <c r="N152" s="237"/>
      <c r="O152" s="86"/>
      <c r="P152" s="86"/>
      <c r="Q152" s="86"/>
      <c r="R152" s="86"/>
      <c r="S152" s="86"/>
      <c r="T152" s="87"/>
      <c r="U152" s="40"/>
      <c r="V152" s="40"/>
      <c r="W152" s="40"/>
      <c r="X152" s="40"/>
      <c r="Y152" s="40"/>
      <c r="Z152" s="40"/>
      <c r="AA152" s="40"/>
      <c r="AB152" s="40"/>
      <c r="AC152" s="40"/>
      <c r="AD152" s="40"/>
      <c r="AE152" s="40"/>
      <c r="AT152" s="18" t="s">
        <v>210</v>
      </c>
      <c r="AU152" s="18" t="s">
        <v>86</v>
      </c>
    </row>
    <row r="153" spans="1:65" s="2" customFormat="1" ht="19.8" customHeight="1">
      <c r="A153" s="40"/>
      <c r="B153" s="41"/>
      <c r="C153" s="260" t="s">
        <v>279</v>
      </c>
      <c r="D153" s="260" t="s">
        <v>222</v>
      </c>
      <c r="E153" s="261" t="s">
        <v>892</v>
      </c>
      <c r="F153" s="262" t="s">
        <v>893</v>
      </c>
      <c r="G153" s="263" t="s">
        <v>303</v>
      </c>
      <c r="H153" s="264">
        <v>564.2</v>
      </c>
      <c r="I153" s="265"/>
      <c r="J153" s="266">
        <f>ROUND(I153*H153,2)</f>
        <v>0</v>
      </c>
      <c r="K153" s="262" t="s">
        <v>32</v>
      </c>
      <c r="L153" s="46"/>
      <c r="M153" s="267" t="s">
        <v>32</v>
      </c>
      <c r="N153" s="268" t="s">
        <v>48</v>
      </c>
      <c r="O153" s="86"/>
      <c r="P153" s="230">
        <f>O153*H153</f>
        <v>0</v>
      </c>
      <c r="Q153" s="230">
        <v>0</v>
      </c>
      <c r="R153" s="230">
        <f>Q153*H153</f>
        <v>0</v>
      </c>
      <c r="S153" s="230">
        <v>0</v>
      </c>
      <c r="T153" s="231">
        <f>S153*H153</f>
        <v>0</v>
      </c>
      <c r="U153" s="40"/>
      <c r="V153" s="40"/>
      <c r="W153" s="40"/>
      <c r="X153" s="40"/>
      <c r="Y153" s="40"/>
      <c r="Z153" s="40"/>
      <c r="AA153" s="40"/>
      <c r="AB153" s="40"/>
      <c r="AC153" s="40"/>
      <c r="AD153" s="40"/>
      <c r="AE153" s="40"/>
      <c r="AR153" s="232" t="s">
        <v>209</v>
      </c>
      <c r="AT153" s="232" t="s">
        <v>222</v>
      </c>
      <c r="AU153" s="232" t="s">
        <v>86</v>
      </c>
      <c r="AY153" s="18" t="s">
        <v>199</v>
      </c>
      <c r="BE153" s="233">
        <f>IF(N153="základní",J153,0)</f>
        <v>0</v>
      </c>
      <c r="BF153" s="233">
        <f>IF(N153="snížená",J153,0)</f>
        <v>0</v>
      </c>
      <c r="BG153" s="233">
        <f>IF(N153="zákl. přenesená",J153,0)</f>
        <v>0</v>
      </c>
      <c r="BH153" s="233">
        <f>IF(N153="sníž. přenesená",J153,0)</f>
        <v>0</v>
      </c>
      <c r="BI153" s="233">
        <f>IF(N153="nulová",J153,0)</f>
        <v>0</v>
      </c>
      <c r="BJ153" s="18" t="s">
        <v>84</v>
      </c>
      <c r="BK153" s="233">
        <f>ROUND(I153*H153,2)</f>
        <v>0</v>
      </c>
      <c r="BL153" s="18" t="s">
        <v>209</v>
      </c>
      <c r="BM153" s="232" t="s">
        <v>282</v>
      </c>
    </row>
    <row r="154" spans="1:47" s="2" customFormat="1" ht="12">
      <c r="A154" s="40"/>
      <c r="B154" s="41"/>
      <c r="C154" s="42"/>
      <c r="D154" s="234" t="s">
        <v>210</v>
      </c>
      <c r="E154" s="42"/>
      <c r="F154" s="235" t="s">
        <v>893</v>
      </c>
      <c r="G154" s="42"/>
      <c r="H154" s="42"/>
      <c r="I154" s="138"/>
      <c r="J154" s="42"/>
      <c r="K154" s="42"/>
      <c r="L154" s="46"/>
      <c r="M154" s="236"/>
      <c r="N154" s="237"/>
      <c r="O154" s="86"/>
      <c r="P154" s="86"/>
      <c r="Q154" s="86"/>
      <c r="R154" s="86"/>
      <c r="S154" s="86"/>
      <c r="T154" s="87"/>
      <c r="U154" s="40"/>
      <c r="V154" s="40"/>
      <c r="W154" s="40"/>
      <c r="X154" s="40"/>
      <c r="Y154" s="40"/>
      <c r="Z154" s="40"/>
      <c r="AA154" s="40"/>
      <c r="AB154" s="40"/>
      <c r="AC154" s="40"/>
      <c r="AD154" s="40"/>
      <c r="AE154" s="40"/>
      <c r="AT154" s="18" t="s">
        <v>210</v>
      </c>
      <c r="AU154" s="18" t="s">
        <v>86</v>
      </c>
    </row>
    <row r="155" spans="1:51" s="15" customFormat="1" ht="12">
      <c r="A155" s="15"/>
      <c r="B155" s="276"/>
      <c r="C155" s="277"/>
      <c r="D155" s="234" t="s">
        <v>213</v>
      </c>
      <c r="E155" s="278" t="s">
        <v>32</v>
      </c>
      <c r="F155" s="279" t="s">
        <v>894</v>
      </c>
      <c r="G155" s="277"/>
      <c r="H155" s="278" t="s">
        <v>32</v>
      </c>
      <c r="I155" s="280"/>
      <c r="J155" s="277"/>
      <c r="K155" s="277"/>
      <c r="L155" s="281"/>
      <c r="M155" s="282"/>
      <c r="N155" s="283"/>
      <c r="O155" s="283"/>
      <c r="P155" s="283"/>
      <c r="Q155" s="283"/>
      <c r="R155" s="283"/>
      <c r="S155" s="283"/>
      <c r="T155" s="284"/>
      <c r="U155" s="15"/>
      <c r="V155" s="15"/>
      <c r="W155" s="15"/>
      <c r="X155" s="15"/>
      <c r="Y155" s="15"/>
      <c r="Z155" s="15"/>
      <c r="AA155" s="15"/>
      <c r="AB155" s="15"/>
      <c r="AC155" s="15"/>
      <c r="AD155" s="15"/>
      <c r="AE155" s="15"/>
      <c r="AT155" s="285" t="s">
        <v>213</v>
      </c>
      <c r="AU155" s="285" t="s">
        <v>86</v>
      </c>
      <c r="AV155" s="15" t="s">
        <v>84</v>
      </c>
      <c r="AW155" s="15" t="s">
        <v>39</v>
      </c>
      <c r="AX155" s="15" t="s">
        <v>6</v>
      </c>
      <c r="AY155" s="285" t="s">
        <v>199</v>
      </c>
    </row>
    <row r="156" spans="1:51" s="13" customFormat="1" ht="12">
      <c r="A156" s="13"/>
      <c r="B156" s="238"/>
      <c r="C156" s="239"/>
      <c r="D156" s="234" t="s">
        <v>213</v>
      </c>
      <c r="E156" s="240" t="s">
        <v>32</v>
      </c>
      <c r="F156" s="241" t="s">
        <v>1578</v>
      </c>
      <c r="G156" s="239"/>
      <c r="H156" s="242">
        <v>563.3</v>
      </c>
      <c r="I156" s="243"/>
      <c r="J156" s="239"/>
      <c r="K156" s="239"/>
      <c r="L156" s="244"/>
      <c r="M156" s="245"/>
      <c r="N156" s="246"/>
      <c r="O156" s="246"/>
      <c r="P156" s="246"/>
      <c r="Q156" s="246"/>
      <c r="R156" s="246"/>
      <c r="S156" s="246"/>
      <c r="T156" s="247"/>
      <c r="U156" s="13"/>
      <c r="V156" s="13"/>
      <c r="W156" s="13"/>
      <c r="X156" s="13"/>
      <c r="Y156" s="13"/>
      <c r="Z156" s="13"/>
      <c r="AA156" s="13"/>
      <c r="AB156" s="13"/>
      <c r="AC156" s="13"/>
      <c r="AD156" s="13"/>
      <c r="AE156" s="13"/>
      <c r="AT156" s="248" t="s">
        <v>213</v>
      </c>
      <c r="AU156" s="248" t="s">
        <v>86</v>
      </c>
      <c r="AV156" s="13" t="s">
        <v>86</v>
      </c>
      <c r="AW156" s="13" t="s">
        <v>39</v>
      </c>
      <c r="AX156" s="13" t="s">
        <v>6</v>
      </c>
      <c r="AY156" s="248" t="s">
        <v>199</v>
      </c>
    </row>
    <row r="157" spans="1:51" s="13" customFormat="1" ht="12">
      <c r="A157" s="13"/>
      <c r="B157" s="238"/>
      <c r="C157" s="239"/>
      <c r="D157" s="234" t="s">
        <v>213</v>
      </c>
      <c r="E157" s="240" t="s">
        <v>32</v>
      </c>
      <c r="F157" s="241" t="s">
        <v>1315</v>
      </c>
      <c r="G157" s="239"/>
      <c r="H157" s="242">
        <v>0.9</v>
      </c>
      <c r="I157" s="243"/>
      <c r="J157" s="239"/>
      <c r="K157" s="239"/>
      <c r="L157" s="244"/>
      <c r="M157" s="245"/>
      <c r="N157" s="246"/>
      <c r="O157" s="246"/>
      <c r="P157" s="246"/>
      <c r="Q157" s="246"/>
      <c r="R157" s="246"/>
      <c r="S157" s="246"/>
      <c r="T157" s="247"/>
      <c r="U157" s="13"/>
      <c r="V157" s="13"/>
      <c r="W157" s="13"/>
      <c r="X157" s="13"/>
      <c r="Y157" s="13"/>
      <c r="Z157" s="13"/>
      <c r="AA157" s="13"/>
      <c r="AB157" s="13"/>
      <c r="AC157" s="13"/>
      <c r="AD157" s="13"/>
      <c r="AE157" s="13"/>
      <c r="AT157" s="248" t="s">
        <v>213</v>
      </c>
      <c r="AU157" s="248" t="s">
        <v>86</v>
      </c>
      <c r="AV157" s="13" t="s">
        <v>86</v>
      </c>
      <c r="AW157" s="13" t="s">
        <v>39</v>
      </c>
      <c r="AX157" s="13" t="s">
        <v>6</v>
      </c>
      <c r="AY157" s="248" t="s">
        <v>199</v>
      </c>
    </row>
    <row r="158" spans="1:51" s="14" customFormat="1" ht="12">
      <c r="A158" s="14"/>
      <c r="B158" s="249"/>
      <c r="C158" s="250"/>
      <c r="D158" s="234" t="s">
        <v>213</v>
      </c>
      <c r="E158" s="251" t="s">
        <v>32</v>
      </c>
      <c r="F158" s="252" t="s">
        <v>215</v>
      </c>
      <c r="G158" s="250"/>
      <c r="H158" s="253">
        <v>564.1999999999999</v>
      </c>
      <c r="I158" s="254"/>
      <c r="J158" s="250"/>
      <c r="K158" s="250"/>
      <c r="L158" s="255"/>
      <c r="M158" s="269"/>
      <c r="N158" s="270"/>
      <c r="O158" s="270"/>
      <c r="P158" s="270"/>
      <c r="Q158" s="270"/>
      <c r="R158" s="270"/>
      <c r="S158" s="270"/>
      <c r="T158" s="271"/>
      <c r="U158" s="14"/>
      <c r="V158" s="14"/>
      <c r="W158" s="14"/>
      <c r="X158" s="14"/>
      <c r="Y158" s="14"/>
      <c r="Z158" s="14"/>
      <c r="AA158" s="14"/>
      <c r="AB158" s="14"/>
      <c r="AC158" s="14"/>
      <c r="AD158" s="14"/>
      <c r="AE158" s="14"/>
      <c r="AT158" s="259" t="s">
        <v>213</v>
      </c>
      <c r="AU158" s="259" t="s">
        <v>86</v>
      </c>
      <c r="AV158" s="14" t="s">
        <v>209</v>
      </c>
      <c r="AW158" s="14" t="s">
        <v>39</v>
      </c>
      <c r="AX158" s="14" t="s">
        <v>84</v>
      </c>
      <c r="AY158" s="259" t="s">
        <v>199</v>
      </c>
    </row>
    <row r="159" spans="1:65" s="2" customFormat="1" ht="19.8" customHeight="1">
      <c r="A159" s="40"/>
      <c r="B159" s="41"/>
      <c r="C159" s="260" t="s">
        <v>254</v>
      </c>
      <c r="D159" s="260" t="s">
        <v>222</v>
      </c>
      <c r="E159" s="261" t="s">
        <v>895</v>
      </c>
      <c r="F159" s="262" t="s">
        <v>896</v>
      </c>
      <c r="G159" s="263" t="s">
        <v>288</v>
      </c>
      <c r="H159" s="264">
        <v>80.01</v>
      </c>
      <c r="I159" s="265"/>
      <c r="J159" s="266">
        <f>ROUND(I159*H159,2)</f>
        <v>0</v>
      </c>
      <c r="K159" s="262" t="s">
        <v>32</v>
      </c>
      <c r="L159" s="46"/>
      <c r="M159" s="267" t="s">
        <v>32</v>
      </c>
      <c r="N159" s="268" t="s">
        <v>48</v>
      </c>
      <c r="O159" s="86"/>
      <c r="P159" s="230">
        <f>O159*H159</f>
        <v>0</v>
      </c>
      <c r="Q159" s="230">
        <v>0</v>
      </c>
      <c r="R159" s="230">
        <f>Q159*H159</f>
        <v>0</v>
      </c>
      <c r="S159" s="230">
        <v>0</v>
      </c>
      <c r="T159" s="231">
        <f>S159*H159</f>
        <v>0</v>
      </c>
      <c r="U159" s="40"/>
      <c r="V159" s="40"/>
      <c r="W159" s="40"/>
      <c r="X159" s="40"/>
      <c r="Y159" s="40"/>
      <c r="Z159" s="40"/>
      <c r="AA159" s="40"/>
      <c r="AB159" s="40"/>
      <c r="AC159" s="40"/>
      <c r="AD159" s="40"/>
      <c r="AE159" s="40"/>
      <c r="AR159" s="232" t="s">
        <v>209</v>
      </c>
      <c r="AT159" s="232" t="s">
        <v>222</v>
      </c>
      <c r="AU159" s="232" t="s">
        <v>86</v>
      </c>
      <c r="AY159" s="18" t="s">
        <v>199</v>
      </c>
      <c r="BE159" s="233">
        <f>IF(N159="základní",J159,0)</f>
        <v>0</v>
      </c>
      <c r="BF159" s="233">
        <f>IF(N159="snížená",J159,0)</f>
        <v>0</v>
      </c>
      <c r="BG159" s="233">
        <f>IF(N159="zákl. přenesená",J159,0)</f>
        <v>0</v>
      </c>
      <c r="BH159" s="233">
        <f>IF(N159="sníž. přenesená",J159,0)</f>
        <v>0</v>
      </c>
      <c r="BI159" s="233">
        <f>IF(N159="nulová",J159,0)</f>
        <v>0</v>
      </c>
      <c r="BJ159" s="18" t="s">
        <v>84</v>
      </c>
      <c r="BK159" s="233">
        <f>ROUND(I159*H159,2)</f>
        <v>0</v>
      </c>
      <c r="BL159" s="18" t="s">
        <v>209</v>
      </c>
      <c r="BM159" s="232" t="s">
        <v>341</v>
      </c>
    </row>
    <row r="160" spans="1:47" s="2" customFormat="1" ht="12">
      <c r="A160" s="40"/>
      <c r="B160" s="41"/>
      <c r="C160" s="42"/>
      <c r="D160" s="234" t="s">
        <v>210</v>
      </c>
      <c r="E160" s="42"/>
      <c r="F160" s="235" t="s">
        <v>896</v>
      </c>
      <c r="G160" s="42"/>
      <c r="H160" s="42"/>
      <c r="I160" s="138"/>
      <c r="J160" s="42"/>
      <c r="K160" s="42"/>
      <c r="L160" s="46"/>
      <c r="M160" s="236"/>
      <c r="N160" s="237"/>
      <c r="O160" s="86"/>
      <c r="P160" s="86"/>
      <c r="Q160" s="86"/>
      <c r="R160" s="86"/>
      <c r="S160" s="86"/>
      <c r="T160" s="87"/>
      <c r="U160" s="40"/>
      <c r="V160" s="40"/>
      <c r="W160" s="40"/>
      <c r="X160" s="40"/>
      <c r="Y160" s="40"/>
      <c r="Z160" s="40"/>
      <c r="AA160" s="40"/>
      <c r="AB160" s="40"/>
      <c r="AC160" s="40"/>
      <c r="AD160" s="40"/>
      <c r="AE160" s="40"/>
      <c r="AT160" s="18" t="s">
        <v>210</v>
      </c>
      <c r="AU160" s="18" t="s">
        <v>86</v>
      </c>
    </row>
    <row r="161" spans="1:51" s="13" customFormat="1" ht="12">
      <c r="A161" s="13"/>
      <c r="B161" s="238"/>
      <c r="C161" s="239"/>
      <c r="D161" s="234" t="s">
        <v>213</v>
      </c>
      <c r="E161" s="240" t="s">
        <v>32</v>
      </c>
      <c r="F161" s="241" t="s">
        <v>1581</v>
      </c>
      <c r="G161" s="239"/>
      <c r="H161" s="242">
        <v>28.4</v>
      </c>
      <c r="I161" s="243"/>
      <c r="J161" s="239"/>
      <c r="K161" s="239"/>
      <c r="L161" s="244"/>
      <c r="M161" s="245"/>
      <c r="N161" s="246"/>
      <c r="O161" s="246"/>
      <c r="P161" s="246"/>
      <c r="Q161" s="246"/>
      <c r="R161" s="246"/>
      <c r="S161" s="246"/>
      <c r="T161" s="247"/>
      <c r="U161" s="13"/>
      <c r="V161" s="13"/>
      <c r="W161" s="13"/>
      <c r="X161" s="13"/>
      <c r="Y161" s="13"/>
      <c r="Z161" s="13"/>
      <c r="AA161" s="13"/>
      <c r="AB161" s="13"/>
      <c r="AC161" s="13"/>
      <c r="AD161" s="13"/>
      <c r="AE161" s="13"/>
      <c r="AT161" s="248" t="s">
        <v>213</v>
      </c>
      <c r="AU161" s="248" t="s">
        <v>86</v>
      </c>
      <c r="AV161" s="13" t="s">
        <v>86</v>
      </c>
      <c r="AW161" s="13" t="s">
        <v>39</v>
      </c>
      <c r="AX161" s="13" t="s">
        <v>6</v>
      </c>
      <c r="AY161" s="248" t="s">
        <v>199</v>
      </c>
    </row>
    <row r="162" spans="1:51" s="13" customFormat="1" ht="12">
      <c r="A162" s="13"/>
      <c r="B162" s="238"/>
      <c r="C162" s="239"/>
      <c r="D162" s="234" t="s">
        <v>213</v>
      </c>
      <c r="E162" s="240" t="s">
        <v>32</v>
      </c>
      <c r="F162" s="241" t="s">
        <v>1582</v>
      </c>
      <c r="G162" s="239"/>
      <c r="H162" s="242">
        <v>51.61</v>
      </c>
      <c r="I162" s="243"/>
      <c r="J162" s="239"/>
      <c r="K162" s="239"/>
      <c r="L162" s="244"/>
      <c r="M162" s="245"/>
      <c r="N162" s="246"/>
      <c r="O162" s="246"/>
      <c r="P162" s="246"/>
      <c r="Q162" s="246"/>
      <c r="R162" s="246"/>
      <c r="S162" s="246"/>
      <c r="T162" s="247"/>
      <c r="U162" s="13"/>
      <c r="V162" s="13"/>
      <c r="W162" s="13"/>
      <c r="X162" s="13"/>
      <c r="Y162" s="13"/>
      <c r="Z162" s="13"/>
      <c r="AA162" s="13"/>
      <c r="AB162" s="13"/>
      <c r="AC162" s="13"/>
      <c r="AD162" s="13"/>
      <c r="AE162" s="13"/>
      <c r="AT162" s="248" t="s">
        <v>213</v>
      </c>
      <c r="AU162" s="248" t="s">
        <v>86</v>
      </c>
      <c r="AV162" s="13" t="s">
        <v>86</v>
      </c>
      <c r="AW162" s="13" t="s">
        <v>39</v>
      </c>
      <c r="AX162" s="13" t="s">
        <v>6</v>
      </c>
      <c r="AY162" s="248" t="s">
        <v>199</v>
      </c>
    </row>
    <row r="163" spans="1:51" s="14" customFormat="1" ht="12">
      <c r="A163" s="14"/>
      <c r="B163" s="249"/>
      <c r="C163" s="250"/>
      <c r="D163" s="234" t="s">
        <v>213</v>
      </c>
      <c r="E163" s="251" t="s">
        <v>32</v>
      </c>
      <c r="F163" s="252" t="s">
        <v>215</v>
      </c>
      <c r="G163" s="250"/>
      <c r="H163" s="253">
        <v>80.00999999999999</v>
      </c>
      <c r="I163" s="254"/>
      <c r="J163" s="250"/>
      <c r="K163" s="250"/>
      <c r="L163" s="255"/>
      <c r="M163" s="269"/>
      <c r="N163" s="270"/>
      <c r="O163" s="270"/>
      <c r="P163" s="270"/>
      <c r="Q163" s="270"/>
      <c r="R163" s="270"/>
      <c r="S163" s="270"/>
      <c r="T163" s="271"/>
      <c r="U163" s="14"/>
      <c r="V163" s="14"/>
      <c r="W163" s="14"/>
      <c r="X163" s="14"/>
      <c r="Y163" s="14"/>
      <c r="Z163" s="14"/>
      <c r="AA163" s="14"/>
      <c r="AB163" s="14"/>
      <c r="AC163" s="14"/>
      <c r="AD163" s="14"/>
      <c r="AE163" s="14"/>
      <c r="AT163" s="259" t="s">
        <v>213</v>
      </c>
      <c r="AU163" s="259" t="s">
        <v>86</v>
      </c>
      <c r="AV163" s="14" t="s">
        <v>209</v>
      </c>
      <c r="AW163" s="14" t="s">
        <v>39</v>
      </c>
      <c r="AX163" s="14" t="s">
        <v>84</v>
      </c>
      <c r="AY163" s="259" t="s">
        <v>199</v>
      </c>
    </row>
    <row r="164" spans="1:65" s="2" customFormat="1" ht="14.4" customHeight="1">
      <c r="A164" s="40"/>
      <c r="B164" s="41"/>
      <c r="C164" s="260" t="s">
        <v>342</v>
      </c>
      <c r="D164" s="260" t="s">
        <v>222</v>
      </c>
      <c r="E164" s="261" t="s">
        <v>899</v>
      </c>
      <c r="F164" s="262" t="s">
        <v>900</v>
      </c>
      <c r="G164" s="263" t="s">
        <v>288</v>
      </c>
      <c r="H164" s="264">
        <v>121</v>
      </c>
      <c r="I164" s="265"/>
      <c r="J164" s="266">
        <f>ROUND(I164*H164,2)</f>
        <v>0</v>
      </c>
      <c r="K164" s="262" t="s">
        <v>32</v>
      </c>
      <c r="L164" s="46"/>
      <c r="M164" s="267" t="s">
        <v>32</v>
      </c>
      <c r="N164" s="268" t="s">
        <v>48</v>
      </c>
      <c r="O164" s="86"/>
      <c r="P164" s="230">
        <f>O164*H164</f>
        <v>0</v>
      </c>
      <c r="Q164" s="230">
        <v>0</v>
      </c>
      <c r="R164" s="230">
        <f>Q164*H164</f>
        <v>0</v>
      </c>
      <c r="S164" s="230">
        <v>0</v>
      </c>
      <c r="T164" s="231">
        <f>S164*H164</f>
        <v>0</v>
      </c>
      <c r="U164" s="40"/>
      <c r="V164" s="40"/>
      <c r="W164" s="40"/>
      <c r="X164" s="40"/>
      <c r="Y164" s="40"/>
      <c r="Z164" s="40"/>
      <c r="AA164" s="40"/>
      <c r="AB164" s="40"/>
      <c r="AC164" s="40"/>
      <c r="AD164" s="40"/>
      <c r="AE164" s="40"/>
      <c r="AR164" s="232" t="s">
        <v>209</v>
      </c>
      <c r="AT164" s="232" t="s">
        <v>222</v>
      </c>
      <c r="AU164" s="232" t="s">
        <v>86</v>
      </c>
      <c r="AY164" s="18" t="s">
        <v>199</v>
      </c>
      <c r="BE164" s="233">
        <f>IF(N164="základní",J164,0)</f>
        <v>0</v>
      </c>
      <c r="BF164" s="233">
        <f>IF(N164="snížená",J164,0)</f>
        <v>0</v>
      </c>
      <c r="BG164" s="233">
        <f>IF(N164="zákl. přenesená",J164,0)</f>
        <v>0</v>
      </c>
      <c r="BH164" s="233">
        <f>IF(N164="sníž. přenesená",J164,0)</f>
        <v>0</v>
      </c>
      <c r="BI164" s="233">
        <f>IF(N164="nulová",J164,0)</f>
        <v>0</v>
      </c>
      <c r="BJ164" s="18" t="s">
        <v>84</v>
      </c>
      <c r="BK164" s="233">
        <f>ROUND(I164*H164,2)</f>
        <v>0</v>
      </c>
      <c r="BL164" s="18" t="s">
        <v>209</v>
      </c>
      <c r="BM164" s="232" t="s">
        <v>345</v>
      </c>
    </row>
    <row r="165" spans="1:47" s="2" customFormat="1" ht="12">
      <c r="A165" s="40"/>
      <c r="B165" s="41"/>
      <c r="C165" s="42"/>
      <c r="D165" s="234" t="s">
        <v>210</v>
      </c>
      <c r="E165" s="42"/>
      <c r="F165" s="235" t="s">
        <v>900</v>
      </c>
      <c r="G165" s="42"/>
      <c r="H165" s="42"/>
      <c r="I165" s="138"/>
      <c r="J165" s="42"/>
      <c r="K165" s="42"/>
      <c r="L165" s="46"/>
      <c r="M165" s="236"/>
      <c r="N165" s="237"/>
      <c r="O165" s="86"/>
      <c r="P165" s="86"/>
      <c r="Q165" s="86"/>
      <c r="R165" s="86"/>
      <c r="S165" s="86"/>
      <c r="T165" s="87"/>
      <c r="U165" s="40"/>
      <c r="V165" s="40"/>
      <c r="W165" s="40"/>
      <c r="X165" s="40"/>
      <c r="Y165" s="40"/>
      <c r="Z165" s="40"/>
      <c r="AA165" s="40"/>
      <c r="AB165" s="40"/>
      <c r="AC165" s="40"/>
      <c r="AD165" s="40"/>
      <c r="AE165" s="40"/>
      <c r="AT165" s="18" t="s">
        <v>210</v>
      </c>
      <c r="AU165" s="18" t="s">
        <v>86</v>
      </c>
    </row>
    <row r="166" spans="1:51" s="13" customFormat="1" ht="12">
      <c r="A166" s="13"/>
      <c r="B166" s="238"/>
      <c r="C166" s="239"/>
      <c r="D166" s="234" t="s">
        <v>213</v>
      </c>
      <c r="E166" s="240" t="s">
        <v>32</v>
      </c>
      <c r="F166" s="241" t="s">
        <v>1583</v>
      </c>
      <c r="G166" s="239"/>
      <c r="H166" s="242">
        <v>121</v>
      </c>
      <c r="I166" s="243"/>
      <c r="J166" s="239"/>
      <c r="K166" s="239"/>
      <c r="L166" s="244"/>
      <c r="M166" s="245"/>
      <c r="N166" s="246"/>
      <c r="O166" s="246"/>
      <c r="P166" s="246"/>
      <c r="Q166" s="246"/>
      <c r="R166" s="246"/>
      <c r="S166" s="246"/>
      <c r="T166" s="247"/>
      <c r="U166" s="13"/>
      <c r="V166" s="13"/>
      <c r="W166" s="13"/>
      <c r="X166" s="13"/>
      <c r="Y166" s="13"/>
      <c r="Z166" s="13"/>
      <c r="AA166" s="13"/>
      <c r="AB166" s="13"/>
      <c r="AC166" s="13"/>
      <c r="AD166" s="13"/>
      <c r="AE166" s="13"/>
      <c r="AT166" s="248" t="s">
        <v>213</v>
      </c>
      <c r="AU166" s="248" t="s">
        <v>86</v>
      </c>
      <c r="AV166" s="13" t="s">
        <v>86</v>
      </c>
      <c r="AW166" s="13" t="s">
        <v>39</v>
      </c>
      <c r="AX166" s="13" t="s">
        <v>6</v>
      </c>
      <c r="AY166" s="248" t="s">
        <v>199</v>
      </c>
    </row>
    <row r="167" spans="1:51" s="14" customFormat="1" ht="12">
      <c r="A167" s="14"/>
      <c r="B167" s="249"/>
      <c r="C167" s="250"/>
      <c r="D167" s="234" t="s">
        <v>213</v>
      </c>
      <c r="E167" s="251" t="s">
        <v>32</v>
      </c>
      <c r="F167" s="252" t="s">
        <v>215</v>
      </c>
      <c r="G167" s="250"/>
      <c r="H167" s="253">
        <v>121</v>
      </c>
      <c r="I167" s="254"/>
      <c r="J167" s="250"/>
      <c r="K167" s="250"/>
      <c r="L167" s="255"/>
      <c r="M167" s="269"/>
      <c r="N167" s="270"/>
      <c r="O167" s="270"/>
      <c r="P167" s="270"/>
      <c r="Q167" s="270"/>
      <c r="R167" s="270"/>
      <c r="S167" s="270"/>
      <c r="T167" s="271"/>
      <c r="U167" s="14"/>
      <c r="V167" s="14"/>
      <c r="W167" s="14"/>
      <c r="X167" s="14"/>
      <c r="Y167" s="14"/>
      <c r="Z167" s="14"/>
      <c r="AA167" s="14"/>
      <c r="AB167" s="14"/>
      <c r="AC167" s="14"/>
      <c r="AD167" s="14"/>
      <c r="AE167" s="14"/>
      <c r="AT167" s="259" t="s">
        <v>213</v>
      </c>
      <c r="AU167" s="259" t="s">
        <v>86</v>
      </c>
      <c r="AV167" s="14" t="s">
        <v>209</v>
      </c>
      <c r="AW167" s="14" t="s">
        <v>39</v>
      </c>
      <c r="AX167" s="14" t="s">
        <v>84</v>
      </c>
      <c r="AY167" s="259" t="s">
        <v>199</v>
      </c>
    </row>
    <row r="168" spans="1:63" s="12" customFormat="1" ht="22.8" customHeight="1">
      <c r="A168" s="12"/>
      <c r="B168" s="204"/>
      <c r="C168" s="205"/>
      <c r="D168" s="206" t="s">
        <v>76</v>
      </c>
      <c r="E168" s="218" t="s">
        <v>86</v>
      </c>
      <c r="F168" s="218" t="s">
        <v>902</v>
      </c>
      <c r="G168" s="205"/>
      <c r="H168" s="205"/>
      <c r="I168" s="208"/>
      <c r="J168" s="219">
        <f>BK168</f>
        <v>0</v>
      </c>
      <c r="K168" s="205"/>
      <c r="L168" s="210"/>
      <c r="M168" s="211"/>
      <c r="N168" s="212"/>
      <c r="O168" s="212"/>
      <c r="P168" s="213">
        <f>SUM(P169:P197)</f>
        <v>0</v>
      </c>
      <c r="Q168" s="212"/>
      <c r="R168" s="213">
        <f>SUM(R169:R197)</f>
        <v>0</v>
      </c>
      <c r="S168" s="212"/>
      <c r="T168" s="214">
        <f>SUM(T169:T197)</f>
        <v>0</v>
      </c>
      <c r="U168" s="12"/>
      <c r="V168" s="12"/>
      <c r="W168" s="12"/>
      <c r="X168" s="12"/>
      <c r="Y168" s="12"/>
      <c r="Z168" s="12"/>
      <c r="AA168" s="12"/>
      <c r="AB168" s="12"/>
      <c r="AC168" s="12"/>
      <c r="AD168" s="12"/>
      <c r="AE168" s="12"/>
      <c r="AR168" s="215" t="s">
        <v>84</v>
      </c>
      <c r="AT168" s="216" t="s">
        <v>76</v>
      </c>
      <c r="AU168" s="216" t="s">
        <v>84</v>
      </c>
      <c r="AY168" s="215" t="s">
        <v>199</v>
      </c>
      <c r="BK168" s="217">
        <f>SUM(BK169:BK197)</f>
        <v>0</v>
      </c>
    </row>
    <row r="169" spans="1:65" s="2" customFormat="1" ht="19.8" customHeight="1">
      <c r="A169" s="40"/>
      <c r="B169" s="41"/>
      <c r="C169" s="260" t="s">
        <v>257</v>
      </c>
      <c r="D169" s="260" t="s">
        <v>222</v>
      </c>
      <c r="E169" s="261" t="s">
        <v>1334</v>
      </c>
      <c r="F169" s="262" t="s">
        <v>1335</v>
      </c>
      <c r="G169" s="263" t="s">
        <v>303</v>
      </c>
      <c r="H169" s="264">
        <v>10.36</v>
      </c>
      <c r="I169" s="265"/>
      <c r="J169" s="266">
        <f>ROUND(I169*H169,2)</f>
        <v>0</v>
      </c>
      <c r="K169" s="262" t="s">
        <v>32</v>
      </c>
      <c r="L169" s="46"/>
      <c r="M169" s="267" t="s">
        <v>32</v>
      </c>
      <c r="N169" s="268" t="s">
        <v>48</v>
      </c>
      <c r="O169" s="86"/>
      <c r="P169" s="230">
        <f>O169*H169</f>
        <v>0</v>
      </c>
      <c r="Q169" s="230">
        <v>0</v>
      </c>
      <c r="R169" s="230">
        <f>Q169*H169</f>
        <v>0</v>
      </c>
      <c r="S169" s="230">
        <v>0</v>
      </c>
      <c r="T169" s="231">
        <f>S169*H169</f>
        <v>0</v>
      </c>
      <c r="U169" s="40"/>
      <c r="V169" s="40"/>
      <c r="W169" s="40"/>
      <c r="X169" s="40"/>
      <c r="Y169" s="40"/>
      <c r="Z169" s="40"/>
      <c r="AA169" s="40"/>
      <c r="AB169" s="40"/>
      <c r="AC169" s="40"/>
      <c r="AD169" s="40"/>
      <c r="AE169" s="40"/>
      <c r="AR169" s="232" t="s">
        <v>209</v>
      </c>
      <c r="AT169" s="232" t="s">
        <v>222</v>
      </c>
      <c r="AU169" s="232" t="s">
        <v>86</v>
      </c>
      <c r="AY169" s="18" t="s">
        <v>199</v>
      </c>
      <c r="BE169" s="233">
        <f>IF(N169="základní",J169,0)</f>
        <v>0</v>
      </c>
      <c r="BF169" s="233">
        <f>IF(N169="snížená",J169,0)</f>
        <v>0</v>
      </c>
      <c r="BG169" s="233">
        <f>IF(N169="zákl. přenesená",J169,0)</f>
        <v>0</v>
      </c>
      <c r="BH169" s="233">
        <f>IF(N169="sníž. přenesená",J169,0)</f>
        <v>0</v>
      </c>
      <c r="BI169" s="233">
        <f>IF(N169="nulová",J169,0)</f>
        <v>0</v>
      </c>
      <c r="BJ169" s="18" t="s">
        <v>84</v>
      </c>
      <c r="BK169" s="233">
        <f>ROUND(I169*H169,2)</f>
        <v>0</v>
      </c>
      <c r="BL169" s="18" t="s">
        <v>209</v>
      </c>
      <c r="BM169" s="232" t="s">
        <v>348</v>
      </c>
    </row>
    <row r="170" spans="1:47" s="2" customFormat="1" ht="12">
      <c r="A170" s="40"/>
      <c r="B170" s="41"/>
      <c r="C170" s="42"/>
      <c r="D170" s="234" t="s">
        <v>210</v>
      </c>
      <c r="E170" s="42"/>
      <c r="F170" s="235" t="s">
        <v>1335</v>
      </c>
      <c r="G170" s="42"/>
      <c r="H170" s="42"/>
      <c r="I170" s="138"/>
      <c r="J170" s="42"/>
      <c r="K170" s="42"/>
      <c r="L170" s="46"/>
      <c r="M170" s="236"/>
      <c r="N170" s="237"/>
      <c r="O170" s="86"/>
      <c r="P170" s="86"/>
      <c r="Q170" s="86"/>
      <c r="R170" s="86"/>
      <c r="S170" s="86"/>
      <c r="T170" s="87"/>
      <c r="U170" s="40"/>
      <c r="V170" s="40"/>
      <c r="W170" s="40"/>
      <c r="X170" s="40"/>
      <c r="Y170" s="40"/>
      <c r="Z170" s="40"/>
      <c r="AA170" s="40"/>
      <c r="AB170" s="40"/>
      <c r="AC170" s="40"/>
      <c r="AD170" s="40"/>
      <c r="AE170" s="40"/>
      <c r="AT170" s="18" t="s">
        <v>210</v>
      </c>
      <c r="AU170" s="18" t="s">
        <v>86</v>
      </c>
    </row>
    <row r="171" spans="1:51" s="13" customFormat="1" ht="12">
      <c r="A171" s="13"/>
      <c r="B171" s="238"/>
      <c r="C171" s="239"/>
      <c r="D171" s="234" t="s">
        <v>213</v>
      </c>
      <c r="E171" s="240" t="s">
        <v>32</v>
      </c>
      <c r="F171" s="241" t="s">
        <v>1584</v>
      </c>
      <c r="G171" s="239"/>
      <c r="H171" s="242">
        <v>10.36</v>
      </c>
      <c r="I171" s="243"/>
      <c r="J171" s="239"/>
      <c r="K171" s="239"/>
      <c r="L171" s="244"/>
      <c r="M171" s="245"/>
      <c r="N171" s="246"/>
      <c r="O171" s="246"/>
      <c r="P171" s="246"/>
      <c r="Q171" s="246"/>
      <c r="R171" s="246"/>
      <c r="S171" s="246"/>
      <c r="T171" s="247"/>
      <c r="U171" s="13"/>
      <c r="V171" s="13"/>
      <c r="W171" s="13"/>
      <c r="X171" s="13"/>
      <c r="Y171" s="13"/>
      <c r="Z171" s="13"/>
      <c r="AA171" s="13"/>
      <c r="AB171" s="13"/>
      <c r="AC171" s="13"/>
      <c r="AD171" s="13"/>
      <c r="AE171" s="13"/>
      <c r="AT171" s="248" t="s">
        <v>213</v>
      </c>
      <c r="AU171" s="248" t="s">
        <v>86</v>
      </c>
      <c r="AV171" s="13" t="s">
        <v>86</v>
      </c>
      <c r="AW171" s="13" t="s">
        <v>39</v>
      </c>
      <c r="AX171" s="13" t="s">
        <v>6</v>
      </c>
      <c r="AY171" s="248" t="s">
        <v>199</v>
      </c>
    </row>
    <row r="172" spans="1:51" s="14" customFormat="1" ht="12">
      <c r="A172" s="14"/>
      <c r="B172" s="249"/>
      <c r="C172" s="250"/>
      <c r="D172" s="234" t="s">
        <v>213</v>
      </c>
      <c r="E172" s="251" t="s">
        <v>32</v>
      </c>
      <c r="F172" s="252" t="s">
        <v>215</v>
      </c>
      <c r="G172" s="250"/>
      <c r="H172" s="253">
        <v>10.36</v>
      </c>
      <c r="I172" s="254"/>
      <c r="J172" s="250"/>
      <c r="K172" s="250"/>
      <c r="L172" s="255"/>
      <c r="M172" s="269"/>
      <c r="N172" s="270"/>
      <c r="O172" s="270"/>
      <c r="P172" s="270"/>
      <c r="Q172" s="270"/>
      <c r="R172" s="270"/>
      <c r="S172" s="270"/>
      <c r="T172" s="271"/>
      <c r="U172" s="14"/>
      <c r="V172" s="14"/>
      <c r="W172" s="14"/>
      <c r="X172" s="14"/>
      <c r="Y172" s="14"/>
      <c r="Z172" s="14"/>
      <c r="AA172" s="14"/>
      <c r="AB172" s="14"/>
      <c r="AC172" s="14"/>
      <c r="AD172" s="14"/>
      <c r="AE172" s="14"/>
      <c r="AT172" s="259" t="s">
        <v>213</v>
      </c>
      <c r="AU172" s="259" t="s">
        <v>86</v>
      </c>
      <c r="AV172" s="14" t="s">
        <v>209</v>
      </c>
      <c r="AW172" s="14" t="s">
        <v>39</v>
      </c>
      <c r="AX172" s="14" t="s">
        <v>84</v>
      </c>
      <c r="AY172" s="259" t="s">
        <v>199</v>
      </c>
    </row>
    <row r="173" spans="1:65" s="2" customFormat="1" ht="14.4" customHeight="1">
      <c r="A173" s="40"/>
      <c r="B173" s="41"/>
      <c r="C173" s="260" t="s">
        <v>7</v>
      </c>
      <c r="D173" s="260" t="s">
        <v>222</v>
      </c>
      <c r="E173" s="261" t="s">
        <v>1337</v>
      </c>
      <c r="F173" s="262" t="s">
        <v>1338</v>
      </c>
      <c r="G173" s="263" t="s">
        <v>288</v>
      </c>
      <c r="H173" s="264">
        <v>10.23</v>
      </c>
      <c r="I173" s="265"/>
      <c r="J173" s="266">
        <f>ROUND(I173*H173,2)</f>
        <v>0</v>
      </c>
      <c r="K173" s="262" t="s">
        <v>32</v>
      </c>
      <c r="L173" s="46"/>
      <c r="M173" s="267" t="s">
        <v>32</v>
      </c>
      <c r="N173" s="268" t="s">
        <v>48</v>
      </c>
      <c r="O173" s="86"/>
      <c r="P173" s="230">
        <f>O173*H173</f>
        <v>0</v>
      </c>
      <c r="Q173" s="230">
        <v>0</v>
      </c>
      <c r="R173" s="230">
        <f>Q173*H173</f>
        <v>0</v>
      </c>
      <c r="S173" s="230">
        <v>0</v>
      </c>
      <c r="T173" s="231">
        <f>S173*H173</f>
        <v>0</v>
      </c>
      <c r="U173" s="40"/>
      <c r="V173" s="40"/>
      <c r="W173" s="40"/>
      <c r="X173" s="40"/>
      <c r="Y173" s="40"/>
      <c r="Z173" s="40"/>
      <c r="AA173" s="40"/>
      <c r="AB173" s="40"/>
      <c r="AC173" s="40"/>
      <c r="AD173" s="40"/>
      <c r="AE173" s="40"/>
      <c r="AR173" s="232" t="s">
        <v>209</v>
      </c>
      <c r="AT173" s="232" t="s">
        <v>222</v>
      </c>
      <c r="AU173" s="232" t="s">
        <v>86</v>
      </c>
      <c r="AY173" s="18" t="s">
        <v>199</v>
      </c>
      <c r="BE173" s="233">
        <f>IF(N173="základní",J173,0)</f>
        <v>0</v>
      </c>
      <c r="BF173" s="233">
        <f>IF(N173="snížená",J173,0)</f>
        <v>0</v>
      </c>
      <c r="BG173" s="233">
        <f>IF(N173="zákl. přenesená",J173,0)</f>
        <v>0</v>
      </c>
      <c r="BH173" s="233">
        <f>IF(N173="sníž. přenesená",J173,0)</f>
        <v>0</v>
      </c>
      <c r="BI173" s="233">
        <f>IF(N173="nulová",J173,0)</f>
        <v>0</v>
      </c>
      <c r="BJ173" s="18" t="s">
        <v>84</v>
      </c>
      <c r="BK173" s="233">
        <f>ROUND(I173*H173,2)</f>
        <v>0</v>
      </c>
      <c r="BL173" s="18" t="s">
        <v>209</v>
      </c>
      <c r="BM173" s="232" t="s">
        <v>351</v>
      </c>
    </row>
    <row r="174" spans="1:47" s="2" customFormat="1" ht="12">
      <c r="A174" s="40"/>
      <c r="B174" s="41"/>
      <c r="C174" s="42"/>
      <c r="D174" s="234" t="s">
        <v>210</v>
      </c>
      <c r="E174" s="42"/>
      <c r="F174" s="235" t="s">
        <v>1338</v>
      </c>
      <c r="G174" s="42"/>
      <c r="H174" s="42"/>
      <c r="I174" s="138"/>
      <c r="J174" s="42"/>
      <c r="K174" s="42"/>
      <c r="L174" s="46"/>
      <c r="M174" s="236"/>
      <c r="N174" s="237"/>
      <c r="O174" s="86"/>
      <c r="P174" s="86"/>
      <c r="Q174" s="86"/>
      <c r="R174" s="86"/>
      <c r="S174" s="86"/>
      <c r="T174" s="87"/>
      <c r="U174" s="40"/>
      <c r="V174" s="40"/>
      <c r="W174" s="40"/>
      <c r="X174" s="40"/>
      <c r="Y174" s="40"/>
      <c r="Z174" s="40"/>
      <c r="AA174" s="40"/>
      <c r="AB174" s="40"/>
      <c r="AC174" s="40"/>
      <c r="AD174" s="40"/>
      <c r="AE174" s="40"/>
      <c r="AT174" s="18" t="s">
        <v>210</v>
      </c>
      <c r="AU174" s="18" t="s">
        <v>86</v>
      </c>
    </row>
    <row r="175" spans="1:51" s="13" customFormat="1" ht="12">
      <c r="A175" s="13"/>
      <c r="B175" s="238"/>
      <c r="C175" s="239"/>
      <c r="D175" s="234" t="s">
        <v>213</v>
      </c>
      <c r="E175" s="240" t="s">
        <v>32</v>
      </c>
      <c r="F175" s="241" t="s">
        <v>1585</v>
      </c>
      <c r="G175" s="239"/>
      <c r="H175" s="242">
        <v>8.73</v>
      </c>
      <c r="I175" s="243"/>
      <c r="J175" s="239"/>
      <c r="K175" s="239"/>
      <c r="L175" s="244"/>
      <c r="M175" s="245"/>
      <c r="N175" s="246"/>
      <c r="O175" s="246"/>
      <c r="P175" s="246"/>
      <c r="Q175" s="246"/>
      <c r="R175" s="246"/>
      <c r="S175" s="246"/>
      <c r="T175" s="247"/>
      <c r="U175" s="13"/>
      <c r="V175" s="13"/>
      <c r="W175" s="13"/>
      <c r="X175" s="13"/>
      <c r="Y175" s="13"/>
      <c r="Z175" s="13"/>
      <c r="AA175" s="13"/>
      <c r="AB175" s="13"/>
      <c r="AC175" s="13"/>
      <c r="AD175" s="13"/>
      <c r="AE175" s="13"/>
      <c r="AT175" s="248" t="s">
        <v>213</v>
      </c>
      <c r="AU175" s="248" t="s">
        <v>86</v>
      </c>
      <c r="AV175" s="13" t="s">
        <v>86</v>
      </c>
      <c r="AW175" s="13" t="s">
        <v>39</v>
      </c>
      <c r="AX175" s="13" t="s">
        <v>6</v>
      </c>
      <c r="AY175" s="248" t="s">
        <v>199</v>
      </c>
    </row>
    <row r="176" spans="1:51" s="13" customFormat="1" ht="12">
      <c r="A176" s="13"/>
      <c r="B176" s="238"/>
      <c r="C176" s="239"/>
      <c r="D176" s="234" t="s">
        <v>213</v>
      </c>
      <c r="E176" s="240" t="s">
        <v>32</v>
      </c>
      <c r="F176" s="241" t="s">
        <v>1586</v>
      </c>
      <c r="G176" s="239"/>
      <c r="H176" s="242">
        <v>1.5</v>
      </c>
      <c r="I176" s="243"/>
      <c r="J176" s="239"/>
      <c r="K176" s="239"/>
      <c r="L176" s="244"/>
      <c r="M176" s="245"/>
      <c r="N176" s="246"/>
      <c r="O176" s="246"/>
      <c r="P176" s="246"/>
      <c r="Q176" s="246"/>
      <c r="R176" s="246"/>
      <c r="S176" s="246"/>
      <c r="T176" s="247"/>
      <c r="U176" s="13"/>
      <c r="V176" s="13"/>
      <c r="W176" s="13"/>
      <c r="X176" s="13"/>
      <c r="Y176" s="13"/>
      <c r="Z176" s="13"/>
      <c r="AA176" s="13"/>
      <c r="AB176" s="13"/>
      <c r="AC176" s="13"/>
      <c r="AD176" s="13"/>
      <c r="AE176" s="13"/>
      <c r="AT176" s="248" t="s">
        <v>213</v>
      </c>
      <c r="AU176" s="248" t="s">
        <v>86</v>
      </c>
      <c r="AV176" s="13" t="s">
        <v>86</v>
      </c>
      <c r="AW176" s="13" t="s">
        <v>39</v>
      </c>
      <c r="AX176" s="13" t="s">
        <v>6</v>
      </c>
      <c r="AY176" s="248" t="s">
        <v>199</v>
      </c>
    </row>
    <row r="177" spans="1:51" s="14" customFormat="1" ht="12">
      <c r="A177" s="14"/>
      <c r="B177" s="249"/>
      <c r="C177" s="250"/>
      <c r="D177" s="234" t="s">
        <v>213</v>
      </c>
      <c r="E177" s="251" t="s">
        <v>32</v>
      </c>
      <c r="F177" s="252" t="s">
        <v>215</v>
      </c>
      <c r="G177" s="250"/>
      <c r="H177" s="253">
        <v>10.23</v>
      </c>
      <c r="I177" s="254"/>
      <c r="J177" s="250"/>
      <c r="K177" s="250"/>
      <c r="L177" s="255"/>
      <c r="M177" s="269"/>
      <c r="N177" s="270"/>
      <c r="O177" s="270"/>
      <c r="P177" s="270"/>
      <c r="Q177" s="270"/>
      <c r="R177" s="270"/>
      <c r="S177" s="270"/>
      <c r="T177" s="271"/>
      <c r="U177" s="14"/>
      <c r="V177" s="14"/>
      <c r="W177" s="14"/>
      <c r="X177" s="14"/>
      <c r="Y177" s="14"/>
      <c r="Z177" s="14"/>
      <c r="AA177" s="14"/>
      <c r="AB177" s="14"/>
      <c r="AC177" s="14"/>
      <c r="AD177" s="14"/>
      <c r="AE177" s="14"/>
      <c r="AT177" s="259" t="s">
        <v>213</v>
      </c>
      <c r="AU177" s="259" t="s">
        <v>86</v>
      </c>
      <c r="AV177" s="14" t="s">
        <v>209</v>
      </c>
      <c r="AW177" s="14" t="s">
        <v>39</v>
      </c>
      <c r="AX177" s="14" t="s">
        <v>84</v>
      </c>
      <c r="AY177" s="259" t="s">
        <v>199</v>
      </c>
    </row>
    <row r="178" spans="1:65" s="2" customFormat="1" ht="14.4" customHeight="1">
      <c r="A178" s="40"/>
      <c r="B178" s="41"/>
      <c r="C178" s="260" t="s">
        <v>261</v>
      </c>
      <c r="D178" s="260" t="s">
        <v>222</v>
      </c>
      <c r="E178" s="261" t="s">
        <v>1339</v>
      </c>
      <c r="F178" s="262" t="s">
        <v>1340</v>
      </c>
      <c r="G178" s="263" t="s">
        <v>288</v>
      </c>
      <c r="H178" s="264">
        <v>10.23</v>
      </c>
      <c r="I178" s="265"/>
      <c r="J178" s="266">
        <f>ROUND(I178*H178,2)</f>
        <v>0</v>
      </c>
      <c r="K178" s="262" t="s">
        <v>32</v>
      </c>
      <c r="L178" s="46"/>
      <c r="M178" s="267" t="s">
        <v>32</v>
      </c>
      <c r="N178" s="268" t="s">
        <v>48</v>
      </c>
      <c r="O178" s="86"/>
      <c r="P178" s="230">
        <f>O178*H178</f>
        <v>0</v>
      </c>
      <c r="Q178" s="230">
        <v>0</v>
      </c>
      <c r="R178" s="230">
        <f>Q178*H178</f>
        <v>0</v>
      </c>
      <c r="S178" s="230">
        <v>0</v>
      </c>
      <c r="T178" s="231">
        <f>S178*H178</f>
        <v>0</v>
      </c>
      <c r="U178" s="40"/>
      <c r="V178" s="40"/>
      <c r="W178" s="40"/>
      <c r="X178" s="40"/>
      <c r="Y178" s="40"/>
      <c r="Z178" s="40"/>
      <c r="AA178" s="40"/>
      <c r="AB178" s="40"/>
      <c r="AC178" s="40"/>
      <c r="AD178" s="40"/>
      <c r="AE178" s="40"/>
      <c r="AR178" s="232" t="s">
        <v>209</v>
      </c>
      <c r="AT178" s="232" t="s">
        <v>222</v>
      </c>
      <c r="AU178" s="232" t="s">
        <v>86</v>
      </c>
      <c r="AY178" s="18" t="s">
        <v>199</v>
      </c>
      <c r="BE178" s="233">
        <f>IF(N178="základní",J178,0)</f>
        <v>0</v>
      </c>
      <c r="BF178" s="233">
        <f>IF(N178="snížená",J178,0)</f>
        <v>0</v>
      </c>
      <c r="BG178" s="233">
        <f>IF(N178="zákl. přenesená",J178,0)</f>
        <v>0</v>
      </c>
      <c r="BH178" s="233">
        <f>IF(N178="sníž. přenesená",J178,0)</f>
        <v>0</v>
      </c>
      <c r="BI178" s="233">
        <f>IF(N178="nulová",J178,0)</f>
        <v>0</v>
      </c>
      <c r="BJ178" s="18" t="s">
        <v>84</v>
      </c>
      <c r="BK178" s="233">
        <f>ROUND(I178*H178,2)</f>
        <v>0</v>
      </c>
      <c r="BL178" s="18" t="s">
        <v>209</v>
      </c>
      <c r="BM178" s="232" t="s">
        <v>354</v>
      </c>
    </row>
    <row r="179" spans="1:47" s="2" customFormat="1" ht="12">
      <c r="A179" s="40"/>
      <c r="B179" s="41"/>
      <c r="C179" s="42"/>
      <c r="D179" s="234" t="s">
        <v>210</v>
      </c>
      <c r="E179" s="42"/>
      <c r="F179" s="235" t="s">
        <v>1340</v>
      </c>
      <c r="G179" s="42"/>
      <c r="H179" s="42"/>
      <c r="I179" s="138"/>
      <c r="J179" s="42"/>
      <c r="K179" s="42"/>
      <c r="L179" s="46"/>
      <c r="M179" s="236"/>
      <c r="N179" s="237"/>
      <c r="O179" s="86"/>
      <c r="P179" s="86"/>
      <c r="Q179" s="86"/>
      <c r="R179" s="86"/>
      <c r="S179" s="86"/>
      <c r="T179" s="87"/>
      <c r="U179" s="40"/>
      <c r="V179" s="40"/>
      <c r="W179" s="40"/>
      <c r="X179" s="40"/>
      <c r="Y179" s="40"/>
      <c r="Z179" s="40"/>
      <c r="AA179" s="40"/>
      <c r="AB179" s="40"/>
      <c r="AC179" s="40"/>
      <c r="AD179" s="40"/>
      <c r="AE179" s="40"/>
      <c r="AT179" s="18" t="s">
        <v>210</v>
      </c>
      <c r="AU179" s="18" t="s">
        <v>86</v>
      </c>
    </row>
    <row r="180" spans="1:51" s="13" customFormat="1" ht="12">
      <c r="A180" s="13"/>
      <c r="B180" s="238"/>
      <c r="C180" s="239"/>
      <c r="D180" s="234" t="s">
        <v>213</v>
      </c>
      <c r="E180" s="240" t="s">
        <v>32</v>
      </c>
      <c r="F180" s="241" t="s">
        <v>1587</v>
      </c>
      <c r="G180" s="239"/>
      <c r="H180" s="242">
        <v>10.23</v>
      </c>
      <c r="I180" s="243"/>
      <c r="J180" s="239"/>
      <c r="K180" s="239"/>
      <c r="L180" s="244"/>
      <c r="M180" s="245"/>
      <c r="N180" s="246"/>
      <c r="O180" s="246"/>
      <c r="P180" s="246"/>
      <c r="Q180" s="246"/>
      <c r="R180" s="246"/>
      <c r="S180" s="246"/>
      <c r="T180" s="247"/>
      <c r="U180" s="13"/>
      <c r="V180" s="13"/>
      <c r="W180" s="13"/>
      <c r="X180" s="13"/>
      <c r="Y180" s="13"/>
      <c r="Z180" s="13"/>
      <c r="AA180" s="13"/>
      <c r="AB180" s="13"/>
      <c r="AC180" s="13"/>
      <c r="AD180" s="13"/>
      <c r="AE180" s="13"/>
      <c r="AT180" s="248" t="s">
        <v>213</v>
      </c>
      <c r="AU180" s="248" t="s">
        <v>86</v>
      </c>
      <c r="AV180" s="13" t="s">
        <v>86</v>
      </c>
      <c r="AW180" s="13" t="s">
        <v>39</v>
      </c>
      <c r="AX180" s="13" t="s">
        <v>6</v>
      </c>
      <c r="AY180" s="248" t="s">
        <v>199</v>
      </c>
    </row>
    <row r="181" spans="1:51" s="14" customFormat="1" ht="12">
      <c r="A181" s="14"/>
      <c r="B181" s="249"/>
      <c r="C181" s="250"/>
      <c r="D181" s="234" t="s">
        <v>213</v>
      </c>
      <c r="E181" s="251" t="s">
        <v>32</v>
      </c>
      <c r="F181" s="252" t="s">
        <v>215</v>
      </c>
      <c r="G181" s="250"/>
      <c r="H181" s="253">
        <v>10.23</v>
      </c>
      <c r="I181" s="254"/>
      <c r="J181" s="250"/>
      <c r="K181" s="250"/>
      <c r="L181" s="255"/>
      <c r="M181" s="269"/>
      <c r="N181" s="270"/>
      <c r="O181" s="270"/>
      <c r="P181" s="270"/>
      <c r="Q181" s="270"/>
      <c r="R181" s="270"/>
      <c r="S181" s="270"/>
      <c r="T181" s="271"/>
      <c r="U181" s="14"/>
      <c r="V181" s="14"/>
      <c r="W181" s="14"/>
      <c r="X181" s="14"/>
      <c r="Y181" s="14"/>
      <c r="Z181" s="14"/>
      <c r="AA181" s="14"/>
      <c r="AB181" s="14"/>
      <c r="AC181" s="14"/>
      <c r="AD181" s="14"/>
      <c r="AE181" s="14"/>
      <c r="AT181" s="259" t="s">
        <v>213</v>
      </c>
      <c r="AU181" s="259" t="s">
        <v>86</v>
      </c>
      <c r="AV181" s="14" t="s">
        <v>209</v>
      </c>
      <c r="AW181" s="14" t="s">
        <v>39</v>
      </c>
      <c r="AX181" s="14" t="s">
        <v>84</v>
      </c>
      <c r="AY181" s="259" t="s">
        <v>199</v>
      </c>
    </row>
    <row r="182" spans="1:65" s="2" customFormat="1" ht="19.8" customHeight="1">
      <c r="A182" s="40"/>
      <c r="B182" s="41"/>
      <c r="C182" s="260" t="s">
        <v>355</v>
      </c>
      <c r="D182" s="260" t="s">
        <v>222</v>
      </c>
      <c r="E182" s="261" t="s">
        <v>1341</v>
      </c>
      <c r="F182" s="262" t="s">
        <v>1342</v>
      </c>
      <c r="G182" s="263" t="s">
        <v>296</v>
      </c>
      <c r="H182" s="264">
        <v>1.536</v>
      </c>
      <c r="I182" s="265"/>
      <c r="J182" s="266">
        <f>ROUND(I182*H182,2)</f>
        <v>0</v>
      </c>
      <c r="K182" s="262" t="s">
        <v>32</v>
      </c>
      <c r="L182" s="46"/>
      <c r="M182" s="267" t="s">
        <v>32</v>
      </c>
      <c r="N182" s="268" t="s">
        <v>48</v>
      </c>
      <c r="O182" s="86"/>
      <c r="P182" s="230">
        <f>O182*H182</f>
        <v>0</v>
      </c>
      <c r="Q182" s="230">
        <v>0</v>
      </c>
      <c r="R182" s="230">
        <f>Q182*H182</f>
        <v>0</v>
      </c>
      <c r="S182" s="230">
        <v>0</v>
      </c>
      <c r="T182" s="231">
        <f>S182*H182</f>
        <v>0</v>
      </c>
      <c r="U182" s="40"/>
      <c r="V182" s="40"/>
      <c r="W182" s="40"/>
      <c r="X182" s="40"/>
      <c r="Y182" s="40"/>
      <c r="Z182" s="40"/>
      <c r="AA182" s="40"/>
      <c r="AB182" s="40"/>
      <c r="AC182" s="40"/>
      <c r="AD182" s="40"/>
      <c r="AE182" s="40"/>
      <c r="AR182" s="232" t="s">
        <v>209</v>
      </c>
      <c r="AT182" s="232" t="s">
        <v>222</v>
      </c>
      <c r="AU182" s="232" t="s">
        <v>86</v>
      </c>
      <c r="AY182" s="18" t="s">
        <v>199</v>
      </c>
      <c r="BE182" s="233">
        <f>IF(N182="základní",J182,0)</f>
        <v>0</v>
      </c>
      <c r="BF182" s="233">
        <f>IF(N182="snížená",J182,0)</f>
        <v>0</v>
      </c>
      <c r="BG182" s="233">
        <f>IF(N182="zákl. přenesená",J182,0)</f>
        <v>0</v>
      </c>
      <c r="BH182" s="233">
        <f>IF(N182="sníž. přenesená",J182,0)</f>
        <v>0</v>
      </c>
      <c r="BI182" s="233">
        <f>IF(N182="nulová",J182,0)</f>
        <v>0</v>
      </c>
      <c r="BJ182" s="18" t="s">
        <v>84</v>
      </c>
      <c r="BK182" s="233">
        <f>ROUND(I182*H182,2)</f>
        <v>0</v>
      </c>
      <c r="BL182" s="18" t="s">
        <v>209</v>
      </c>
      <c r="BM182" s="232" t="s">
        <v>358</v>
      </c>
    </row>
    <row r="183" spans="1:47" s="2" customFormat="1" ht="12">
      <c r="A183" s="40"/>
      <c r="B183" s="41"/>
      <c r="C183" s="42"/>
      <c r="D183" s="234" t="s">
        <v>210</v>
      </c>
      <c r="E183" s="42"/>
      <c r="F183" s="235" t="s">
        <v>1342</v>
      </c>
      <c r="G183" s="42"/>
      <c r="H183" s="42"/>
      <c r="I183" s="138"/>
      <c r="J183" s="42"/>
      <c r="K183" s="42"/>
      <c r="L183" s="46"/>
      <c r="M183" s="236"/>
      <c r="N183" s="237"/>
      <c r="O183" s="86"/>
      <c r="P183" s="86"/>
      <c r="Q183" s="86"/>
      <c r="R183" s="86"/>
      <c r="S183" s="86"/>
      <c r="T183" s="87"/>
      <c r="U183" s="40"/>
      <c r="V183" s="40"/>
      <c r="W183" s="40"/>
      <c r="X183" s="40"/>
      <c r="Y183" s="40"/>
      <c r="Z183" s="40"/>
      <c r="AA183" s="40"/>
      <c r="AB183" s="40"/>
      <c r="AC183" s="40"/>
      <c r="AD183" s="40"/>
      <c r="AE183" s="40"/>
      <c r="AT183" s="18" t="s">
        <v>210</v>
      </c>
      <c r="AU183" s="18" t="s">
        <v>86</v>
      </c>
    </row>
    <row r="184" spans="1:65" s="2" customFormat="1" ht="19.8" customHeight="1">
      <c r="A184" s="40"/>
      <c r="B184" s="41"/>
      <c r="C184" s="260" t="s">
        <v>264</v>
      </c>
      <c r="D184" s="260" t="s">
        <v>222</v>
      </c>
      <c r="E184" s="261" t="s">
        <v>1488</v>
      </c>
      <c r="F184" s="262" t="s">
        <v>1489</v>
      </c>
      <c r="G184" s="263" t="s">
        <v>303</v>
      </c>
      <c r="H184" s="264">
        <v>4.9</v>
      </c>
      <c r="I184" s="265"/>
      <c r="J184" s="266">
        <f>ROUND(I184*H184,2)</f>
        <v>0</v>
      </c>
      <c r="K184" s="262" t="s">
        <v>32</v>
      </c>
      <c r="L184" s="46"/>
      <c r="M184" s="267" t="s">
        <v>32</v>
      </c>
      <c r="N184" s="268" t="s">
        <v>48</v>
      </c>
      <c r="O184" s="86"/>
      <c r="P184" s="230">
        <f>O184*H184</f>
        <v>0</v>
      </c>
      <c r="Q184" s="230">
        <v>0</v>
      </c>
      <c r="R184" s="230">
        <f>Q184*H184</f>
        <v>0</v>
      </c>
      <c r="S184" s="230">
        <v>0</v>
      </c>
      <c r="T184" s="231">
        <f>S184*H184</f>
        <v>0</v>
      </c>
      <c r="U184" s="40"/>
      <c r="V184" s="40"/>
      <c r="W184" s="40"/>
      <c r="X184" s="40"/>
      <c r="Y184" s="40"/>
      <c r="Z184" s="40"/>
      <c r="AA184" s="40"/>
      <c r="AB184" s="40"/>
      <c r="AC184" s="40"/>
      <c r="AD184" s="40"/>
      <c r="AE184" s="40"/>
      <c r="AR184" s="232" t="s">
        <v>209</v>
      </c>
      <c r="AT184" s="232" t="s">
        <v>222</v>
      </c>
      <c r="AU184" s="232" t="s">
        <v>86</v>
      </c>
      <c r="AY184" s="18" t="s">
        <v>199</v>
      </c>
      <c r="BE184" s="233">
        <f>IF(N184="základní",J184,0)</f>
        <v>0</v>
      </c>
      <c r="BF184" s="233">
        <f>IF(N184="snížená",J184,0)</f>
        <v>0</v>
      </c>
      <c r="BG184" s="233">
        <f>IF(N184="zákl. přenesená",J184,0)</f>
        <v>0</v>
      </c>
      <c r="BH184" s="233">
        <f>IF(N184="sníž. přenesená",J184,0)</f>
        <v>0</v>
      </c>
      <c r="BI184" s="233">
        <f>IF(N184="nulová",J184,0)</f>
        <v>0</v>
      </c>
      <c r="BJ184" s="18" t="s">
        <v>84</v>
      </c>
      <c r="BK184" s="233">
        <f>ROUND(I184*H184,2)</f>
        <v>0</v>
      </c>
      <c r="BL184" s="18" t="s">
        <v>209</v>
      </c>
      <c r="BM184" s="232" t="s">
        <v>363</v>
      </c>
    </row>
    <row r="185" spans="1:47" s="2" customFormat="1" ht="12">
      <c r="A185" s="40"/>
      <c r="B185" s="41"/>
      <c r="C185" s="42"/>
      <c r="D185" s="234" t="s">
        <v>210</v>
      </c>
      <c r="E185" s="42"/>
      <c r="F185" s="235" t="s">
        <v>1489</v>
      </c>
      <c r="G185" s="42"/>
      <c r="H185" s="42"/>
      <c r="I185" s="138"/>
      <c r="J185" s="42"/>
      <c r="K185" s="42"/>
      <c r="L185" s="46"/>
      <c r="M185" s="236"/>
      <c r="N185" s="237"/>
      <c r="O185" s="86"/>
      <c r="P185" s="86"/>
      <c r="Q185" s="86"/>
      <c r="R185" s="86"/>
      <c r="S185" s="86"/>
      <c r="T185" s="87"/>
      <c r="U185" s="40"/>
      <c r="V185" s="40"/>
      <c r="W185" s="40"/>
      <c r="X185" s="40"/>
      <c r="Y185" s="40"/>
      <c r="Z185" s="40"/>
      <c r="AA185" s="40"/>
      <c r="AB185" s="40"/>
      <c r="AC185" s="40"/>
      <c r="AD185" s="40"/>
      <c r="AE185" s="40"/>
      <c r="AT185" s="18" t="s">
        <v>210</v>
      </c>
      <c r="AU185" s="18" t="s">
        <v>86</v>
      </c>
    </row>
    <row r="186" spans="1:51" s="13" customFormat="1" ht="12">
      <c r="A186" s="13"/>
      <c r="B186" s="238"/>
      <c r="C186" s="239"/>
      <c r="D186" s="234" t="s">
        <v>213</v>
      </c>
      <c r="E186" s="240" t="s">
        <v>32</v>
      </c>
      <c r="F186" s="241" t="s">
        <v>1588</v>
      </c>
      <c r="G186" s="239"/>
      <c r="H186" s="242">
        <v>4.9</v>
      </c>
      <c r="I186" s="243"/>
      <c r="J186" s="239"/>
      <c r="K186" s="239"/>
      <c r="L186" s="244"/>
      <c r="M186" s="245"/>
      <c r="N186" s="246"/>
      <c r="O186" s="246"/>
      <c r="P186" s="246"/>
      <c r="Q186" s="246"/>
      <c r="R186" s="246"/>
      <c r="S186" s="246"/>
      <c r="T186" s="247"/>
      <c r="U186" s="13"/>
      <c r="V186" s="13"/>
      <c r="W186" s="13"/>
      <c r="X186" s="13"/>
      <c r="Y186" s="13"/>
      <c r="Z186" s="13"/>
      <c r="AA186" s="13"/>
      <c r="AB186" s="13"/>
      <c r="AC186" s="13"/>
      <c r="AD186" s="13"/>
      <c r="AE186" s="13"/>
      <c r="AT186" s="248" t="s">
        <v>213</v>
      </c>
      <c r="AU186" s="248" t="s">
        <v>86</v>
      </c>
      <c r="AV186" s="13" t="s">
        <v>86</v>
      </c>
      <c r="AW186" s="13" t="s">
        <v>39</v>
      </c>
      <c r="AX186" s="13" t="s">
        <v>6</v>
      </c>
      <c r="AY186" s="248" t="s">
        <v>199</v>
      </c>
    </row>
    <row r="187" spans="1:51" s="14" customFormat="1" ht="12">
      <c r="A187" s="14"/>
      <c r="B187" s="249"/>
      <c r="C187" s="250"/>
      <c r="D187" s="234" t="s">
        <v>213</v>
      </c>
      <c r="E187" s="251" t="s">
        <v>32</v>
      </c>
      <c r="F187" s="252" t="s">
        <v>215</v>
      </c>
      <c r="G187" s="250"/>
      <c r="H187" s="253">
        <v>4.9</v>
      </c>
      <c r="I187" s="254"/>
      <c r="J187" s="250"/>
      <c r="K187" s="250"/>
      <c r="L187" s="255"/>
      <c r="M187" s="269"/>
      <c r="N187" s="270"/>
      <c r="O187" s="270"/>
      <c r="P187" s="270"/>
      <c r="Q187" s="270"/>
      <c r="R187" s="270"/>
      <c r="S187" s="270"/>
      <c r="T187" s="271"/>
      <c r="U187" s="14"/>
      <c r="V187" s="14"/>
      <c r="W187" s="14"/>
      <c r="X187" s="14"/>
      <c r="Y187" s="14"/>
      <c r="Z187" s="14"/>
      <c r="AA187" s="14"/>
      <c r="AB187" s="14"/>
      <c r="AC187" s="14"/>
      <c r="AD187" s="14"/>
      <c r="AE187" s="14"/>
      <c r="AT187" s="259" t="s">
        <v>213</v>
      </c>
      <c r="AU187" s="259" t="s">
        <v>86</v>
      </c>
      <c r="AV187" s="14" t="s">
        <v>209</v>
      </c>
      <c r="AW187" s="14" t="s">
        <v>39</v>
      </c>
      <c r="AX187" s="14" t="s">
        <v>84</v>
      </c>
      <c r="AY187" s="259" t="s">
        <v>199</v>
      </c>
    </row>
    <row r="188" spans="1:65" s="2" customFormat="1" ht="14.4" customHeight="1">
      <c r="A188" s="40"/>
      <c r="B188" s="41"/>
      <c r="C188" s="260" t="s">
        <v>364</v>
      </c>
      <c r="D188" s="260" t="s">
        <v>222</v>
      </c>
      <c r="E188" s="261" t="s">
        <v>1491</v>
      </c>
      <c r="F188" s="262" t="s">
        <v>1492</v>
      </c>
      <c r="G188" s="263" t="s">
        <v>288</v>
      </c>
      <c r="H188" s="264">
        <v>11</v>
      </c>
      <c r="I188" s="265"/>
      <c r="J188" s="266">
        <f>ROUND(I188*H188,2)</f>
        <v>0</v>
      </c>
      <c r="K188" s="262" t="s">
        <v>32</v>
      </c>
      <c r="L188" s="46"/>
      <c r="M188" s="267" t="s">
        <v>32</v>
      </c>
      <c r="N188" s="268" t="s">
        <v>48</v>
      </c>
      <c r="O188" s="86"/>
      <c r="P188" s="230">
        <f>O188*H188</f>
        <v>0</v>
      </c>
      <c r="Q188" s="230">
        <v>0</v>
      </c>
      <c r="R188" s="230">
        <f>Q188*H188</f>
        <v>0</v>
      </c>
      <c r="S188" s="230">
        <v>0</v>
      </c>
      <c r="T188" s="231">
        <f>S188*H188</f>
        <v>0</v>
      </c>
      <c r="U188" s="40"/>
      <c r="V188" s="40"/>
      <c r="W188" s="40"/>
      <c r="X188" s="40"/>
      <c r="Y188" s="40"/>
      <c r="Z188" s="40"/>
      <c r="AA188" s="40"/>
      <c r="AB188" s="40"/>
      <c r="AC188" s="40"/>
      <c r="AD188" s="40"/>
      <c r="AE188" s="40"/>
      <c r="AR188" s="232" t="s">
        <v>209</v>
      </c>
      <c r="AT188" s="232" t="s">
        <v>222</v>
      </c>
      <c r="AU188" s="232" t="s">
        <v>86</v>
      </c>
      <c r="AY188" s="18" t="s">
        <v>199</v>
      </c>
      <c r="BE188" s="233">
        <f>IF(N188="základní",J188,0)</f>
        <v>0</v>
      </c>
      <c r="BF188" s="233">
        <f>IF(N188="snížená",J188,0)</f>
        <v>0</v>
      </c>
      <c r="BG188" s="233">
        <f>IF(N188="zákl. přenesená",J188,0)</f>
        <v>0</v>
      </c>
      <c r="BH188" s="233">
        <f>IF(N188="sníž. přenesená",J188,0)</f>
        <v>0</v>
      </c>
      <c r="BI188" s="233">
        <f>IF(N188="nulová",J188,0)</f>
        <v>0</v>
      </c>
      <c r="BJ188" s="18" t="s">
        <v>84</v>
      </c>
      <c r="BK188" s="233">
        <f>ROUND(I188*H188,2)</f>
        <v>0</v>
      </c>
      <c r="BL188" s="18" t="s">
        <v>209</v>
      </c>
      <c r="BM188" s="232" t="s">
        <v>367</v>
      </c>
    </row>
    <row r="189" spans="1:47" s="2" customFormat="1" ht="12">
      <c r="A189" s="40"/>
      <c r="B189" s="41"/>
      <c r="C189" s="42"/>
      <c r="D189" s="234" t="s">
        <v>210</v>
      </c>
      <c r="E189" s="42"/>
      <c r="F189" s="235" t="s">
        <v>1492</v>
      </c>
      <c r="G189" s="42"/>
      <c r="H189" s="42"/>
      <c r="I189" s="138"/>
      <c r="J189" s="42"/>
      <c r="K189" s="42"/>
      <c r="L189" s="46"/>
      <c r="M189" s="236"/>
      <c r="N189" s="237"/>
      <c r="O189" s="86"/>
      <c r="P189" s="86"/>
      <c r="Q189" s="86"/>
      <c r="R189" s="86"/>
      <c r="S189" s="86"/>
      <c r="T189" s="87"/>
      <c r="U189" s="40"/>
      <c r="V189" s="40"/>
      <c r="W189" s="40"/>
      <c r="X189" s="40"/>
      <c r="Y189" s="40"/>
      <c r="Z189" s="40"/>
      <c r="AA189" s="40"/>
      <c r="AB189" s="40"/>
      <c r="AC189" s="40"/>
      <c r="AD189" s="40"/>
      <c r="AE189" s="40"/>
      <c r="AT189" s="18" t="s">
        <v>210</v>
      </c>
      <c r="AU189" s="18" t="s">
        <v>86</v>
      </c>
    </row>
    <row r="190" spans="1:51" s="13" customFormat="1" ht="12">
      <c r="A190" s="13"/>
      <c r="B190" s="238"/>
      <c r="C190" s="239"/>
      <c r="D190" s="234" t="s">
        <v>213</v>
      </c>
      <c r="E190" s="240" t="s">
        <v>32</v>
      </c>
      <c r="F190" s="241" t="s">
        <v>1589</v>
      </c>
      <c r="G190" s="239"/>
      <c r="H190" s="242">
        <v>11</v>
      </c>
      <c r="I190" s="243"/>
      <c r="J190" s="239"/>
      <c r="K190" s="239"/>
      <c r="L190" s="244"/>
      <c r="M190" s="245"/>
      <c r="N190" s="246"/>
      <c r="O190" s="246"/>
      <c r="P190" s="246"/>
      <c r="Q190" s="246"/>
      <c r="R190" s="246"/>
      <c r="S190" s="246"/>
      <c r="T190" s="247"/>
      <c r="U190" s="13"/>
      <c r="V190" s="13"/>
      <c r="W190" s="13"/>
      <c r="X190" s="13"/>
      <c r="Y190" s="13"/>
      <c r="Z190" s="13"/>
      <c r="AA190" s="13"/>
      <c r="AB190" s="13"/>
      <c r="AC190" s="13"/>
      <c r="AD190" s="13"/>
      <c r="AE190" s="13"/>
      <c r="AT190" s="248" t="s">
        <v>213</v>
      </c>
      <c r="AU190" s="248" t="s">
        <v>86</v>
      </c>
      <c r="AV190" s="13" t="s">
        <v>86</v>
      </c>
      <c r="AW190" s="13" t="s">
        <v>39</v>
      </c>
      <c r="AX190" s="13" t="s">
        <v>6</v>
      </c>
      <c r="AY190" s="248" t="s">
        <v>199</v>
      </c>
    </row>
    <row r="191" spans="1:51" s="14" customFormat="1" ht="12">
      <c r="A191" s="14"/>
      <c r="B191" s="249"/>
      <c r="C191" s="250"/>
      <c r="D191" s="234" t="s">
        <v>213</v>
      </c>
      <c r="E191" s="251" t="s">
        <v>32</v>
      </c>
      <c r="F191" s="252" t="s">
        <v>215</v>
      </c>
      <c r="G191" s="250"/>
      <c r="H191" s="253">
        <v>11</v>
      </c>
      <c r="I191" s="254"/>
      <c r="J191" s="250"/>
      <c r="K191" s="250"/>
      <c r="L191" s="255"/>
      <c r="M191" s="269"/>
      <c r="N191" s="270"/>
      <c r="O191" s="270"/>
      <c r="P191" s="270"/>
      <c r="Q191" s="270"/>
      <c r="R191" s="270"/>
      <c r="S191" s="270"/>
      <c r="T191" s="271"/>
      <c r="U191" s="14"/>
      <c r="V191" s="14"/>
      <c r="W191" s="14"/>
      <c r="X191" s="14"/>
      <c r="Y191" s="14"/>
      <c r="Z191" s="14"/>
      <c r="AA191" s="14"/>
      <c r="AB191" s="14"/>
      <c r="AC191" s="14"/>
      <c r="AD191" s="14"/>
      <c r="AE191" s="14"/>
      <c r="AT191" s="259" t="s">
        <v>213</v>
      </c>
      <c r="AU191" s="259" t="s">
        <v>86</v>
      </c>
      <c r="AV191" s="14" t="s">
        <v>209</v>
      </c>
      <c r="AW191" s="14" t="s">
        <v>39</v>
      </c>
      <c r="AX191" s="14" t="s">
        <v>84</v>
      </c>
      <c r="AY191" s="259" t="s">
        <v>199</v>
      </c>
    </row>
    <row r="192" spans="1:65" s="2" customFormat="1" ht="14.4" customHeight="1">
      <c r="A192" s="40"/>
      <c r="B192" s="41"/>
      <c r="C192" s="260" t="s">
        <v>268</v>
      </c>
      <c r="D192" s="260" t="s">
        <v>222</v>
      </c>
      <c r="E192" s="261" t="s">
        <v>1494</v>
      </c>
      <c r="F192" s="262" t="s">
        <v>1495</v>
      </c>
      <c r="G192" s="263" t="s">
        <v>288</v>
      </c>
      <c r="H192" s="264">
        <v>11</v>
      </c>
      <c r="I192" s="265"/>
      <c r="J192" s="266">
        <f>ROUND(I192*H192,2)</f>
        <v>0</v>
      </c>
      <c r="K192" s="262" t="s">
        <v>32</v>
      </c>
      <c r="L192" s="46"/>
      <c r="M192" s="267" t="s">
        <v>32</v>
      </c>
      <c r="N192" s="268" t="s">
        <v>48</v>
      </c>
      <c r="O192" s="86"/>
      <c r="P192" s="230">
        <f>O192*H192</f>
        <v>0</v>
      </c>
      <c r="Q192" s="230">
        <v>0</v>
      </c>
      <c r="R192" s="230">
        <f>Q192*H192</f>
        <v>0</v>
      </c>
      <c r="S192" s="230">
        <v>0</v>
      </c>
      <c r="T192" s="231">
        <f>S192*H192</f>
        <v>0</v>
      </c>
      <c r="U192" s="40"/>
      <c r="V192" s="40"/>
      <c r="W192" s="40"/>
      <c r="X192" s="40"/>
      <c r="Y192" s="40"/>
      <c r="Z192" s="40"/>
      <c r="AA192" s="40"/>
      <c r="AB192" s="40"/>
      <c r="AC192" s="40"/>
      <c r="AD192" s="40"/>
      <c r="AE192" s="40"/>
      <c r="AR192" s="232" t="s">
        <v>209</v>
      </c>
      <c r="AT192" s="232" t="s">
        <v>222</v>
      </c>
      <c r="AU192" s="232" t="s">
        <v>86</v>
      </c>
      <c r="AY192" s="18" t="s">
        <v>199</v>
      </c>
      <c r="BE192" s="233">
        <f>IF(N192="základní",J192,0)</f>
        <v>0</v>
      </c>
      <c r="BF192" s="233">
        <f>IF(N192="snížená",J192,0)</f>
        <v>0</v>
      </c>
      <c r="BG192" s="233">
        <f>IF(N192="zákl. přenesená",J192,0)</f>
        <v>0</v>
      </c>
      <c r="BH192" s="233">
        <f>IF(N192="sníž. přenesená",J192,0)</f>
        <v>0</v>
      </c>
      <c r="BI192" s="233">
        <f>IF(N192="nulová",J192,0)</f>
        <v>0</v>
      </c>
      <c r="BJ192" s="18" t="s">
        <v>84</v>
      </c>
      <c r="BK192" s="233">
        <f>ROUND(I192*H192,2)</f>
        <v>0</v>
      </c>
      <c r="BL192" s="18" t="s">
        <v>209</v>
      </c>
      <c r="BM192" s="232" t="s">
        <v>371</v>
      </c>
    </row>
    <row r="193" spans="1:47" s="2" customFormat="1" ht="12">
      <c r="A193" s="40"/>
      <c r="B193" s="41"/>
      <c r="C193" s="42"/>
      <c r="D193" s="234" t="s">
        <v>210</v>
      </c>
      <c r="E193" s="42"/>
      <c r="F193" s="235" t="s">
        <v>1495</v>
      </c>
      <c r="G193" s="42"/>
      <c r="H193" s="42"/>
      <c r="I193" s="138"/>
      <c r="J193" s="42"/>
      <c r="K193" s="42"/>
      <c r="L193" s="46"/>
      <c r="M193" s="236"/>
      <c r="N193" s="237"/>
      <c r="O193" s="86"/>
      <c r="P193" s="86"/>
      <c r="Q193" s="86"/>
      <c r="R193" s="86"/>
      <c r="S193" s="86"/>
      <c r="T193" s="87"/>
      <c r="U193" s="40"/>
      <c r="V193" s="40"/>
      <c r="W193" s="40"/>
      <c r="X193" s="40"/>
      <c r="Y193" s="40"/>
      <c r="Z193" s="40"/>
      <c r="AA193" s="40"/>
      <c r="AB193" s="40"/>
      <c r="AC193" s="40"/>
      <c r="AD193" s="40"/>
      <c r="AE193" s="40"/>
      <c r="AT193" s="18" t="s">
        <v>210</v>
      </c>
      <c r="AU193" s="18" t="s">
        <v>86</v>
      </c>
    </row>
    <row r="194" spans="1:51" s="13" customFormat="1" ht="12">
      <c r="A194" s="13"/>
      <c r="B194" s="238"/>
      <c r="C194" s="239"/>
      <c r="D194" s="234" t="s">
        <v>213</v>
      </c>
      <c r="E194" s="240" t="s">
        <v>32</v>
      </c>
      <c r="F194" s="241" t="s">
        <v>258</v>
      </c>
      <c r="G194" s="239"/>
      <c r="H194" s="242">
        <v>11</v>
      </c>
      <c r="I194" s="243"/>
      <c r="J194" s="239"/>
      <c r="K194" s="239"/>
      <c r="L194" s="244"/>
      <c r="M194" s="245"/>
      <c r="N194" s="246"/>
      <c r="O194" s="246"/>
      <c r="P194" s="246"/>
      <c r="Q194" s="246"/>
      <c r="R194" s="246"/>
      <c r="S194" s="246"/>
      <c r="T194" s="247"/>
      <c r="U194" s="13"/>
      <c r="V194" s="13"/>
      <c r="W194" s="13"/>
      <c r="X194" s="13"/>
      <c r="Y194" s="13"/>
      <c r="Z194" s="13"/>
      <c r="AA194" s="13"/>
      <c r="AB194" s="13"/>
      <c r="AC194" s="13"/>
      <c r="AD194" s="13"/>
      <c r="AE194" s="13"/>
      <c r="AT194" s="248" t="s">
        <v>213</v>
      </c>
      <c r="AU194" s="248" t="s">
        <v>86</v>
      </c>
      <c r="AV194" s="13" t="s">
        <v>86</v>
      </c>
      <c r="AW194" s="13" t="s">
        <v>39</v>
      </c>
      <c r="AX194" s="13" t="s">
        <v>6</v>
      </c>
      <c r="AY194" s="248" t="s">
        <v>199</v>
      </c>
    </row>
    <row r="195" spans="1:51" s="14" customFormat="1" ht="12">
      <c r="A195" s="14"/>
      <c r="B195" s="249"/>
      <c r="C195" s="250"/>
      <c r="D195" s="234" t="s">
        <v>213</v>
      </c>
      <c r="E195" s="251" t="s">
        <v>32</v>
      </c>
      <c r="F195" s="252" t="s">
        <v>215</v>
      </c>
      <c r="G195" s="250"/>
      <c r="H195" s="253">
        <v>11</v>
      </c>
      <c r="I195" s="254"/>
      <c r="J195" s="250"/>
      <c r="K195" s="250"/>
      <c r="L195" s="255"/>
      <c r="M195" s="269"/>
      <c r="N195" s="270"/>
      <c r="O195" s="270"/>
      <c r="P195" s="270"/>
      <c r="Q195" s="270"/>
      <c r="R195" s="270"/>
      <c r="S195" s="270"/>
      <c r="T195" s="271"/>
      <c r="U195" s="14"/>
      <c r="V195" s="14"/>
      <c r="W195" s="14"/>
      <c r="X195" s="14"/>
      <c r="Y195" s="14"/>
      <c r="Z195" s="14"/>
      <c r="AA195" s="14"/>
      <c r="AB195" s="14"/>
      <c r="AC195" s="14"/>
      <c r="AD195" s="14"/>
      <c r="AE195" s="14"/>
      <c r="AT195" s="259" t="s">
        <v>213</v>
      </c>
      <c r="AU195" s="259" t="s">
        <v>86</v>
      </c>
      <c r="AV195" s="14" t="s">
        <v>209</v>
      </c>
      <c r="AW195" s="14" t="s">
        <v>39</v>
      </c>
      <c r="AX195" s="14" t="s">
        <v>84</v>
      </c>
      <c r="AY195" s="259" t="s">
        <v>199</v>
      </c>
    </row>
    <row r="196" spans="1:65" s="2" customFormat="1" ht="19.8" customHeight="1">
      <c r="A196" s="40"/>
      <c r="B196" s="41"/>
      <c r="C196" s="260" t="s">
        <v>372</v>
      </c>
      <c r="D196" s="260" t="s">
        <v>222</v>
      </c>
      <c r="E196" s="261" t="s">
        <v>1497</v>
      </c>
      <c r="F196" s="262" t="s">
        <v>1498</v>
      </c>
      <c r="G196" s="263" t="s">
        <v>296</v>
      </c>
      <c r="H196" s="264">
        <v>0.371</v>
      </c>
      <c r="I196" s="265"/>
      <c r="J196" s="266">
        <f>ROUND(I196*H196,2)</f>
        <v>0</v>
      </c>
      <c r="K196" s="262" t="s">
        <v>32</v>
      </c>
      <c r="L196" s="46"/>
      <c r="M196" s="267" t="s">
        <v>32</v>
      </c>
      <c r="N196" s="268" t="s">
        <v>48</v>
      </c>
      <c r="O196" s="86"/>
      <c r="P196" s="230">
        <f>O196*H196</f>
        <v>0</v>
      </c>
      <c r="Q196" s="230">
        <v>0</v>
      </c>
      <c r="R196" s="230">
        <f>Q196*H196</f>
        <v>0</v>
      </c>
      <c r="S196" s="230">
        <v>0</v>
      </c>
      <c r="T196" s="231">
        <f>S196*H196</f>
        <v>0</v>
      </c>
      <c r="U196" s="40"/>
      <c r="V196" s="40"/>
      <c r="W196" s="40"/>
      <c r="X196" s="40"/>
      <c r="Y196" s="40"/>
      <c r="Z196" s="40"/>
      <c r="AA196" s="40"/>
      <c r="AB196" s="40"/>
      <c r="AC196" s="40"/>
      <c r="AD196" s="40"/>
      <c r="AE196" s="40"/>
      <c r="AR196" s="232" t="s">
        <v>209</v>
      </c>
      <c r="AT196" s="232" t="s">
        <v>222</v>
      </c>
      <c r="AU196" s="232" t="s">
        <v>86</v>
      </c>
      <c r="AY196" s="18" t="s">
        <v>199</v>
      </c>
      <c r="BE196" s="233">
        <f>IF(N196="základní",J196,0)</f>
        <v>0</v>
      </c>
      <c r="BF196" s="233">
        <f>IF(N196="snížená",J196,0)</f>
        <v>0</v>
      </c>
      <c r="BG196" s="233">
        <f>IF(N196="zákl. přenesená",J196,0)</f>
        <v>0</v>
      </c>
      <c r="BH196" s="233">
        <f>IF(N196="sníž. přenesená",J196,0)</f>
        <v>0</v>
      </c>
      <c r="BI196" s="233">
        <f>IF(N196="nulová",J196,0)</f>
        <v>0</v>
      </c>
      <c r="BJ196" s="18" t="s">
        <v>84</v>
      </c>
      <c r="BK196" s="233">
        <f>ROUND(I196*H196,2)</f>
        <v>0</v>
      </c>
      <c r="BL196" s="18" t="s">
        <v>209</v>
      </c>
      <c r="BM196" s="232" t="s">
        <v>375</v>
      </c>
    </row>
    <row r="197" spans="1:47" s="2" customFormat="1" ht="12">
      <c r="A197" s="40"/>
      <c r="B197" s="41"/>
      <c r="C197" s="42"/>
      <c r="D197" s="234" t="s">
        <v>210</v>
      </c>
      <c r="E197" s="42"/>
      <c r="F197" s="235" t="s">
        <v>1498</v>
      </c>
      <c r="G197" s="42"/>
      <c r="H197" s="42"/>
      <c r="I197" s="138"/>
      <c r="J197" s="42"/>
      <c r="K197" s="42"/>
      <c r="L197" s="46"/>
      <c r="M197" s="236"/>
      <c r="N197" s="237"/>
      <c r="O197" s="86"/>
      <c r="P197" s="86"/>
      <c r="Q197" s="86"/>
      <c r="R197" s="86"/>
      <c r="S197" s="86"/>
      <c r="T197" s="87"/>
      <c r="U197" s="40"/>
      <c r="V197" s="40"/>
      <c r="W197" s="40"/>
      <c r="X197" s="40"/>
      <c r="Y197" s="40"/>
      <c r="Z197" s="40"/>
      <c r="AA197" s="40"/>
      <c r="AB197" s="40"/>
      <c r="AC197" s="40"/>
      <c r="AD197" s="40"/>
      <c r="AE197" s="40"/>
      <c r="AT197" s="18" t="s">
        <v>210</v>
      </c>
      <c r="AU197" s="18" t="s">
        <v>86</v>
      </c>
    </row>
    <row r="198" spans="1:63" s="12" customFormat="1" ht="22.8" customHeight="1">
      <c r="A198" s="12"/>
      <c r="B198" s="204"/>
      <c r="C198" s="205"/>
      <c r="D198" s="206" t="s">
        <v>76</v>
      </c>
      <c r="E198" s="218" t="s">
        <v>221</v>
      </c>
      <c r="F198" s="218" t="s">
        <v>906</v>
      </c>
      <c r="G198" s="205"/>
      <c r="H198" s="205"/>
      <c r="I198" s="208"/>
      <c r="J198" s="219">
        <f>BK198</f>
        <v>0</v>
      </c>
      <c r="K198" s="205"/>
      <c r="L198" s="210"/>
      <c r="M198" s="211"/>
      <c r="N198" s="212"/>
      <c r="O198" s="212"/>
      <c r="P198" s="213">
        <f>SUM(P199:P220)</f>
        <v>0</v>
      </c>
      <c r="Q198" s="212"/>
      <c r="R198" s="213">
        <f>SUM(R199:R220)</f>
        <v>0</v>
      </c>
      <c r="S198" s="212"/>
      <c r="T198" s="214">
        <f>SUM(T199:T220)</f>
        <v>0</v>
      </c>
      <c r="U198" s="12"/>
      <c r="V198" s="12"/>
      <c r="W198" s="12"/>
      <c r="X198" s="12"/>
      <c r="Y198" s="12"/>
      <c r="Z198" s="12"/>
      <c r="AA198" s="12"/>
      <c r="AB198" s="12"/>
      <c r="AC198" s="12"/>
      <c r="AD198" s="12"/>
      <c r="AE198" s="12"/>
      <c r="AR198" s="215" t="s">
        <v>84</v>
      </c>
      <c r="AT198" s="216" t="s">
        <v>76</v>
      </c>
      <c r="AU198" s="216" t="s">
        <v>84</v>
      </c>
      <c r="AY198" s="215" t="s">
        <v>199</v>
      </c>
      <c r="BK198" s="217">
        <f>SUM(BK199:BK220)</f>
        <v>0</v>
      </c>
    </row>
    <row r="199" spans="1:65" s="2" customFormat="1" ht="14.4" customHeight="1">
      <c r="A199" s="40"/>
      <c r="B199" s="41"/>
      <c r="C199" s="260" t="s">
        <v>271</v>
      </c>
      <c r="D199" s="260" t="s">
        <v>222</v>
      </c>
      <c r="E199" s="261" t="s">
        <v>1147</v>
      </c>
      <c r="F199" s="262" t="s">
        <v>1148</v>
      </c>
      <c r="G199" s="263" t="s">
        <v>303</v>
      </c>
      <c r="H199" s="264">
        <v>0.5</v>
      </c>
      <c r="I199" s="265"/>
      <c r="J199" s="266">
        <f>ROUND(I199*H199,2)</f>
        <v>0</v>
      </c>
      <c r="K199" s="262" t="s">
        <v>32</v>
      </c>
      <c r="L199" s="46"/>
      <c r="M199" s="267" t="s">
        <v>32</v>
      </c>
      <c r="N199" s="268" t="s">
        <v>48</v>
      </c>
      <c r="O199" s="86"/>
      <c r="P199" s="230">
        <f>O199*H199</f>
        <v>0</v>
      </c>
      <c r="Q199" s="230">
        <v>0</v>
      </c>
      <c r="R199" s="230">
        <f>Q199*H199</f>
        <v>0</v>
      </c>
      <c r="S199" s="230">
        <v>0</v>
      </c>
      <c r="T199" s="231">
        <f>S199*H199</f>
        <v>0</v>
      </c>
      <c r="U199" s="40"/>
      <c r="V199" s="40"/>
      <c r="W199" s="40"/>
      <c r="X199" s="40"/>
      <c r="Y199" s="40"/>
      <c r="Z199" s="40"/>
      <c r="AA199" s="40"/>
      <c r="AB199" s="40"/>
      <c r="AC199" s="40"/>
      <c r="AD199" s="40"/>
      <c r="AE199" s="40"/>
      <c r="AR199" s="232" t="s">
        <v>209</v>
      </c>
      <c r="AT199" s="232" t="s">
        <v>222</v>
      </c>
      <c r="AU199" s="232" t="s">
        <v>86</v>
      </c>
      <c r="AY199" s="18" t="s">
        <v>199</v>
      </c>
      <c r="BE199" s="233">
        <f>IF(N199="základní",J199,0)</f>
        <v>0</v>
      </c>
      <c r="BF199" s="233">
        <f>IF(N199="snížená",J199,0)</f>
        <v>0</v>
      </c>
      <c r="BG199" s="233">
        <f>IF(N199="zákl. přenesená",J199,0)</f>
        <v>0</v>
      </c>
      <c r="BH199" s="233">
        <f>IF(N199="sníž. přenesená",J199,0)</f>
        <v>0</v>
      </c>
      <c r="BI199" s="233">
        <f>IF(N199="nulová",J199,0)</f>
        <v>0</v>
      </c>
      <c r="BJ199" s="18" t="s">
        <v>84</v>
      </c>
      <c r="BK199" s="233">
        <f>ROUND(I199*H199,2)</f>
        <v>0</v>
      </c>
      <c r="BL199" s="18" t="s">
        <v>209</v>
      </c>
      <c r="BM199" s="232" t="s">
        <v>379</v>
      </c>
    </row>
    <row r="200" spans="1:47" s="2" customFormat="1" ht="12">
      <c r="A200" s="40"/>
      <c r="B200" s="41"/>
      <c r="C200" s="42"/>
      <c r="D200" s="234" t="s">
        <v>210</v>
      </c>
      <c r="E200" s="42"/>
      <c r="F200" s="235" t="s">
        <v>1148</v>
      </c>
      <c r="G200" s="42"/>
      <c r="H200" s="42"/>
      <c r="I200" s="138"/>
      <c r="J200" s="42"/>
      <c r="K200" s="42"/>
      <c r="L200" s="46"/>
      <c r="M200" s="236"/>
      <c r="N200" s="237"/>
      <c r="O200" s="86"/>
      <c r="P200" s="86"/>
      <c r="Q200" s="86"/>
      <c r="R200" s="86"/>
      <c r="S200" s="86"/>
      <c r="T200" s="87"/>
      <c r="U200" s="40"/>
      <c r="V200" s="40"/>
      <c r="W200" s="40"/>
      <c r="X200" s="40"/>
      <c r="Y200" s="40"/>
      <c r="Z200" s="40"/>
      <c r="AA200" s="40"/>
      <c r="AB200" s="40"/>
      <c r="AC200" s="40"/>
      <c r="AD200" s="40"/>
      <c r="AE200" s="40"/>
      <c r="AT200" s="18" t="s">
        <v>210</v>
      </c>
      <c r="AU200" s="18" t="s">
        <v>86</v>
      </c>
    </row>
    <row r="201" spans="1:51" s="13" customFormat="1" ht="12">
      <c r="A201" s="13"/>
      <c r="B201" s="238"/>
      <c r="C201" s="239"/>
      <c r="D201" s="234" t="s">
        <v>213</v>
      </c>
      <c r="E201" s="240" t="s">
        <v>32</v>
      </c>
      <c r="F201" s="241" t="s">
        <v>1590</v>
      </c>
      <c r="G201" s="239"/>
      <c r="H201" s="242">
        <v>0.5</v>
      </c>
      <c r="I201" s="243"/>
      <c r="J201" s="239"/>
      <c r="K201" s="239"/>
      <c r="L201" s="244"/>
      <c r="M201" s="245"/>
      <c r="N201" s="246"/>
      <c r="O201" s="246"/>
      <c r="P201" s="246"/>
      <c r="Q201" s="246"/>
      <c r="R201" s="246"/>
      <c r="S201" s="246"/>
      <c r="T201" s="247"/>
      <c r="U201" s="13"/>
      <c r="V201" s="13"/>
      <c r="W201" s="13"/>
      <c r="X201" s="13"/>
      <c r="Y201" s="13"/>
      <c r="Z201" s="13"/>
      <c r="AA201" s="13"/>
      <c r="AB201" s="13"/>
      <c r="AC201" s="13"/>
      <c r="AD201" s="13"/>
      <c r="AE201" s="13"/>
      <c r="AT201" s="248" t="s">
        <v>213</v>
      </c>
      <c r="AU201" s="248" t="s">
        <v>86</v>
      </c>
      <c r="AV201" s="13" t="s">
        <v>86</v>
      </c>
      <c r="AW201" s="13" t="s">
        <v>39</v>
      </c>
      <c r="AX201" s="13" t="s">
        <v>6</v>
      </c>
      <c r="AY201" s="248" t="s">
        <v>199</v>
      </c>
    </row>
    <row r="202" spans="1:51" s="14" customFormat="1" ht="12">
      <c r="A202" s="14"/>
      <c r="B202" s="249"/>
      <c r="C202" s="250"/>
      <c r="D202" s="234" t="s">
        <v>213</v>
      </c>
      <c r="E202" s="251" t="s">
        <v>32</v>
      </c>
      <c r="F202" s="252" t="s">
        <v>215</v>
      </c>
      <c r="G202" s="250"/>
      <c r="H202" s="253">
        <v>0.5</v>
      </c>
      <c r="I202" s="254"/>
      <c r="J202" s="250"/>
      <c r="K202" s="250"/>
      <c r="L202" s="255"/>
      <c r="M202" s="269"/>
      <c r="N202" s="270"/>
      <c r="O202" s="270"/>
      <c r="P202" s="270"/>
      <c r="Q202" s="270"/>
      <c r="R202" s="270"/>
      <c r="S202" s="270"/>
      <c r="T202" s="271"/>
      <c r="U202" s="14"/>
      <c r="V202" s="14"/>
      <c r="W202" s="14"/>
      <c r="X202" s="14"/>
      <c r="Y202" s="14"/>
      <c r="Z202" s="14"/>
      <c r="AA202" s="14"/>
      <c r="AB202" s="14"/>
      <c r="AC202" s="14"/>
      <c r="AD202" s="14"/>
      <c r="AE202" s="14"/>
      <c r="AT202" s="259" t="s">
        <v>213</v>
      </c>
      <c r="AU202" s="259" t="s">
        <v>86</v>
      </c>
      <c r="AV202" s="14" t="s">
        <v>209</v>
      </c>
      <c r="AW202" s="14" t="s">
        <v>39</v>
      </c>
      <c r="AX202" s="14" t="s">
        <v>84</v>
      </c>
      <c r="AY202" s="259" t="s">
        <v>199</v>
      </c>
    </row>
    <row r="203" spans="1:65" s="2" customFormat="1" ht="14.4" customHeight="1">
      <c r="A203" s="40"/>
      <c r="B203" s="41"/>
      <c r="C203" s="260" t="s">
        <v>380</v>
      </c>
      <c r="D203" s="260" t="s">
        <v>222</v>
      </c>
      <c r="E203" s="261" t="s">
        <v>1150</v>
      </c>
      <c r="F203" s="262" t="s">
        <v>1151</v>
      </c>
      <c r="G203" s="263" t="s">
        <v>288</v>
      </c>
      <c r="H203" s="264">
        <v>2.364</v>
      </c>
      <c r="I203" s="265"/>
      <c r="J203" s="266">
        <f>ROUND(I203*H203,2)</f>
        <v>0</v>
      </c>
      <c r="K203" s="262" t="s">
        <v>32</v>
      </c>
      <c r="L203" s="46"/>
      <c r="M203" s="267" t="s">
        <v>32</v>
      </c>
      <c r="N203" s="268" t="s">
        <v>48</v>
      </c>
      <c r="O203" s="86"/>
      <c r="P203" s="230">
        <f>O203*H203</f>
        <v>0</v>
      </c>
      <c r="Q203" s="230">
        <v>0</v>
      </c>
      <c r="R203" s="230">
        <f>Q203*H203</f>
        <v>0</v>
      </c>
      <c r="S203" s="230">
        <v>0</v>
      </c>
      <c r="T203" s="231">
        <f>S203*H203</f>
        <v>0</v>
      </c>
      <c r="U203" s="40"/>
      <c r="V203" s="40"/>
      <c r="W203" s="40"/>
      <c r="X203" s="40"/>
      <c r="Y203" s="40"/>
      <c r="Z203" s="40"/>
      <c r="AA203" s="40"/>
      <c r="AB203" s="40"/>
      <c r="AC203" s="40"/>
      <c r="AD203" s="40"/>
      <c r="AE203" s="40"/>
      <c r="AR203" s="232" t="s">
        <v>209</v>
      </c>
      <c r="AT203" s="232" t="s">
        <v>222</v>
      </c>
      <c r="AU203" s="232" t="s">
        <v>86</v>
      </c>
      <c r="AY203" s="18" t="s">
        <v>199</v>
      </c>
      <c r="BE203" s="233">
        <f>IF(N203="základní",J203,0)</f>
        <v>0</v>
      </c>
      <c r="BF203" s="233">
        <f>IF(N203="snížená",J203,0)</f>
        <v>0</v>
      </c>
      <c r="BG203" s="233">
        <f>IF(N203="zákl. přenesená",J203,0)</f>
        <v>0</v>
      </c>
      <c r="BH203" s="233">
        <f>IF(N203="sníž. přenesená",J203,0)</f>
        <v>0</v>
      </c>
      <c r="BI203" s="233">
        <f>IF(N203="nulová",J203,0)</f>
        <v>0</v>
      </c>
      <c r="BJ203" s="18" t="s">
        <v>84</v>
      </c>
      <c r="BK203" s="233">
        <f>ROUND(I203*H203,2)</f>
        <v>0</v>
      </c>
      <c r="BL203" s="18" t="s">
        <v>209</v>
      </c>
      <c r="BM203" s="232" t="s">
        <v>383</v>
      </c>
    </row>
    <row r="204" spans="1:47" s="2" customFormat="1" ht="12">
      <c r="A204" s="40"/>
      <c r="B204" s="41"/>
      <c r="C204" s="42"/>
      <c r="D204" s="234" t="s">
        <v>210</v>
      </c>
      <c r="E204" s="42"/>
      <c r="F204" s="235" t="s">
        <v>1151</v>
      </c>
      <c r="G204" s="42"/>
      <c r="H204" s="42"/>
      <c r="I204" s="138"/>
      <c r="J204" s="42"/>
      <c r="K204" s="42"/>
      <c r="L204" s="46"/>
      <c r="M204" s="236"/>
      <c r="N204" s="237"/>
      <c r="O204" s="86"/>
      <c r="P204" s="86"/>
      <c r="Q204" s="86"/>
      <c r="R204" s="86"/>
      <c r="S204" s="86"/>
      <c r="T204" s="87"/>
      <c r="U204" s="40"/>
      <c r="V204" s="40"/>
      <c r="W204" s="40"/>
      <c r="X204" s="40"/>
      <c r="Y204" s="40"/>
      <c r="Z204" s="40"/>
      <c r="AA204" s="40"/>
      <c r="AB204" s="40"/>
      <c r="AC204" s="40"/>
      <c r="AD204" s="40"/>
      <c r="AE204" s="40"/>
      <c r="AT204" s="18" t="s">
        <v>210</v>
      </c>
      <c r="AU204" s="18" t="s">
        <v>86</v>
      </c>
    </row>
    <row r="205" spans="1:51" s="13" customFormat="1" ht="12">
      <c r="A205" s="13"/>
      <c r="B205" s="238"/>
      <c r="C205" s="239"/>
      <c r="D205" s="234" t="s">
        <v>213</v>
      </c>
      <c r="E205" s="240" t="s">
        <v>32</v>
      </c>
      <c r="F205" s="241" t="s">
        <v>1591</v>
      </c>
      <c r="G205" s="239"/>
      <c r="H205" s="242">
        <v>2.364</v>
      </c>
      <c r="I205" s="243"/>
      <c r="J205" s="239"/>
      <c r="K205" s="239"/>
      <c r="L205" s="244"/>
      <c r="M205" s="245"/>
      <c r="N205" s="246"/>
      <c r="O205" s="246"/>
      <c r="P205" s="246"/>
      <c r="Q205" s="246"/>
      <c r="R205" s="246"/>
      <c r="S205" s="246"/>
      <c r="T205" s="247"/>
      <c r="U205" s="13"/>
      <c r="V205" s="13"/>
      <c r="W205" s="13"/>
      <c r="X205" s="13"/>
      <c r="Y205" s="13"/>
      <c r="Z205" s="13"/>
      <c r="AA205" s="13"/>
      <c r="AB205" s="13"/>
      <c r="AC205" s="13"/>
      <c r="AD205" s="13"/>
      <c r="AE205" s="13"/>
      <c r="AT205" s="248" t="s">
        <v>213</v>
      </c>
      <c r="AU205" s="248" t="s">
        <v>86</v>
      </c>
      <c r="AV205" s="13" t="s">
        <v>86</v>
      </c>
      <c r="AW205" s="13" t="s">
        <v>39</v>
      </c>
      <c r="AX205" s="13" t="s">
        <v>6</v>
      </c>
      <c r="AY205" s="248" t="s">
        <v>199</v>
      </c>
    </row>
    <row r="206" spans="1:51" s="14" customFormat="1" ht="12">
      <c r="A206" s="14"/>
      <c r="B206" s="249"/>
      <c r="C206" s="250"/>
      <c r="D206" s="234" t="s">
        <v>213</v>
      </c>
      <c r="E206" s="251" t="s">
        <v>32</v>
      </c>
      <c r="F206" s="252" t="s">
        <v>215</v>
      </c>
      <c r="G206" s="250"/>
      <c r="H206" s="253">
        <v>2.364</v>
      </c>
      <c r="I206" s="254"/>
      <c r="J206" s="250"/>
      <c r="K206" s="250"/>
      <c r="L206" s="255"/>
      <c r="M206" s="269"/>
      <c r="N206" s="270"/>
      <c r="O206" s="270"/>
      <c r="P206" s="270"/>
      <c r="Q206" s="270"/>
      <c r="R206" s="270"/>
      <c r="S206" s="270"/>
      <c r="T206" s="271"/>
      <c r="U206" s="14"/>
      <c r="V206" s="14"/>
      <c r="W206" s="14"/>
      <c r="X206" s="14"/>
      <c r="Y206" s="14"/>
      <c r="Z206" s="14"/>
      <c r="AA206" s="14"/>
      <c r="AB206" s="14"/>
      <c r="AC206" s="14"/>
      <c r="AD206" s="14"/>
      <c r="AE206" s="14"/>
      <c r="AT206" s="259" t="s">
        <v>213</v>
      </c>
      <c r="AU206" s="259" t="s">
        <v>86</v>
      </c>
      <c r="AV206" s="14" t="s">
        <v>209</v>
      </c>
      <c r="AW206" s="14" t="s">
        <v>39</v>
      </c>
      <c r="AX206" s="14" t="s">
        <v>84</v>
      </c>
      <c r="AY206" s="259" t="s">
        <v>199</v>
      </c>
    </row>
    <row r="207" spans="1:65" s="2" customFormat="1" ht="19.8" customHeight="1">
      <c r="A207" s="40"/>
      <c r="B207" s="41"/>
      <c r="C207" s="260" t="s">
        <v>274</v>
      </c>
      <c r="D207" s="260" t="s">
        <v>222</v>
      </c>
      <c r="E207" s="261" t="s">
        <v>1153</v>
      </c>
      <c r="F207" s="262" t="s">
        <v>1154</v>
      </c>
      <c r="G207" s="263" t="s">
        <v>288</v>
      </c>
      <c r="H207" s="264">
        <v>2.364</v>
      </c>
      <c r="I207" s="265"/>
      <c r="J207" s="266">
        <f>ROUND(I207*H207,2)</f>
        <v>0</v>
      </c>
      <c r="K207" s="262" t="s">
        <v>32</v>
      </c>
      <c r="L207" s="46"/>
      <c r="M207" s="267" t="s">
        <v>32</v>
      </c>
      <c r="N207" s="268" t="s">
        <v>48</v>
      </c>
      <c r="O207" s="86"/>
      <c r="P207" s="230">
        <f>O207*H207</f>
        <v>0</v>
      </c>
      <c r="Q207" s="230">
        <v>0</v>
      </c>
      <c r="R207" s="230">
        <f>Q207*H207</f>
        <v>0</v>
      </c>
      <c r="S207" s="230">
        <v>0</v>
      </c>
      <c r="T207" s="231">
        <f>S207*H207</f>
        <v>0</v>
      </c>
      <c r="U207" s="40"/>
      <c r="V207" s="40"/>
      <c r="W207" s="40"/>
      <c r="X207" s="40"/>
      <c r="Y207" s="40"/>
      <c r="Z207" s="40"/>
      <c r="AA207" s="40"/>
      <c r="AB207" s="40"/>
      <c r="AC207" s="40"/>
      <c r="AD207" s="40"/>
      <c r="AE207" s="40"/>
      <c r="AR207" s="232" t="s">
        <v>209</v>
      </c>
      <c r="AT207" s="232" t="s">
        <v>222</v>
      </c>
      <c r="AU207" s="232" t="s">
        <v>86</v>
      </c>
      <c r="AY207" s="18" t="s">
        <v>199</v>
      </c>
      <c r="BE207" s="233">
        <f>IF(N207="základní",J207,0)</f>
        <v>0</v>
      </c>
      <c r="BF207" s="233">
        <f>IF(N207="snížená",J207,0)</f>
        <v>0</v>
      </c>
      <c r="BG207" s="233">
        <f>IF(N207="zákl. přenesená",J207,0)</f>
        <v>0</v>
      </c>
      <c r="BH207" s="233">
        <f>IF(N207="sníž. přenesená",J207,0)</f>
        <v>0</v>
      </c>
      <c r="BI207" s="233">
        <f>IF(N207="nulová",J207,0)</f>
        <v>0</v>
      </c>
      <c r="BJ207" s="18" t="s">
        <v>84</v>
      </c>
      <c r="BK207" s="233">
        <f>ROUND(I207*H207,2)</f>
        <v>0</v>
      </c>
      <c r="BL207" s="18" t="s">
        <v>209</v>
      </c>
      <c r="BM207" s="232" t="s">
        <v>386</v>
      </c>
    </row>
    <row r="208" spans="1:47" s="2" customFormat="1" ht="12">
      <c r="A208" s="40"/>
      <c r="B208" s="41"/>
      <c r="C208" s="42"/>
      <c r="D208" s="234" t="s">
        <v>210</v>
      </c>
      <c r="E208" s="42"/>
      <c r="F208" s="235" t="s">
        <v>1154</v>
      </c>
      <c r="G208" s="42"/>
      <c r="H208" s="42"/>
      <c r="I208" s="138"/>
      <c r="J208" s="42"/>
      <c r="K208" s="42"/>
      <c r="L208" s="46"/>
      <c r="M208" s="236"/>
      <c r="N208" s="237"/>
      <c r="O208" s="86"/>
      <c r="P208" s="86"/>
      <c r="Q208" s="86"/>
      <c r="R208" s="86"/>
      <c r="S208" s="86"/>
      <c r="T208" s="87"/>
      <c r="U208" s="40"/>
      <c r="V208" s="40"/>
      <c r="W208" s="40"/>
      <c r="X208" s="40"/>
      <c r="Y208" s="40"/>
      <c r="Z208" s="40"/>
      <c r="AA208" s="40"/>
      <c r="AB208" s="40"/>
      <c r="AC208" s="40"/>
      <c r="AD208" s="40"/>
      <c r="AE208" s="40"/>
      <c r="AT208" s="18" t="s">
        <v>210</v>
      </c>
      <c r="AU208" s="18" t="s">
        <v>86</v>
      </c>
    </row>
    <row r="209" spans="1:65" s="2" customFormat="1" ht="19.8" customHeight="1">
      <c r="A209" s="40"/>
      <c r="B209" s="41"/>
      <c r="C209" s="260" t="s">
        <v>387</v>
      </c>
      <c r="D209" s="260" t="s">
        <v>222</v>
      </c>
      <c r="E209" s="261" t="s">
        <v>1155</v>
      </c>
      <c r="F209" s="262" t="s">
        <v>1156</v>
      </c>
      <c r="G209" s="263" t="s">
        <v>296</v>
      </c>
      <c r="H209" s="264">
        <v>0.06</v>
      </c>
      <c r="I209" s="265"/>
      <c r="J209" s="266">
        <f>ROUND(I209*H209,2)</f>
        <v>0</v>
      </c>
      <c r="K209" s="262" t="s">
        <v>32</v>
      </c>
      <c r="L209" s="46"/>
      <c r="M209" s="267" t="s">
        <v>32</v>
      </c>
      <c r="N209" s="268" t="s">
        <v>48</v>
      </c>
      <c r="O209" s="86"/>
      <c r="P209" s="230">
        <f>O209*H209</f>
        <v>0</v>
      </c>
      <c r="Q209" s="230">
        <v>0</v>
      </c>
      <c r="R209" s="230">
        <f>Q209*H209</f>
        <v>0</v>
      </c>
      <c r="S209" s="230">
        <v>0</v>
      </c>
      <c r="T209" s="231">
        <f>S209*H209</f>
        <v>0</v>
      </c>
      <c r="U209" s="40"/>
      <c r="V209" s="40"/>
      <c r="W209" s="40"/>
      <c r="X209" s="40"/>
      <c r="Y209" s="40"/>
      <c r="Z209" s="40"/>
      <c r="AA209" s="40"/>
      <c r="AB209" s="40"/>
      <c r="AC209" s="40"/>
      <c r="AD209" s="40"/>
      <c r="AE209" s="40"/>
      <c r="AR209" s="232" t="s">
        <v>209</v>
      </c>
      <c r="AT209" s="232" t="s">
        <v>222</v>
      </c>
      <c r="AU209" s="232" t="s">
        <v>86</v>
      </c>
      <c r="AY209" s="18" t="s">
        <v>199</v>
      </c>
      <c r="BE209" s="233">
        <f>IF(N209="základní",J209,0)</f>
        <v>0</v>
      </c>
      <c r="BF209" s="233">
        <f>IF(N209="snížená",J209,0)</f>
        <v>0</v>
      </c>
      <c r="BG209" s="233">
        <f>IF(N209="zákl. přenesená",J209,0)</f>
        <v>0</v>
      </c>
      <c r="BH209" s="233">
        <f>IF(N209="sníž. přenesená",J209,0)</f>
        <v>0</v>
      </c>
      <c r="BI209" s="233">
        <f>IF(N209="nulová",J209,0)</f>
        <v>0</v>
      </c>
      <c r="BJ209" s="18" t="s">
        <v>84</v>
      </c>
      <c r="BK209" s="233">
        <f>ROUND(I209*H209,2)</f>
        <v>0</v>
      </c>
      <c r="BL209" s="18" t="s">
        <v>209</v>
      </c>
      <c r="BM209" s="232" t="s">
        <v>390</v>
      </c>
    </row>
    <row r="210" spans="1:47" s="2" customFormat="1" ht="12">
      <c r="A210" s="40"/>
      <c r="B210" s="41"/>
      <c r="C210" s="42"/>
      <c r="D210" s="234" t="s">
        <v>210</v>
      </c>
      <c r="E210" s="42"/>
      <c r="F210" s="235" t="s">
        <v>1156</v>
      </c>
      <c r="G210" s="42"/>
      <c r="H210" s="42"/>
      <c r="I210" s="138"/>
      <c r="J210" s="42"/>
      <c r="K210" s="42"/>
      <c r="L210" s="46"/>
      <c r="M210" s="236"/>
      <c r="N210" s="237"/>
      <c r="O210" s="86"/>
      <c r="P210" s="86"/>
      <c r="Q210" s="86"/>
      <c r="R210" s="86"/>
      <c r="S210" s="86"/>
      <c r="T210" s="87"/>
      <c r="U210" s="40"/>
      <c r="V210" s="40"/>
      <c r="W210" s="40"/>
      <c r="X210" s="40"/>
      <c r="Y210" s="40"/>
      <c r="Z210" s="40"/>
      <c r="AA210" s="40"/>
      <c r="AB210" s="40"/>
      <c r="AC210" s="40"/>
      <c r="AD210" s="40"/>
      <c r="AE210" s="40"/>
      <c r="AT210" s="18" t="s">
        <v>210</v>
      </c>
      <c r="AU210" s="18" t="s">
        <v>86</v>
      </c>
    </row>
    <row r="211" spans="1:65" s="2" customFormat="1" ht="14.4" customHeight="1">
      <c r="A211" s="40"/>
      <c r="B211" s="41"/>
      <c r="C211" s="260" t="s">
        <v>278</v>
      </c>
      <c r="D211" s="260" t="s">
        <v>222</v>
      </c>
      <c r="E211" s="261" t="s">
        <v>1502</v>
      </c>
      <c r="F211" s="262" t="s">
        <v>1503</v>
      </c>
      <c r="G211" s="263" t="s">
        <v>303</v>
      </c>
      <c r="H211" s="264">
        <v>4.1</v>
      </c>
      <c r="I211" s="265"/>
      <c r="J211" s="266">
        <f>ROUND(I211*H211,2)</f>
        <v>0</v>
      </c>
      <c r="K211" s="262" t="s">
        <v>32</v>
      </c>
      <c r="L211" s="46"/>
      <c r="M211" s="267" t="s">
        <v>32</v>
      </c>
      <c r="N211" s="268" t="s">
        <v>48</v>
      </c>
      <c r="O211" s="86"/>
      <c r="P211" s="230">
        <f>O211*H211</f>
        <v>0</v>
      </c>
      <c r="Q211" s="230">
        <v>0</v>
      </c>
      <c r="R211" s="230">
        <f>Q211*H211</f>
        <v>0</v>
      </c>
      <c r="S211" s="230">
        <v>0</v>
      </c>
      <c r="T211" s="231">
        <f>S211*H211</f>
        <v>0</v>
      </c>
      <c r="U211" s="40"/>
      <c r="V211" s="40"/>
      <c r="W211" s="40"/>
      <c r="X211" s="40"/>
      <c r="Y211" s="40"/>
      <c r="Z211" s="40"/>
      <c r="AA211" s="40"/>
      <c r="AB211" s="40"/>
      <c r="AC211" s="40"/>
      <c r="AD211" s="40"/>
      <c r="AE211" s="40"/>
      <c r="AR211" s="232" t="s">
        <v>209</v>
      </c>
      <c r="AT211" s="232" t="s">
        <v>222</v>
      </c>
      <c r="AU211" s="232" t="s">
        <v>86</v>
      </c>
      <c r="AY211" s="18" t="s">
        <v>199</v>
      </c>
      <c r="BE211" s="233">
        <f>IF(N211="základní",J211,0)</f>
        <v>0</v>
      </c>
      <c r="BF211" s="233">
        <f>IF(N211="snížená",J211,0)</f>
        <v>0</v>
      </c>
      <c r="BG211" s="233">
        <f>IF(N211="zákl. přenesená",J211,0)</f>
        <v>0</v>
      </c>
      <c r="BH211" s="233">
        <f>IF(N211="sníž. přenesená",J211,0)</f>
        <v>0</v>
      </c>
      <c r="BI211" s="233">
        <f>IF(N211="nulová",J211,0)</f>
        <v>0</v>
      </c>
      <c r="BJ211" s="18" t="s">
        <v>84</v>
      </c>
      <c r="BK211" s="233">
        <f>ROUND(I211*H211,2)</f>
        <v>0</v>
      </c>
      <c r="BL211" s="18" t="s">
        <v>209</v>
      </c>
      <c r="BM211" s="232" t="s">
        <v>225</v>
      </c>
    </row>
    <row r="212" spans="1:47" s="2" customFormat="1" ht="12">
      <c r="A212" s="40"/>
      <c r="B212" s="41"/>
      <c r="C212" s="42"/>
      <c r="D212" s="234" t="s">
        <v>210</v>
      </c>
      <c r="E212" s="42"/>
      <c r="F212" s="235" t="s">
        <v>1503</v>
      </c>
      <c r="G212" s="42"/>
      <c r="H212" s="42"/>
      <c r="I212" s="138"/>
      <c r="J212" s="42"/>
      <c r="K212" s="42"/>
      <c r="L212" s="46"/>
      <c r="M212" s="236"/>
      <c r="N212" s="237"/>
      <c r="O212" s="86"/>
      <c r="P212" s="86"/>
      <c r="Q212" s="86"/>
      <c r="R212" s="86"/>
      <c r="S212" s="86"/>
      <c r="T212" s="87"/>
      <c r="U212" s="40"/>
      <c r="V212" s="40"/>
      <c r="W212" s="40"/>
      <c r="X212" s="40"/>
      <c r="Y212" s="40"/>
      <c r="Z212" s="40"/>
      <c r="AA212" s="40"/>
      <c r="AB212" s="40"/>
      <c r="AC212" s="40"/>
      <c r="AD212" s="40"/>
      <c r="AE212" s="40"/>
      <c r="AT212" s="18" t="s">
        <v>210</v>
      </c>
      <c r="AU212" s="18" t="s">
        <v>86</v>
      </c>
    </row>
    <row r="213" spans="1:51" s="13" customFormat="1" ht="12">
      <c r="A213" s="13"/>
      <c r="B213" s="238"/>
      <c r="C213" s="239"/>
      <c r="D213" s="234" t="s">
        <v>213</v>
      </c>
      <c r="E213" s="240" t="s">
        <v>32</v>
      </c>
      <c r="F213" s="241" t="s">
        <v>1592</v>
      </c>
      <c r="G213" s="239"/>
      <c r="H213" s="242">
        <v>4.1</v>
      </c>
      <c r="I213" s="243"/>
      <c r="J213" s="239"/>
      <c r="K213" s="239"/>
      <c r="L213" s="244"/>
      <c r="M213" s="245"/>
      <c r="N213" s="246"/>
      <c r="O213" s="246"/>
      <c r="P213" s="246"/>
      <c r="Q213" s="246"/>
      <c r="R213" s="246"/>
      <c r="S213" s="246"/>
      <c r="T213" s="247"/>
      <c r="U213" s="13"/>
      <c r="V213" s="13"/>
      <c r="W213" s="13"/>
      <c r="X213" s="13"/>
      <c r="Y213" s="13"/>
      <c r="Z213" s="13"/>
      <c r="AA213" s="13"/>
      <c r="AB213" s="13"/>
      <c r="AC213" s="13"/>
      <c r="AD213" s="13"/>
      <c r="AE213" s="13"/>
      <c r="AT213" s="248" t="s">
        <v>213</v>
      </c>
      <c r="AU213" s="248" t="s">
        <v>86</v>
      </c>
      <c r="AV213" s="13" t="s">
        <v>86</v>
      </c>
      <c r="AW213" s="13" t="s">
        <v>39</v>
      </c>
      <c r="AX213" s="13" t="s">
        <v>6</v>
      </c>
      <c r="AY213" s="248" t="s">
        <v>199</v>
      </c>
    </row>
    <row r="214" spans="1:51" s="14" customFormat="1" ht="12">
      <c r="A214" s="14"/>
      <c r="B214" s="249"/>
      <c r="C214" s="250"/>
      <c r="D214" s="234" t="s">
        <v>213</v>
      </c>
      <c r="E214" s="251" t="s">
        <v>32</v>
      </c>
      <c r="F214" s="252" t="s">
        <v>215</v>
      </c>
      <c r="G214" s="250"/>
      <c r="H214" s="253">
        <v>4.1</v>
      </c>
      <c r="I214" s="254"/>
      <c r="J214" s="250"/>
      <c r="K214" s="250"/>
      <c r="L214" s="255"/>
      <c r="M214" s="269"/>
      <c r="N214" s="270"/>
      <c r="O214" s="270"/>
      <c r="P214" s="270"/>
      <c r="Q214" s="270"/>
      <c r="R214" s="270"/>
      <c r="S214" s="270"/>
      <c r="T214" s="271"/>
      <c r="U214" s="14"/>
      <c r="V214" s="14"/>
      <c r="W214" s="14"/>
      <c r="X214" s="14"/>
      <c r="Y214" s="14"/>
      <c r="Z214" s="14"/>
      <c r="AA214" s="14"/>
      <c r="AB214" s="14"/>
      <c r="AC214" s="14"/>
      <c r="AD214" s="14"/>
      <c r="AE214" s="14"/>
      <c r="AT214" s="259" t="s">
        <v>213</v>
      </c>
      <c r="AU214" s="259" t="s">
        <v>86</v>
      </c>
      <c r="AV214" s="14" t="s">
        <v>209</v>
      </c>
      <c r="AW214" s="14" t="s">
        <v>39</v>
      </c>
      <c r="AX214" s="14" t="s">
        <v>84</v>
      </c>
      <c r="AY214" s="259" t="s">
        <v>199</v>
      </c>
    </row>
    <row r="215" spans="1:65" s="2" customFormat="1" ht="30" customHeight="1">
      <c r="A215" s="40"/>
      <c r="B215" s="41"/>
      <c r="C215" s="260" t="s">
        <v>393</v>
      </c>
      <c r="D215" s="260" t="s">
        <v>222</v>
      </c>
      <c r="E215" s="261" t="s">
        <v>1414</v>
      </c>
      <c r="F215" s="262" t="s">
        <v>1415</v>
      </c>
      <c r="G215" s="263" t="s">
        <v>288</v>
      </c>
      <c r="H215" s="264">
        <v>18.06</v>
      </c>
      <c r="I215" s="265"/>
      <c r="J215" s="266">
        <f>ROUND(I215*H215,2)</f>
        <v>0</v>
      </c>
      <c r="K215" s="262" t="s">
        <v>32</v>
      </c>
      <c r="L215" s="46"/>
      <c r="M215" s="267" t="s">
        <v>32</v>
      </c>
      <c r="N215" s="268" t="s">
        <v>48</v>
      </c>
      <c r="O215" s="86"/>
      <c r="P215" s="230">
        <f>O215*H215</f>
        <v>0</v>
      </c>
      <c r="Q215" s="230">
        <v>0</v>
      </c>
      <c r="R215" s="230">
        <f>Q215*H215</f>
        <v>0</v>
      </c>
      <c r="S215" s="230">
        <v>0</v>
      </c>
      <c r="T215" s="231">
        <f>S215*H215</f>
        <v>0</v>
      </c>
      <c r="U215" s="40"/>
      <c r="V215" s="40"/>
      <c r="W215" s="40"/>
      <c r="X215" s="40"/>
      <c r="Y215" s="40"/>
      <c r="Z215" s="40"/>
      <c r="AA215" s="40"/>
      <c r="AB215" s="40"/>
      <c r="AC215" s="40"/>
      <c r="AD215" s="40"/>
      <c r="AE215" s="40"/>
      <c r="AR215" s="232" t="s">
        <v>209</v>
      </c>
      <c r="AT215" s="232" t="s">
        <v>222</v>
      </c>
      <c r="AU215" s="232" t="s">
        <v>86</v>
      </c>
      <c r="AY215" s="18" t="s">
        <v>199</v>
      </c>
      <c r="BE215" s="233">
        <f>IF(N215="základní",J215,0)</f>
        <v>0</v>
      </c>
      <c r="BF215" s="233">
        <f>IF(N215="snížená",J215,0)</f>
        <v>0</v>
      </c>
      <c r="BG215" s="233">
        <f>IF(N215="zákl. přenesená",J215,0)</f>
        <v>0</v>
      </c>
      <c r="BH215" s="233">
        <f>IF(N215="sníž. přenesená",J215,0)</f>
        <v>0</v>
      </c>
      <c r="BI215" s="233">
        <f>IF(N215="nulová",J215,0)</f>
        <v>0</v>
      </c>
      <c r="BJ215" s="18" t="s">
        <v>84</v>
      </c>
      <c r="BK215" s="233">
        <f>ROUND(I215*H215,2)</f>
        <v>0</v>
      </c>
      <c r="BL215" s="18" t="s">
        <v>209</v>
      </c>
      <c r="BM215" s="232" t="s">
        <v>396</v>
      </c>
    </row>
    <row r="216" spans="1:47" s="2" customFormat="1" ht="12">
      <c r="A216" s="40"/>
      <c r="B216" s="41"/>
      <c r="C216" s="42"/>
      <c r="D216" s="234" t="s">
        <v>210</v>
      </c>
      <c r="E216" s="42"/>
      <c r="F216" s="235" t="s">
        <v>1415</v>
      </c>
      <c r="G216" s="42"/>
      <c r="H216" s="42"/>
      <c r="I216" s="138"/>
      <c r="J216" s="42"/>
      <c r="K216" s="42"/>
      <c r="L216" s="46"/>
      <c r="M216" s="236"/>
      <c r="N216" s="237"/>
      <c r="O216" s="86"/>
      <c r="P216" s="86"/>
      <c r="Q216" s="86"/>
      <c r="R216" s="86"/>
      <c r="S216" s="86"/>
      <c r="T216" s="87"/>
      <c r="U216" s="40"/>
      <c r="V216" s="40"/>
      <c r="W216" s="40"/>
      <c r="X216" s="40"/>
      <c r="Y216" s="40"/>
      <c r="Z216" s="40"/>
      <c r="AA216" s="40"/>
      <c r="AB216" s="40"/>
      <c r="AC216" s="40"/>
      <c r="AD216" s="40"/>
      <c r="AE216" s="40"/>
      <c r="AT216" s="18" t="s">
        <v>210</v>
      </c>
      <c r="AU216" s="18" t="s">
        <v>86</v>
      </c>
    </row>
    <row r="217" spans="1:51" s="13" customFormat="1" ht="12">
      <c r="A217" s="13"/>
      <c r="B217" s="238"/>
      <c r="C217" s="239"/>
      <c r="D217" s="234" t="s">
        <v>213</v>
      </c>
      <c r="E217" s="240" t="s">
        <v>32</v>
      </c>
      <c r="F217" s="241" t="s">
        <v>1593</v>
      </c>
      <c r="G217" s="239"/>
      <c r="H217" s="242">
        <v>18.06</v>
      </c>
      <c r="I217" s="243"/>
      <c r="J217" s="239"/>
      <c r="K217" s="239"/>
      <c r="L217" s="244"/>
      <c r="M217" s="245"/>
      <c r="N217" s="246"/>
      <c r="O217" s="246"/>
      <c r="P217" s="246"/>
      <c r="Q217" s="246"/>
      <c r="R217" s="246"/>
      <c r="S217" s="246"/>
      <c r="T217" s="247"/>
      <c r="U217" s="13"/>
      <c r="V217" s="13"/>
      <c r="W217" s="13"/>
      <c r="X217" s="13"/>
      <c r="Y217" s="13"/>
      <c r="Z217" s="13"/>
      <c r="AA217" s="13"/>
      <c r="AB217" s="13"/>
      <c r="AC217" s="13"/>
      <c r="AD217" s="13"/>
      <c r="AE217" s="13"/>
      <c r="AT217" s="248" t="s">
        <v>213</v>
      </c>
      <c r="AU217" s="248" t="s">
        <v>86</v>
      </c>
      <c r="AV217" s="13" t="s">
        <v>86</v>
      </c>
      <c r="AW217" s="13" t="s">
        <v>39</v>
      </c>
      <c r="AX217" s="13" t="s">
        <v>6</v>
      </c>
      <c r="AY217" s="248" t="s">
        <v>199</v>
      </c>
    </row>
    <row r="218" spans="1:51" s="14" customFormat="1" ht="12">
      <c r="A218" s="14"/>
      <c r="B218" s="249"/>
      <c r="C218" s="250"/>
      <c r="D218" s="234" t="s">
        <v>213</v>
      </c>
      <c r="E218" s="251" t="s">
        <v>32</v>
      </c>
      <c r="F218" s="252" t="s">
        <v>215</v>
      </c>
      <c r="G218" s="250"/>
      <c r="H218" s="253">
        <v>18.06</v>
      </c>
      <c r="I218" s="254"/>
      <c r="J218" s="250"/>
      <c r="K218" s="250"/>
      <c r="L218" s="255"/>
      <c r="M218" s="269"/>
      <c r="N218" s="270"/>
      <c r="O218" s="270"/>
      <c r="P218" s="270"/>
      <c r="Q218" s="270"/>
      <c r="R218" s="270"/>
      <c r="S218" s="270"/>
      <c r="T218" s="271"/>
      <c r="U218" s="14"/>
      <c r="V218" s="14"/>
      <c r="W218" s="14"/>
      <c r="X218" s="14"/>
      <c r="Y218" s="14"/>
      <c r="Z218" s="14"/>
      <c r="AA218" s="14"/>
      <c r="AB218" s="14"/>
      <c r="AC218" s="14"/>
      <c r="AD218" s="14"/>
      <c r="AE218" s="14"/>
      <c r="AT218" s="259" t="s">
        <v>213</v>
      </c>
      <c r="AU218" s="259" t="s">
        <v>86</v>
      </c>
      <c r="AV218" s="14" t="s">
        <v>209</v>
      </c>
      <c r="AW218" s="14" t="s">
        <v>39</v>
      </c>
      <c r="AX218" s="14" t="s">
        <v>84</v>
      </c>
      <c r="AY218" s="259" t="s">
        <v>199</v>
      </c>
    </row>
    <row r="219" spans="1:65" s="2" customFormat="1" ht="30" customHeight="1">
      <c r="A219" s="40"/>
      <c r="B219" s="41"/>
      <c r="C219" s="260" t="s">
        <v>282</v>
      </c>
      <c r="D219" s="260" t="s">
        <v>222</v>
      </c>
      <c r="E219" s="261" t="s">
        <v>1417</v>
      </c>
      <c r="F219" s="262" t="s">
        <v>1418</v>
      </c>
      <c r="G219" s="263" t="s">
        <v>288</v>
      </c>
      <c r="H219" s="264">
        <v>18.06</v>
      </c>
      <c r="I219" s="265"/>
      <c r="J219" s="266">
        <f>ROUND(I219*H219,2)</f>
        <v>0</v>
      </c>
      <c r="K219" s="262" t="s">
        <v>32</v>
      </c>
      <c r="L219" s="46"/>
      <c r="M219" s="267" t="s">
        <v>32</v>
      </c>
      <c r="N219" s="268" t="s">
        <v>48</v>
      </c>
      <c r="O219" s="86"/>
      <c r="P219" s="230">
        <f>O219*H219</f>
        <v>0</v>
      </c>
      <c r="Q219" s="230">
        <v>0</v>
      </c>
      <c r="R219" s="230">
        <f>Q219*H219</f>
        <v>0</v>
      </c>
      <c r="S219" s="230">
        <v>0</v>
      </c>
      <c r="T219" s="231">
        <f>S219*H219</f>
        <v>0</v>
      </c>
      <c r="U219" s="40"/>
      <c r="V219" s="40"/>
      <c r="W219" s="40"/>
      <c r="X219" s="40"/>
      <c r="Y219" s="40"/>
      <c r="Z219" s="40"/>
      <c r="AA219" s="40"/>
      <c r="AB219" s="40"/>
      <c r="AC219" s="40"/>
      <c r="AD219" s="40"/>
      <c r="AE219" s="40"/>
      <c r="AR219" s="232" t="s">
        <v>209</v>
      </c>
      <c r="AT219" s="232" t="s">
        <v>222</v>
      </c>
      <c r="AU219" s="232" t="s">
        <v>86</v>
      </c>
      <c r="AY219" s="18" t="s">
        <v>199</v>
      </c>
      <c r="BE219" s="233">
        <f>IF(N219="základní",J219,0)</f>
        <v>0</v>
      </c>
      <c r="BF219" s="233">
        <f>IF(N219="snížená",J219,0)</f>
        <v>0</v>
      </c>
      <c r="BG219" s="233">
        <f>IF(N219="zákl. přenesená",J219,0)</f>
        <v>0</v>
      </c>
      <c r="BH219" s="233">
        <f>IF(N219="sníž. přenesená",J219,0)</f>
        <v>0</v>
      </c>
      <c r="BI219" s="233">
        <f>IF(N219="nulová",J219,0)</f>
        <v>0</v>
      </c>
      <c r="BJ219" s="18" t="s">
        <v>84</v>
      </c>
      <c r="BK219" s="233">
        <f>ROUND(I219*H219,2)</f>
        <v>0</v>
      </c>
      <c r="BL219" s="18" t="s">
        <v>209</v>
      </c>
      <c r="BM219" s="232" t="s">
        <v>399</v>
      </c>
    </row>
    <row r="220" spans="1:47" s="2" customFormat="1" ht="12">
      <c r="A220" s="40"/>
      <c r="B220" s="41"/>
      <c r="C220" s="42"/>
      <c r="D220" s="234" t="s">
        <v>210</v>
      </c>
      <c r="E220" s="42"/>
      <c r="F220" s="235" t="s">
        <v>1418</v>
      </c>
      <c r="G220" s="42"/>
      <c r="H220" s="42"/>
      <c r="I220" s="138"/>
      <c r="J220" s="42"/>
      <c r="K220" s="42"/>
      <c r="L220" s="46"/>
      <c r="M220" s="236"/>
      <c r="N220" s="237"/>
      <c r="O220" s="86"/>
      <c r="P220" s="86"/>
      <c r="Q220" s="86"/>
      <c r="R220" s="86"/>
      <c r="S220" s="86"/>
      <c r="T220" s="87"/>
      <c r="U220" s="40"/>
      <c r="V220" s="40"/>
      <c r="W220" s="40"/>
      <c r="X220" s="40"/>
      <c r="Y220" s="40"/>
      <c r="Z220" s="40"/>
      <c r="AA220" s="40"/>
      <c r="AB220" s="40"/>
      <c r="AC220" s="40"/>
      <c r="AD220" s="40"/>
      <c r="AE220" s="40"/>
      <c r="AT220" s="18" t="s">
        <v>210</v>
      </c>
      <c r="AU220" s="18" t="s">
        <v>86</v>
      </c>
    </row>
    <row r="221" spans="1:63" s="12" customFormat="1" ht="22.8" customHeight="1">
      <c r="A221" s="12"/>
      <c r="B221" s="204"/>
      <c r="C221" s="205"/>
      <c r="D221" s="206" t="s">
        <v>76</v>
      </c>
      <c r="E221" s="218" t="s">
        <v>209</v>
      </c>
      <c r="F221" s="218" t="s">
        <v>917</v>
      </c>
      <c r="G221" s="205"/>
      <c r="H221" s="205"/>
      <c r="I221" s="208"/>
      <c r="J221" s="219">
        <f>BK221</f>
        <v>0</v>
      </c>
      <c r="K221" s="205"/>
      <c r="L221" s="210"/>
      <c r="M221" s="211"/>
      <c r="N221" s="212"/>
      <c r="O221" s="212"/>
      <c r="P221" s="213">
        <f>SUM(P222:P235)</f>
        <v>0</v>
      </c>
      <c r="Q221" s="212"/>
      <c r="R221" s="213">
        <f>SUM(R222:R235)</f>
        <v>0</v>
      </c>
      <c r="S221" s="212"/>
      <c r="T221" s="214">
        <f>SUM(T222:T235)</f>
        <v>0</v>
      </c>
      <c r="U221" s="12"/>
      <c r="V221" s="12"/>
      <c r="W221" s="12"/>
      <c r="X221" s="12"/>
      <c r="Y221" s="12"/>
      <c r="Z221" s="12"/>
      <c r="AA221" s="12"/>
      <c r="AB221" s="12"/>
      <c r="AC221" s="12"/>
      <c r="AD221" s="12"/>
      <c r="AE221" s="12"/>
      <c r="AR221" s="215" t="s">
        <v>84</v>
      </c>
      <c r="AT221" s="216" t="s">
        <v>76</v>
      </c>
      <c r="AU221" s="216" t="s">
        <v>84</v>
      </c>
      <c r="AY221" s="215" t="s">
        <v>199</v>
      </c>
      <c r="BK221" s="217">
        <f>SUM(BK222:BK235)</f>
        <v>0</v>
      </c>
    </row>
    <row r="222" spans="1:65" s="2" customFormat="1" ht="19.8" customHeight="1">
      <c r="A222" s="40"/>
      <c r="B222" s="41"/>
      <c r="C222" s="260" t="s">
        <v>400</v>
      </c>
      <c r="D222" s="260" t="s">
        <v>222</v>
      </c>
      <c r="E222" s="261" t="s">
        <v>1344</v>
      </c>
      <c r="F222" s="262" t="s">
        <v>1345</v>
      </c>
      <c r="G222" s="263" t="s">
        <v>288</v>
      </c>
      <c r="H222" s="264">
        <v>62.6</v>
      </c>
      <c r="I222" s="265"/>
      <c r="J222" s="266">
        <f>ROUND(I222*H222,2)</f>
        <v>0</v>
      </c>
      <c r="K222" s="262" t="s">
        <v>32</v>
      </c>
      <c r="L222" s="46"/>
      <c r="M222" s="267" t="s">
        <v>32</v>
      </c>
      <c r="N222" s="268" t="s">
        <v>48</v>
      </c>
      <c r="O222" s="86"/>
      <c r="P222" s="230">
        <f>O222*H222</f>
        <v>0</v>
      </c>
      <c r="Q222" s="230">
        <v>0</v>
      </c>
      <c r="R222" s="230">
        <f>Q222*H222</f>
        <v>0</v>
      </c>
      <c r="S222" s="230">
        <v>0</v>
      </c>
      <c r="T222" s="231">
        <f>S222*H222</f>
        <v>0</v>
      </c>
      <c r="U222" s="40"/>
      <c r="V222" s="40"/>
      <c r="W222" s="40"/>
      <c r="X222" s="40"/>
      <c r="Y222" s="40"/>
      <c r="Z222" s="40"/>
      <c r="AA222" s="40"/>
      <c r="AB222" s="40"/>
      <c r="AC222" s="40"/>
      <c r="AD222" s="40"/>
      <c r="AE222" s="40"/>
      <c r="AR222" s="232" t="s">
        <v>209</v>
      </c>
      <c r="AT222" s="232" t="s">
        <v>222</v>
      </c>
      <c r="AU222" s="232" t="s">
        <v>86</v>
      </c>
      <c r="AY222" s="18" t="s">
        <v>199</v>
      </c>
      <c r="BE222" s="233">
        <f>IF(N222="základní",J222,0)</f>
        <v>0</v>
      </c>
      <c r="BF222" s="233">
        <f>IF(N222="snížená",J222,0)</f>
        <v>0</v>
      </c>
      <c r="BG222" s="233">
        <f>IF(N222="zákl. přenesená",J222,0)</f>
        <v>0</v>
      </c>
      <c r="BH222" s="233">
        <f>IF(N222="sníž. přenesená",J222,0)</f>
        <v>0</v>
      </c>
      <c r="BI222" s="233">
        <f>IF(N222="nulová",J222,0)</f>
        <v>0</v>
      </c>
      <c r="BJ222" s="18" t="s">
        <v>84</v>
      </c>
      <c r="BK222" s="233">
        <f>ROUND(I222*H222,2)</f>
        <v>0</v>
      </c>
      <c r="BL222" s="18" t="s">
        <v>209</v>
      </c>
      <c r="BM222" s="232" t="s">
        <v>403</v>
      </c>
    </row>
    <row r="223" spans="1:47" s="2" customFormat="1" ht="12">
      <c r="A223" s="40"/>
      <c r="B223" s="41"/>
      <c r="C223" s="42"/>
      <c r="D223" s="234" t="s">
        <v>210</v>
      </c>
      <c r="E223" s="42"/>
      <c r="F223" s="235" t="s">
        <v>1345</v>
      </c>
      <c r="G223" s="42"/>
      <c r="H223" s="42"/>
      <c r="I223" s="138"/>
      <c r="J223" s="42"/>
      <c r="K223" s="42"/>
      <c r="L223" s="46"/>
      <c r="M223" s="236"/>
      <c r="N223" s="237"/>
      <c r="O223" s="86"/>
      <c r="P223" s="86"/>
      <c r="Q223" s="86"/>
      <c r="R223" s="86"/>
      <c r="S223" s="86"/>
      <c r="T223" s="87"/>
      <c r="U223" s="40"/>
      <c r="V223" s="40"/>
      <c r="W223" s="40"/>
      <c r="X223" s="40"/>
      <c r="Y223" s="40"/>
      <c r="Z223" s="40"/>
      <c r="AA223" s="40"/>
      <c r="AB223" s="40"/>
      <c r="AC223" s="40"/>
      <c r="AD223" s="40"/>
      <c r="AE223" s="40"/>
      <c r="AT223" s="18" t="s">
        <v>210</v>
      </c>
      <c r="AU223" s="18" t="s">
        <v>86</v>
      </c>
    </row>
    <row r="224" spans="1:51" s="13" customFormat="1" ht="12">
      <c r="A224" s="13"/>
      <c r="B224" s="238"/>
      <c r="C224" s="239"/>
      <c r="D224" s="234" t="s">
        <v>213</v>
      </c>
      <c r="E224" s="240" t="s">
        <v>32</v>
      </c>
      <c r="F224" s="241" t="s">
        <v>1594</v>
      </c>
      <c r="G224" s="239"/>
      <c r="H224" s="242">
        <v>8.2</v>
      </c>
      <c r="I224" s="243"/>
      <c r="J224" s="239"/>
      <c r="K224" s="239"/>
      <c r="L224" s="244"/>
      <c r="M224" s="245"/>
      <c r="N224" s="246"/>
      <c r="O224" s="246"/>
      <c r="P224" s="246"/>
      <c r="Q224" s="246"/>
      <c r="R224" s="246"/>
      <c r="S224" s="246"/>
      <c r="T224" s="247"/>
      <c r="U224" s="13"/>
      <c r="V224" s="13"/>
      <c r="W224" s="13"/>
      <c r="X224" s="13"/>
      <c r="Y224" s="13"/>
      <c r="Z224" s="13"/>
      <c r="AA224" s="13"/>
      <c r="AB224" s="13"/>
      <c r="AC224" s="13"/>
      <c r="AD224" s="13"/>
      <c r="AE224" s="13"/>
      <c r="AT224" s="248" t="s">
        <v>213</v>
      </c>
      <c r="AU224" s="248" t="s">
        <v>86</v>
      </c>
      <c r="AV224" s="13" t="s">
        <v>86</v>
      </c>
      <c r="AW224" s="13" t="s">
        <v>39</v>
      </c>
      <c r="AX224" s="13" t="s">
        <v>6</v>
      </c>
      <c r="AY224" s="248" t="s">
        <v>199</v>
      </c>
    </row>
    <row r="225" spans="1:51" s="13" customFormat="1" ht="12">
      <c r="A225" s="13"/>
      <c r="B225" s="238"/>
      <c r="C225" s="239"/>
      <c r="D225" s="234" t="s">
        <v>213</v>
      </c>
      <c r="E225" s="240" t="s">
        <v>32</v>
      </c>
      <c r="F225" s="241" t="s">
        <v>1595</v>
      </c>
      <c r="G225" s="239"/>
      <c r="H225" s="242">
        <v>54.4</v>
      </c>
      <c r="I225" s="243"/>
      <c r="J225" s="239"/>
      <c r="K225" s="239"/>
      <c r="L225" s="244"/>
      <c r="M225" s="245"/>
      <c r="N225" s="246"/>
      <c r="O225" s="246"/>
      <c r="P225" s="246"/>
      <c r="Q225" s="246"/>
      <c r="R225" s="246"/>
      <c r="S225" s="246"/>
      <c r="T225" s="247"/>
      <c r="U225" s="13"/>
      <c r="V225" s="13"/>
      <c r="W225" s="13"/>
      <c r="X225" s="13"/>
      <c r="Y225" s="13"/>
      <c r="Z225" s="13"/>
      <c r="AA225" s="13"/>
      <c r="AB225" s="13"/>
      <c r="AC225" s="13"/>
      <c r="AD225" s="13"/>
      <c r="AE225" s="13"/>
      <c r="AT225" s="248" t="s">
        <v>213</v>
      </c>
      <c r="AU225" s="248" t="s">
        <v>86</v>
      </c>
      <c r="AV225" s="13" t="s">
        <v>86</v>
      </c>
      <c r="AW225" s="13" t="s">
        <v>39</v>
      </c>
      <c r="AX225" s="13" t="s">
        <v>6</v>
      </c>
      <c r="AY225" s="248" t="s">
        <v>199</v>
      </c>
    </row>
    <row r="226" spans="1:51" s="14" customFormat="1" ht="12">
      <c r="A226" s="14"/>
      <c r="B226" s="249"/>
      <c r="C226" s="250"/>
      <c r="D226" s="234" t="s">
        <v>213</v>
      </c>
      <c r="E226" s="251" t="s">
        <v>32</v>
      </c>
      <c r="F226" s="252" t="s">
        <v>215</v>
      </c>
      <c r="G226" s="250"/>
      <c r="H226" s="253">
        <v>62.599999999999994</v>
      </c>
      <c r="I226" s="254"/>
      <c r="J226" s="250"/>
      <c r="K226" s="250"/>
      <c r="L226" s="255"/>
      <c r="M226" s="269"/>
      <c r="N226" s="270"/>
      <c r="O226" s="270"/>
      <c r="P226" s="270"/>
      <c r="Q226" s="270"/>
      <c r="R226" s="270"/>
      <c r="S226" s="270"/>
      <c r="T226" s="271"/>
      <c r="U226" s="14"/>
      <c r="V226" s="14"/>
      <c r="W226" s="14"/>
      <c r="X226" s="14"/>
      <c r="Y226" s="14"/>
      <c r="Z226" s="14"/>
      <c r="AA226" s="14"/>
      <c r="AB226" s="14"/>
      <c r="AC226" s="14"/>
      <c r="AD226" s="14"/>
      <c r="AE226" s="14"/>
      <c r="AT226" s="259" t="s">
        <v>213</v>
      </c>
      <c r="AU226" s="259" t="s">
        <v>86</v>
      </c>
      <c r="AV226" s="14" t="s">
        <v>209</v>
      </c>
      <c r="AW226" s="14" t="s">
        <v>39</v>
      </c>
      <c r="AX226" s="14" t="s">
        <v>84</v>
      </c>
      <c r="AY226" s="259" t="s">
        <v>199</v>
      </c>
    </row>
    <row r="227" spans="1:65" s="2" customFormat="1" ht="19.8" customHeight="1">
      <c r="A227" s="40"/>
      <c r="B227" s="41"/>
      <c r="C227" s="260" t="s">
        <v>341</v>
      </c>
      <c r="D227" s="260" t="s">
        <v>222</v>
      </c>
      <c r="E227" s="261" t="s">
        <v>924</v>
      </c>
      <c r="F227" s="262" t="s">
        <v>925</v>
      </c>
      <c r="G227" s="263" t="s">
        <v>303</v>
      </c>
      <c r="H227" s="264">
        <v>601.85</v>
      </c>
      <c r="I227" s="265"/>
      <c r="J227" s="266">
        <f>ROUND(I227*H227,2)</f>
        <v>0</v>
      </c>
      <c r="K227" s="262" t="s">
        <v>32</v>
      </c>
      <c r="L227" s="46"/>
      <c r="M227" s="267" t="s">
        <v>32</v>
      </c>
      <c r="N227" s="268" t="s">
        <v>48</v>
      </c>
      <c r="O227" s="86"/>
      <c r="P227" s="230">
        <f>O227*H227</f>
        <v>0</v>
      </c>
      <c r="Q227" s="230">
        <v>0</v>
      </c>
      <c r="R227" s="230">
        <f>Q227*H227</f>
        <v>0</v>
      </c>
      <c r="S227" s="230">
        <v>0</v>
      </c>
      <c r="T227" s="231">
        <f>S227*H227</f>
        <v>0</v>
      </c>
      <c r="U227" s="40"/>
      <c r="V227" s="40"/>
      <c r="W227" s="40"/>
      <c r="X227" s="40"/>
      <c r="Y227" s="40"/>
      <c r="Z227" s="40"/>
      <c r="AA227" s="40"/>
      <c r="AB227" s="40"/>
      <c r="AC227" s="40"/>
      <c r="AD227" s="40"/>
      <c r="AE227" s="40"/>
      <c r="AR227" s="232" t="s">
        <v>209</v>
      </c>
      <c r="AT227" s="232" t="s">
        <v>222</v>
      </c>
      <c r="AU227" s="232" t="s">
        <v>86</v>
      </c>
      <c r="AY227" s="18" t="s">
        <v>199</v>
      </c>
      <c r="BE227" s="233">
        <f>IF(N227="základní",J227,0)</f>
        <v>0</v>
      </c>
      <c r="BF227" s="233">
        <f>IF(N227="snížená",J227,0)</f>
        <v>0</v>
      </c>
      <c r="BG227" s="233">
        <f>IF(N227="zákl. přenesená",J227,0)</f>
        <v>0</v>
      </c>
      <c r="BH227" s="233">
        <f>IF(N227="sníž. přenesená",J227,0)</f>
        <v>0</v>
      </c>
      <c r="BI227" s="233">
        <f>IF(N227="nulová",J227,0)</f>
        <v>0</v>
      </c>
      <c r="BJ227" s="18" t="s">
        <v>84</v>
      </c>
      <c r="BK227" s="233">
        <f>ROUND(I227*H227,2)</f>
        <v>0</v>
      </c>
      <c r="BL227" s="18" t="s">
        <v>209</v>
      </c>
      <c r="BM227" s="232" t="s">
        <v>406</v>
      </c>
    </row>
    <row r="228" spans="1:47" s="2" customFormat="1" ht="12">
      <c r="A228" s="40"/>
      <c r="B228" s="41"/>
      <c r="C228" s="42"/>
      <c r="D228" s="234" t="s">
        <v>210</v>
      </c>
      <c r="E228" s="42"/>
      <c r="F228" s="235" t="s">
        <v>925</v>
      </c>
      <c r="G228" s="42"/>
      <c r="H228" s="42"/>
      <c r="I228" s="138"/>
      <c r="J228" s="42"/>
      <c r="K228" s="42"/>
      <c r="L228" s="46"/>
      <c r="M228" s="236"/>
      <c r="N228" s="237"/>
      <c r="O228" s="86"/>
      <c r="P228" s="86"/>
      <c r="Q228" s="86"/>
      <c r="R228" s="86"/>
      <c r="S228" s="86"/>
      <c r="T228" s="87"/>
      <c r="U228" s="40"/>
      <c r="V228" s="40"/>
      <c r="W228" s="40"/>
      <c r="X228" s="40"/>
      <c r="Y228" s="40"/>
      <c r="Z228" s="40"/>
      <c r="AA228" s="40"/>
      <c r="AB228" s="40"/>
      <c r="AC228" s="40"/>
      <c r="AD228" s="40"/>
      <c r="AE228" s="40"/>
      <c r="AT228" s="18" t="s">
        <v>210</v>
      </c>
      <c r="AU228" s="18" t="s">
        <v>86</v>
      </c>
    </row>
    <row r="229" spans="1:51" s="13" customFormat="1" ht="12">
      <c r="A229" s="13"/>
      <c r="B229" s="238"/>
      <c r="C229" s="239"/>
      <c r="D229" s="234" t="s">
        <v>213</v>
      </c>
      <c r="E229" s="240" t="s">
        <v>32</v>
      </c>
      <c r="F229" s="241" t="s">
        <v>1596</v>
      </c>
      <c r="G229" s="239"/>
      <c r="H229" s="242">
        <v>601.85</v>
      </c>
      <c r="I229" s="243"/>
      <c r="J229" s="239"/>
      <c r="K229" s="239"/>
      <c r="L229" s="244"/>
      <c r="M229" s="245"/>
      <c r="N229" s="246"/>
      <c r="O229" s="246"/>
      <c r="P229" s="246"/>
      <c r="Q229" s="246"/>
      <c r="R229" s="246"/>
      <c r="S229" s="246"/>
      <c r="T229" s="247"/>
      <c r="U229" s="13"/>
      <c r="V229" s="13"/>
      <c r="W229" s="13"/>
      <c r="X229" s="13"/>
      <c r="Y229" s="13"/>
      <c r="Z229" s="13"/>
      <c r="AA229" s="13"/>
      <c r="AB229" s="13"/>
      <c r="AC229" s="13"/>
      <c r="AD229" s="13"/>
      <c r="AE229" s="13"/>
      <c r="AT229" s="248" t="s">
        <v>213</v>
      </c>
      <c r="AU229" s="248" t="s">
        <v>86</v>
      </c>
      <c r="AV229" s="13" t="s">
        <v>86</v>
      </c>
      <c r="AW229" s="13" t="s">
        <v>39</v>
      </c>
      <c r="AX229" s="13" t="s">
        <v>6</v>
      </c>
      <c r="AY229" s="248" t="s">
        <v>199</v>
      </c>
    </row>
    <row r="230" spans="1:51" s="14" customFormat="1" ht="12">
      <c r="A230" s="14"/>
      <c r="B230" s="249"/>
      <c r="C230" s="250"/>
      <c r="D230" s="234" t="s">
        <v>213</v>
      </c>
      <c r="E230" s="251" t="s">
        <v>32</v>
      </c>
      <c r="F230" s="252" t="s">
        <v>215</v>
      </c>
      <c r="G230" s="250"/>
      <c r="H230" s="253">
        <v>601.85</v>
      </c>
      <c r="I230" s="254"/>
      <c r="J230" s="250"/>
      <c r="K230" s="250"/>
      <c r="L230" s="255"/>
      <c r="M230" s="269"/>
      <c r="N230" s="270"/>
      <c r="O230" s="270"/>
      <c r="P230" s="270"/>
      <c r="Q230" s="270"/>
      <c r="R230" s="270"/>
      <c r="S230" s="270"/>
      <c r="T230" s="271"/>
      <c r="U230" s="14"/>
      <c r="V230" s="14"/>
      <c r="W230" s="14"/>
      <c r="X230" s="14"/>
      <c r="Y230" s="14"/>
      <c r="Z230" s="14"/>
      <c r="AA230" s="14"/>
      <c r="AB230" s="14"/>
      <c r="AC230" s="14"/>
      <c r="AD230" s="14"/>
      <c r="AE230" s="14"/>
      <c r="AT230" s="259" t="s">
        <v>213</v>
      </c>
      <c r="AU230" s="259" t="s">
        <v>86</v>
      </c>
      <c r="AV230" s="14" t="s">
        <v>209</v>
      </c>
      <c r="AW230" s="14" t="s">
        <v>39</v>
      </c>
      <c r="AX230" s="14" t="s">
        <v>84</v>
      </c>
      <c r="AY230" s="259" t="s">
        <v>199</v>
      </c>
    </row>
    <row r="231" spans="1:65" s="2" customFormat="1" ht="30" customHeight="1">
      <c r="A231" s="40"/>
      <c r="B231" s="41"/>
      <c r="C231" s="260" t="s">
        <v>408</v>
      </c>
      <c r="D231" s="260" t="s">
        <v>222</v>
      </c>
      <c r="E231" s="261" t="s">
        <v>1348</v>
      </c>
      <c r="F231" s="262" t="s">
        <v>1349</v>
      </c>
      <c r="G231" s="263" t="s">
        <v>288</v>
      </c>
      <c r="H231" s="264">
        <v>22.2</v>
      </c>
      <c r="I231" s="265"/>
      <c r="J231" s="266">
        <f>ROUND(I231*H231,2)</f>
        <v>0</v>
      </c>
      <c r="K231" s="262" t="s">
        <v>32</v>
      </c>
      <c r="L231" s="46"/>
      <c r="M231" s="267" t="s">
        <v>32</v>
      </c>
      <c r="N231" s="268" t="s">
        <v>48</v>
      </c>
      <c r="O231" s="86"/>
      <c r="P231" s="230">
        <f>O231*H231</f>
        <v>0</v>
      </c>
      <c r="Q231" s="230">
        <v>0</v>
      </c>
      <c r="R231" s="230">
        <f>Q231*H231</f>
        <v>0</v>
      </c>
      <c r="S231" s="230">
        <v>0</v>
      </c>
      <c r="T231" s="231">
        <f>S231*H231</f>
        <v>0</v>
      </c>
      <c r="U231" s="40"/>
      <c r="V231" s="40"/>
      <c r="W231" s="40"/>
      <c r="X231" s="40"/>
      <c r="Y231" s="40"/>
      <c r="Z231" s="40"/>
      <c r="AA231" s="40"/>
      <c r="AB231" s="40"/>
      <c r="AC231" s="40"/>
      <c r="AD231" s="40"/>
      <c r="AE231" s="40"/>
      <c r="AR231" s="232" t="s">
        <v>209</v>
      </c>
      <c r="AT231" s="232" t="s">
        <v>222</v>
      </c>
      <c r="AU231" s="232" t="s">
        <v>86</v>
      </c>
      <c r="AY231" s="18" t="s">
        <v>199</v>
      </c>
      <c r="BE231" s="233">
        <f>IF(N231="základní",J231,0)</f>
        <v>0</v>
      </c>
      <c r="BF231" s="233">
        <f>IF(N231="snížená",J231,0)</f>
        <v>0</v>
      </c>
      <c r="BG231" s="233">
        <f>IF(N231="zákl. přenesená",J231,0)</f>
        <v>0</v>
      </c>
      <c r="BH231" s="233">
        <f>IF(N231="sníž. přenesená",J231,0)</f>
        <v>0</v>
      </c>
      <c r="BI231" s="233">
        <f>IF(N231="nulová",J231,0)</f>
        <v>0</v>
      </c>
      <c r="BJ231" s="18" t="s">
        <v>84</v>
      </c>
      <c r="BK231" s="233">
        <f>ROUND(I231*H231,2)</f>
        <v>0</v>
      </c>
      <c r="BL231" s="18" t="s">
        <v>209</v>
      </c>
      <c r="BM231" s="232" t="s">
        <v>411</v>
      </c>
    </row>
    <row r="232" spans="1:47" s="2" customFormat="1" ht="12">
      <c r="A232" s="40"/>
      <c r="B232" s="41"/>
      <c r="C232" s="42"/>
      <c r="D232" s="234" t="s">
        <v>210</v>
      </c>
      <c r="E232" s="42"/>
      <c r="F232" s="235" t="s">
        <v>1349</v>
      </c>
      <c r="G232" s="42"/>
      <c r="H232" s="42"/>
      <c r="I232" s="138"/>
      <c r="J232" s="42"/>
      <c r="K232" s="42"/>
      <c r="L232" s="46"/>
      <c r="M232" s="236"/>
      <c r="N232" s="237"/>
      <c r="O232" s="86"/>
      <c r="P232" s="86"/>
      <c r="Q232" s="86"/>
      <c r="R232" s="86"/>
      <c r="S232" s="86"/>
      <c r="T232" s="87"/>
      <c r="U232" s="40"/>
      <c r="V232" s="40"/>
      <c r="W232" s="40"/>
      <c r="X232" s="40"/>
      <c r="Y232" s="40"/>
      <c r="Z232" s="40"/>
      <c r="AA232" s="40"/>
      <c r="AB232" s="40"/>
      <c r="AC232" s="40"/>
      <c r="AD232" s="40"/>
      <c r="AE232" s="40"/>
      <c r="AT232" s="18" t="s">
        <v>210</v>
      </c>
      <c r="AU232" s="18" t="s">
        <v>86</v>
      </c>
    </row>
    <row r="233" spans="1:51" s="13" customFormat="1" ht="12">
      <c r="A233" s="13"/>
      <c r="B233" s="238"/>
      <c r="C233" s="239"/>
      <c r="D233" s="234" t="s">
        <v>213</v>
      </c>
      <c r="E233" s="240" t="s">
        <v>32</v>
      </c>
      <c r="F233" s="241" t="s">
        <v>1597</v>
      </c>
      <c r="G233" s="239"/>
      <c r="H233" s="242">
        <v>9</v>
      </c>
      <c r="I233" s="243"/>
      <c r="J233" s="239"/>
      <c r="K233" s="239"/>
      <c r="L233" s="244"/>
      <c r="M233" s="245"/>
      <c r="N233" s="246"/>
      <c r="O233" s="246"/>
      <c r="P233" s="246"/>
      <c r="Q233" s="246"/>
      <c r="R233" s="246"/>
      <c r="S233" s="246"/>
      <c r="T233" s="247"/>
      <c r="U233" s="13"/>
      <c r="V233" s="13"/>
      <c r="W233" s="13"/>
      <c r="X233" s="13"/>
      <c r="Y233" s="13"/>
      <c r="Z233" s="13"/>
      <c r="AA233" s="13"/>
      <c r="AB233" s="13"/>
      <c r="AC233" s="13"/>
      <c r="AD233" s="13"/>
      <c r="AE233" s="13"/>
      <c r="AT233" s="248" t="s">
        <v>213</v>
      </c>
      <c r="AU233" s="248" t="s">
        <v>86</v>
      </c>
      <c r="AV233" s="13" t="s">
        <v>86</v>
      </c>
      <c r="AW233" s="13" t="s">
        <v>39</v>
      </c>
      <c r="AX233" s="13" t="s">
        <v>6</v>
      </c>
      <c r="AY233" s="248" t="s">
        <v>199</v>
      </c>
    </row>
    <row r="234" spans="1:51" s="13" customFormat="1" ht="12">
      <c r="A234" s="13"/>
      <c r="B234" s="238"/>
      <c r="C234" s="239"/>
      <c r="D234" s="234" t="s">
        <v>213</v>
      </c>
      <c r="E234" s="240" t="s">
        <v>32</v>
      </c>
      <c r="F234" s="241" t="s">
        <v>1598</v>
      </c>
      <c r="G234" s="239"/>
      <c r="H234" s="242">
        <v>13.2</v>
      </c>
      <c r="I234" s="243"/>
      <c r="J234" s="239"/>
      <c r="K234" s="239"/>
      <c r="L234" s="244"/>
      <c r="M234" s="245"/>
      <c r="N234" s="246"/>
      <c r="O234" s="246"/>
      <c r="P234" s="246"/>
      <c r="Q234" s="246"/>
      <c r="R234" s="246"/>
      <c r="S234" s="246"/>
      <c r="T234" s="247"/>
      <c r="U234" s="13"/>
      <c r="V234" s="13"/>
      <c r="W234" s="13"/>
      <c r="X234" s="13"/>
      <c r="Y234" s="13"/>
      <c r="Z234" s="13"/>
      <c r="AA234" s="13"/>
      <c r="AB234" s="13"/>
      <c r="AC234" s="13"/>
      <c r="AD234" s="13"/>
      <c r="AE234" s="13"/>
      <c r="AT234" s="248" t="s">
        <v>213</v>
      </c>
      <c r="AU234" s="248" t="s">
        <v>86</v>
      </c>
      <c r="AV234" s="13" t="s">
        <v>86</v>
      </c>
      <c r="AW234" s="13" t="s">
        <v>39</v>
      </c>
      <c r="AX234" s="13" t="s">
        <v>6</v>
      </c>
      <c r="AY234" s="248" t="s">
        <v>199</v>
      </c>
    </row>
    <row r="235" spans="1:51" s="14" customFormat="1" ht="12">
      <c r="A235" s="14"/>
      <c r="B235" s="249"/>
      <c r="C235" s="250"/>
      <c r="D235" s="234" t="s">
        <v>213</v>
      </c>
      <c r="E235" s="251" t="s">
        <v>32</v>
      </c>
      <c r="F235" s="252" t="s">
        <v>215</v>
      </c>
      <c r="G235" s="250"/>
      <c r="H235" s="253">
        <v>22.2</v>
      </c>
      <c r="I235" s="254"/>
      <c r="J235" s="250"/>
      <c r="K235" s="250"/>
      <c r="L235" s="255"/>
      <c r="M235" s="269"/>
      <c r="N235" s="270"/>
      <c r="O235" s="270"/>
      <c r="P235" s="270"/>
      <c r="Q235" s="270"/>
      <c r="R235" s="270"/>
      <c r="S235" s="270"/>
      <c r="T235" s="271"/>
      <c r="U235" s="14"/>
      <c r="V235" s="14"/>
      <c r="W235" s="14"/>
      <c r="X235" s="14"/>
      <c r="Y235" s="14"/>
      <c r="Z235" s="14"/>
      <c r="AA235" s="14"/>
      <c r="AB235" s="14"/>
      <c r="AC235" s="14"/>
      <c r="AD235" s="14"/>
      <c r="AE235" s="14"/>
      <c r="AT235" s="259" t="s">
        <v>213</v>
      </c>
      <c r="AU235" s="259" t="s">
        <v>86</v>
      </c>
      <c r="AV235" s="14" t="s">
        <v>209</v>
      </c>
      <c r="AW235" s="14" t="s">
        <v>39</v>
      </c>
      <c r="AX235" s="14" t="s">
        <v>84</v>
      </c>
      <c r="AY235" s="259" t="s">
        <v>199</v>
      </c>
    </row>
    <row r="236" spans="1:63" s="12" customFormat="1" ht="22.8" customHeight="1">
      <c r="A236" s="12"/>
      <c r="B236" s="204"/>
      <c r="C236" s="205"/>
      <c r="D236" s="206" t="s">
        <v>76</v>
      </c>
      <c r="E236" s="218" t="s">
        <v>230</v>
      </c>
      <c r="F236" s="218" t="s">
        <v>933</v>
      </c>
      <c r="G236" s="205"/>
      <c r="H236" s="205"/>
      <c r="I236" s="208"/>
      <c r="J236" s="219">
        <f>BK236</f>
        <v>0</v>
      </c>
      <c r="K236" s="205"/>
      <c r="L236" s="210"/>
      <c r="M236" s="211"/>
      <c r="N236" s="212"/>
      <c r="O236" s="212"/>
      <c r="P236" s="213">
        <f>SUM(P237:P240)</f>
        <v>0</v>
      </c>
      <c r="Q236" s="212"/>
      <c r="R236" s="213">
        <f>SUM(R237:R240)</f>
        <v>0</v>
      </c>
      <c r="S236" s="212"/>
      <c r="T236" s="214">
        <f>SUM(T237:T240)</f>
        <v>0</v>
      </c>
      <c r="U236" s="12"/>
      <c r="V236" s="12"/>
      <c r="W236" s="12"/>
      <c r="X236" s="12"/>
      <c r="Y236" s="12"/>
      <c r="Z236" s="12"/>
      <c r="AA236" s="12"/>
      <c r="AB236" s="12"/>
      <c r="AC236" s="12"/>
      <c r="AD236" s="12"/>
      <c r="AE236" s="12"/>
      <c r="AR236" s="215" t="s">
        <v>84</v>
      </c>
      <c r="AT236" s="216" t="s">
        <v>76</v>
      </c>
      <c r="AU236" s="216" t="s">
        <v>84</v>
      </c>
      <c r="AY236" s="215" t="s">
        <v>199</v>
      </c>
      <c r="BK236" s="217">
        <f>SUM(BK237:BK240)</f>
        <v>0</v>
      </c>
    </row>
    <row r="237" spans="1:65" s="2" customFormat="1" ht="30" customHeight="1">
      <c r="A237" s="40"/>
      <c r="B237" s="41"/>
      <c r="C237" s="260" t="s">
        <v>345</v>
      </c>
      <c r="D237" s="260" t="s">
        <v>222</v>
      </c>
      <c r="E237" s="261" t="s">
        <v>934</v>
      </c>
      <c r="F237" s="262" t="s">
        <v>935</v>
      </c>
      <c r="G237" s="263" t="s">
        <v>324</v>
      </c>
      <c r="H237" s="264">
        <v>9.8</v>
      </c>
      <c r="I237" s="265"/>
      <c r="J237" s="266">
        <f>ROUND(I237*H237,2)</f>
        <v>0</v>
      </c>
      <c r="K237" s="262" t="s">
        <v>32</v>
      </c>
      <c r="L237" s="46"/>
      <c r="M237" s="267" t="s">
        <v>32</v>
      </c>
      <c r="N237" s="268" t="s">
        <v>48</v>
      </c>
      <c r="O237" s="86"/>
      <c r="P237" s="230">
        <f>O237*H237</f>
        <v>0</v>
      </c>
      <c r="Q237" s="230">
        <v>0</v>
      </c>
      <c r="R237" s="230">
        <f>Q237*H237</f>
        <v>0</v>
      </c>
      <c r="S237" s="230">
        <v>0</v>
      </c>
      <c r="T237" s="231">
        <f>S237*H237</f>
        <v>0</v>
      </c>
      <c r="U237" s="40"/>
      <c r="V237" s="40"/>
      <c r="W237" s="40"/>
      <c r="X237" s="40"/>
      <c r="Y237" s="40"/>
      <c r="Z237" s="40"/>
      <c r="AA237" s="40"/>
      <c r="AB237" s="40"/>
      <c r="AC237" s="40"/>
      <c r="AD237" s="40"/>
      <c r="AE237" s="40"/>
      <c r="AR237" s="232" t="s">
        <v>209</v>
      </c>
      <c r="AT237" s="232" t="s">
        <v>222</v>
      </c>
      <c r="AU237" s="232" t="s">
        <v>86</v>
      </c>
      <c r="AY237" s="18" t="s">
        <v>199</v>
      </c>
      <c r="BE237" s="233">
        <f>IF(N237="základní",J237,0)</f>
        <v>0</v>
      </c>
      <c r="BF237" s="233">
        <f>IF(N237="snížená",J237,0)</f>
        <v>0</v>
      </c>
      <c r="BG237" s="233">
        <f>IF(N237="zákl. přenesená",J237,0)</f>
        <v>0</v>
      </c>
      <c r="BH237" s="233">
        <f>IF(N237="sníž. přenesená",J237,0)</f>
        <v>0</v>
      </c>
      <c r="BI237" s="233">
        <f>IF(N237="nulová",J237,0)</f>
        <v>0</v>
      </c>
      <c r="BJ237" s="18" t="s">
        <v>84</v>
      </c>
      <c r="BK237" s="233">
        <f>ROUND(I237*H237,2)</f>
        <v>0</v>
      </c>
      <c r="BL237" s="18" t="s">
        <v>209</v>
      </c>
      <c r="BM237" s="232" t="s">
        <v>414</v>
      </c>
    </row>
    <row r="238" spans="1:47" s="2" customFormat="1" ht="12">
      <c r="A238" s="40"/>
      <c r="B238" s="41"/>
      <c r="C238" s="42"/>
      <c r="D238" s="234" t="s">
        <v>210</v>
      </c>
      <c r="E238" s="42"/>
      <c r="F238" s="235" t="s">
        <v>935</v>
      </c>
      <c r="G238" s="42"/>
      <c r="H238" s="42"/>
      <c r="I238" s="138"/>
      <c r="J238" s="42"/>
      <c r="K238" s="42"/>
      <c r="L238" s="46"/>
      <c r="M238" s="236"/>
      <c r="N238" s="237"/>
      <c r="O238" s="86"/>
      <c r="P238" s="86"/>
      <c r="Q238" s="86"/>
      <c r="R238" s="86"/>
      <c r="S238" s="86"/>
      <c r="T238" s="87"/>
      <c r="U238" s="40"/>
      <c r="V238" s="40"/>
      <c r="W238" s="40"/>
      <c r="X238" s="40"/>
      <c r="Y238" s="40"/>
      <c r="Z238" s="40"/>
      <c r="AA238" s="40"/>
      <c r="AB238" s="40"/>
      <c r="AC238" s="40"/>
      <c r="AD238" s="40"/>
      <c r="AE238" s="40"/>
      <c r="AT238" s="18" t="s">
        <v>210</v>
      </c>
      <c r="AU238" s="18" t="s">
        <v>86</v>
      </c>
    </row>
    <row r="239" spans="1:51" s="13" customFormat="1" ht="12">
      <c r="A239" s="13"/>
      <c r="B239" s="238"/>
      <c r="C239" s="239"/>
      <c r="D239" s="234" t="s">
        <v>213</v>
      </c>
      <c r="E239" s="240" t="s">
        <v>32</v>
      </c>
      <c r="F239" s="241" t="s">
        <v>1599</v>
      </c>
      <c r="G239" s="239"/>
      <c r="H239" s="242">
        <v>9.8</v>
      </c>
      <c r="I239" s="243"/>
      <c r="J239" s="239"/>
      <c r="K239" s="239"/>
      <c r="L239" s="244"/>
      <c r="M239" s="245"/>
      <c r="N239" s="246"/>
      <c r="O239" s="246"/>
      <c r="P239" s="246"/>
      <c r="Q239" s="246"/>
      <c r="R239" s="246"/>
      <c r="S239" s="246"/>
      <c r="T239" s="247"/>
      <c r="U239" s="13"/>
      <c r="V239" s="13"/>
      <c r="W239" s="13"/>
      <c r="X239" s="13"/>
      <c r="Y239" s="13"/>
      <c r="Z239" s="13"/>
      <c r="AA239" s="13"/>
      <c r="AB239" s="13"/>
      <c r="AC239" s="13"/>
      <c r="AD239" s="13"/>
      <c r="AE239" s="13"/>
      <c r="AT239" s="248" t="s">
        <v>213</v>
      </c>
      <c r="AU239" s="248" t="s">
        <v>86</v>
      </c>
      <c r="AV239" s="13" t="s">
        <v>86</v>
      </c>
      <c r="AW239" s="13" t="s">
        <v>39</v>
      </c>
      <c r="AX239" s="13" t="s">
        <v>6</v>
      </c>
      <c r="AY239" s="248" t="s">
        <v>199</v>
      </c>
    </row>
    <row r="240" spans="1:51" s="14" customFormat="1" ht="12">
      <c r="A240" s="14"/>
      <c r="B240" s="249"/>
      <c r="C240" s="250"/>
      <c r="D240" s="234" t="s">
        <v>213</v>
      </c>
      <c r="E240" s="251" t="s">
        <v>32</v>
      </c>
      <c r="F240" s="252" t="s">
        <v>215</v>
      </c>
      <c r="G240" s="250"/>
      <c r="H240" s="253">
        <v>9.8</v>
      </c>
      <c r="I240" s="254"/>
      <c r="J240" s="250"/>
      <c r="K240" s="250"/>
      <c r="L240" s="255"/>
      <c r="M240" s="269"/>
      <c r="N240" s="270"/>
      <c r="O240" s="270"/>
      <c r="P240" s="270"/>
      <c r="Q240" s="270"/>
      <c r="R240" s="270"/>
      <c r="S240" s="270"/>
      <c r="T240" s="271"/>
      <c r="U240" s="14"/>
      <c r="V240" s="14"/>
      <c r="W240" s="14"/>
      <c r="X240" s="14"/>
      <c r="Y240" s="14"/>
      <c r="Z240" s="14"/>
      <c r="AA240" s="14"/>
      <c r="AB240" s="14"/>
      <c r="AC240" s="14"/>
      <c r="AD240" s="14"/>
      <c r="AE240" s="14"/>
      <c r="AT240" s="259" t="s">
        <v>213</v>
      </c>
      <c r="AU240" s="259" t="s">
        <v>86</v>
      </c>
      <c r="AV240" s="14" t="s">
        <v>209</v>
      </c>
      <c r="AW240" s="14" t="s">
        <v>39</v>
      </c>
      <c r="AX240" s="14" t="s">
        <v>84</v>
      </c>
      <c r="AY240" s="259" t="s">
        <v>199</v>
      </c>
    </row>
    <row r="241" spans="1:63" s="12" customFormat="1" ht="22.8" customHeight="1">
      <c r="A241" s="12"/>
      <c r="B241" s="204"/>
      <c r="C241" s="205"/>
      <c r="D241" s="206" t="s">
        <v>76</v>
      </c>
      <c r="E241" s="218" t="s">
        <v>249</v>
      </c>
      <c r="F241" s="218" t="s">
        <v>942</v>
      </c>
      <c r="G241" s="205"/>
      <c r="H241" s="205"/>
      <c r="I241" s="208"/>
      <c r="J241" s="219">
        <f>BK241</f>
        <v>0</v>
      </c>
      <c r="K241" s="205"/>
      <c r="L241" s="210"/>
      <c r="M241" s="211"/>
      <c r="N241" s="212"/>
      <c r="O241" s="212"/>
      <c r="P241" s="213">
        <f>SUM(P242:P272)</f>
        <v>0</v>
      </c>
      <c r="Q241" s="212"/>
      <c r="R241" s="213">
        <f>SUM(R242:R272)</f>
        <v>0</v>
      </c>
      <c r="S241" s="212"/>
      <c r="T241" s="214">
        <f>SUM(T242:T272)</f>
        <v>0</v>
      </c>
      <c r="U241" s="12"/>
      <c r="V241" s="12"/>
      <c r="W241" s="12"/>
      <c r="X241" s="12"/>
      <c r="Y241" s="12"/>
      <c r="Z241" s="12"/>
      <c r="AA241" s="12"/>
      <c r="AB241" s="12"/>
      <c r="AC241" s="12"/>
      <c r="AD241" s="12"/>
      <c r="AE241" s="12"/>
      <c r="AR241" s="215" t="s">
        <v>84</v>
      </c>
      <c r="AT241" s="216" t="s">
        <v>76</v>
      </c>
      <c r="AU241" s="216" t="s">
        <v>84</v>
      </c>
      <c r="AY241" s="215" t="s">
        <v>199</v>
      </c>
      <c r="BK241" s="217">
        <f>SUM(BK242:BK272)</f>
        <v>0</v>
      </c>
    </row>
    <row r="242" spans="1:65" s="2" customFormat="1" ht="19.8" customHeight="1">
      <c r="A242" s="40"/>
      <c r="B242" s="41"/>
      <c r="C242" s="260" t="s">
        <v>415</v>
      </c>
      <c r="D242" s="260" t="s">
        <v>222</v>
      </c>
      <c r="E242" s="261" t="s">
        <v>1354</v>
      </c>
      <c r="F242" s="262" t="s">
        <v>1355</v>
      </c>
      <c r="G242" s="263" t="s">
        <v>288</v>
      </c>
      <c r="H242" s="264">
        <v>104.92</v>
      </c>
      <c r="I242" s="265"/>
      <c r="J242" s="266">
        <f>ROUND(I242*H242,2)</f>
        <v>0</v>
      </c>
      <c r="K242" s="262" t="s">
        <v>32</v>
      </c>
      <c r="L242" s="46"/>
      <c r="M242" s="267" t="s">
        <v>32</v>
      </c>
      <c r="N242" s="268" t="s">
        <v>48</v>
      </c>
      <c r="O242" s="86"/>
      <c r="P242" s="230">
        <f>O242*H242</f>
        <v>0</v>
      </c>
      <c r="Q242" s="230">
        <v>0</v>
      </c>
      <c r="R242" s="230">
        <f>Q242*H242</f>
        <v>0</v>
      </c>
      <c r="S242" s="230">
        <v>0</v>
      </c>
      <c r="T242" s="231">
        <f>S242*H242</f>
        <v>0</v>
      </c>
      <c r="U242" s="40"/>
      <c r="V242" s="40"/>
      <c r="W242" s="40"/>
      <c r="X242" s="40"/>
      <c r="Y242" s="40"/>
      <c r="Z242" s="40"/>
      <c r="AA242" s="40"/>
      <c r="AB242" s="40"/>
      <c r="AC242" s="40"/>
      <c r="AD242" s="40"/>
      <c r="AE242" s="40"/>
      <c r="AR242" s="232" t="s">
        <v>209</v>
      </c>
      <c r="AT242" s="232" t="s">
        <v>222</v>
      </c>
      <c r="AU242" s="232" t="s">
        <v>86</v>
      </c>
      <c r="AY242" s="18" t="s">
        <v>199</v>
      </c>
      <c r="BE242" s="233">
        <f>IF(N242="základní",J242,0)</f>
        <v>0</v>
      </c>
      <c r="BF242" s="233">
        <f>IF(N242="snížená",J242,0)</f>
        <v>0</v>
      </c>
      <c r="BG242" s="233">
        <f>IF(N242="zákl. přenesená",J242,0)</f>
        <v>0</v>
      </c>
      <c r="BH242" s="233">
        <f>IF(N242="sníž. přenesená",J242,0)</f>
        <v>0</v>
      </c>
      <c r="BI242" s="233">
        <f>IF(N242="nulová",J242,0)</f>
        <v>0</v>
      </c>
      <c r="BJ242" s="18" t="s">
        <v>84</v>
      </c>
      <c r="BK242" s="233">
        <f>ROUND(I242*H242,2)</f>
        <v>0</v>
      </c>
      <c r="BL242" s="18" t="s">
        <v>209</v>
      </c>
      <c r="BM242" s="232" t="s">
        <v>418</v>
      </c>
    </row>
    <row r="243" spans="1:47" s="2" customFormat="1" ht="12">
      <c r="A243" s="40"/>
      <c r="B243" s="41"/>
      <c r="C243" s="42"/>
      <c r="D243" s="234" t="s">
        <v>210</v>
      </c>
      <c r="E243" s="42"/>
      <c r="F243" s="235" t="s">
        <v>1355</v>
      </c>
      <c r="G243" s="42"/>
      <c r="H243" s="42"/>
      <c r="I243" s="138"/>
      <c r="J243" s="42"/>
      <c r="K243" s="42"/>
      <c r="L243" s="46"/>
      <c r="M243" s="236"/>
      <c r="N243" s="237"/>
      <c r="O243" s="86"/>
      <c r="P243" s="86"/>
      <c r="Q243" s="86"/>
      <c r="R243" s="86"/>
      <c r="S243" s="86"/>
      <c r="T243" s="87"/>
      <c r="U243" s="40"/>
      <c r="V243" s="40"/>
      <c r="W243" s="40"/>
      <c r="X243" s="40"/>
      <c r="Y243" s="40"/>
      <c r="Z243" s="40"/>
      <c r="AA243" s="40"/>
      <c r="AB243" s="40"/>
      <c r="AC243" s="40"/>
      <c r="AD243" s="40"/>
      <c r="AE243" s="40"/>
      <c r="AT243" s="18" t="s">
        <v>210</v>
      </c>
      <c r="AU243" s="18" t="s">
        <v>86</v>
      </c>
    </row>
    <row r="244" spans="1:51" s="13" customFormat="1" ht="12">
      <c r="A244" s="13"/>
      <c r="B244" s="238"/>
      <c r="C244" s="239"/>
      <c r="D244" s="234" t="s">
        <v>213</v>
      </c>
      <c r="E244" s="240" t="s">
        <v>32</v>
      </c>
      <c r="F244" s="241" t="s">
        <v>1600</v>
      </c>
      <c r="G244" s="239"/>
      <c r="H244" s="242">
        <v>104.92</v>
      </c>
      <c r="I244" s="243"/>
      <c r="J244" s="239"/>
      <c r="K244" s="239"/>
      <c r="L244" s="244"/>
      <c r="M244" s="245"/>
      <c r="N244" s="246"/>
      <c r="O244" s="246"/>
      <c r="P244" s="246"/>
      <c r="Q244" s="246"/>
      <c r="R244" s="246"/>
      <c r="S244" s="246"/>
      <c r="T244" s="247"/>
      <c r="U244" s="13"/>
      <c r="V244" s="13"/>
      <c r="W244" s="13"/>
      <c r="X244" s="13"/>
      <c r="Y244" s="13"/>
      <c r="Z244" s="13"/>
      <c r="AA244" s="13"/>
      <c r="AB244" s="13"/>
      <c r="AC244" s="13"/>
      <c r="AD244" s="13"/>
      <c r="AE244" s="13"/>
      <c r="AT244" s="248" t="s">
        <v>213</v>
      </c>
      <c r="AU244" s="248" t="s">
        <v>86</v>
      </c>
      <c r="AV244" s="13" t="s">
        <v>86</v>
      </c>
      <c r="AW244" s="13" t="s">
        <v>39</v>
      </c>
      <c r="AX244" s="13" t="s">
        <v>6</v>
      </c>
      <c r="AY244" s="248" t="s">
        <v>199</v>
      </c>
    </row>
    <row r="245" spans="1:51" s="14" customFormat="1" ht="12">
      <c r="A245" s="14"/>
      <c r="B245" s="249"/>
      <c r="C245" s="250"/>
      <c r="D245" s="234" t="s">
        <v>213</v>
      </c>
      <c r="E245" s="251" t="s">
        <v>32</v>
      </c>
      <c r="F245" s="252" t="s">
        <v>215</v>
      </c>
      <c r="G245" s="250"/>
      <c r="H245" s="253">
        <v>104.92</v>
      </c>
      <c r="I245" s="254"/>
      <c r="J245" s="250"/>
      <c r="K245" s="250"/>
      <c r="L245" s="255"/>
      <c r="M245" s="269"/>
      <c r="N245" s="270"/>
      <c r="O245" s="270"/>
      <c r="P245" s="270"/>
      <c r="Q245" s="270"/>
      <c r="R245" s="270"/>
      <c r="S245" s="270"/>
      <c r="T245" s="271"/>
      <c r="U245" s="14"/>
      <c r="V245" s="14"/>
      <c r="W245" s="14"/>
      <c r="X245" s="14"/>
      <c r="Y245" s="14"/>
      <c r="Z245" s="14"/>
      <c r="AA245" s="14"/>
      <c r="AB245" s="14"/>
      <c r="AC245" s="14"/>
      <c r="AD245" s="14"/>
      <c r="AE245" s="14"/>
      <c r="AT245" s="259" t="s">
        <v>213</v>
      </c>
      <c r="AU245" s="259" t="s">
        <v>86</v>
      </c>
      <c r="AV245" s="14" t="s">
        <v>209</v>
      </c>
      <c r="AW245" s="14" t="s">
        <v>39</v>
      </c>
      <c r="AX245" s="14" t="s">
        <v>84</v>
      </c>
      <c r="AY245" s="259" t="s">
        <v>199</v>
      </c>
    </row>
    <row r="246" spans="1:65" s="2" customFormat="1" ht="19.8" customHeight="1">
      <c r="A246" s="40"/>
      <c r="B246" s="41"/>
      <c r="C246" s="260" t="s">
        <v>348</v>
      </c>
      <c r="D246" s="260" t="s">
        <v>222</v>
      </c>
      <c r="E246" s="261" t="s">
        <v>1357</v>
      </c>
      <c r="F246" s="262" t="s">
        <v>1358</v>
      </c>
      <c r="G246" s="263" t="s">
        <v>324</v>
      </c>
      <c r="H246" s="264">
        <v>18</v>
      </c>
      <c r="I246" s="265"/>
      <c r="J246" s="266">
        <f>ROUND(I246*H246,2)</f>
        <v>0</v>
      </c>
      <c r="K246" s="262" t="s">
        <v>32</v>
      </c>
      <c r="L246" s="46"/>
      <c r="M246" s="267" t="s">
        <v>32</v>
      </c>
      <c r="N246" s="268" t="s">
        <v>48</v>
      </c>
      <c r="O246" s="86"/>
      <c r="P246" s="230">
        <f>O246*H246</f>
        <v>0</v>
      </c>
      <c r="Q246" s="230">
        <v>0</v>
      </c>
      <c r="R246" s="230">
        <f>Q246*H246</f>
        <v>0</v>
      </c>
      <c r="S246" s="230">
        <v>0</v>
      </c>
      <c r="T246" s="231">
        <f>S246*H246</f>
        <v>0</v>
      </c>
      <c r="U246" s="40"/>
      <c r="V246" s="40"/>
      <c r="W246" s="40"/>
      <c r="X246" s="40"/>
      <c r="Y246" s="40"/>
      <c r="Z246" s="40"/>
      <c r="AA246" s="40"/>
      <c r="AB246" s="40"/>
      <c r="AC246" s="40"/>
      <c r="AD246" s="40"/>
      <c r="AE246" s="40"/>
      <c r="AR246" s="232" t="s">
        <v>209</v>
      </c>
      <c r="AT246" s="232" t="s">
        <v>222</v>
      </c>
      <c r="AU246" s="232" t="s">
        <v>86</v>
      </c>
      <c r="AY246" s="18" t="s">
        <v>199</v>
      </c>
      <c r="BE246" s="233">
        <f>IF(N246="základní",J246,0)</f>
        <v>0</v>
      </c>
      <c r="BF246" s="233">
        <f>IF(N246="snížená",J246,0)</f>
        <v>0</v>
      </c>
      <c r="BG246" s="233">
        <f>IF(N246="zákl. přenesená",J246,0)</f>
        <v>0</v>
      </c>
      <c r="BH246" s="233">
        <f>IF(N246="sníž. přenesená",J246,0)</f>
        <v>0</v>
      </c>
      <c r="BI246" s="233">
        <f>IF(N246="nulová",J246,0)</f>
        <v>0</v>
      </c>
      <c r="BJ246" s="18" t="s">
        <v>84</v>
      </c>
      <c r="BK246" s="233">
        <f>ROUND(I246*H246,2)</f>
        <v>0</v>
      </c>
      <c r="BL246" s="18" t="s">
        <v>209</v>
      </c>
      <c r="BM246" s="232" t="s">
        <v>423</v>
      </c>
    </row>
    <row r="247" spans="1:47" s="2" customFormat="1" ht="12">
      <c r="A247" s="40"/>
      <c r="B247" s="41"/>
      <c r="C247" s="42"/>
      <c r="D247" s="234" t="s">
        <v>210</v>
      </c>
      <c r="E247" s="42"/>
      <c r="F247" s="235" t="s">
        <v>1358</v>
      </c>
      <c r="G247" s="42"/>
      <c r="H247" s="42"/>
      <c r="I247" s="138"/>
      <c r="J247" s="42"/>
      <c r="K247" s="42"/>
      <c r="L247" s="46"/>
      <c r="M247" s="236"/>
      <c r="N247" s="237"/>
      <c r="O247" s="86"/>
      <c r="P247" s="86"/>
      <c r="Q247" s="86"/>
      <c r="R247" s="86"/>
      <c r="S247" s="86"/>
      <c r="T247" s="87"/>
      <c r="U247" s="40"/>
      <c r="V247" s="40"/>
      <c r="W247" s="40"/>
      <c r="X247" s="40"/>
      <c r="Y247" s="40"/>
      <c r="Z247" s="40"/>
      <c r="AA247" s="40"/>
      <c r="AB247" s="40"/>
      <c r="AC247" s="40"/>
      <c r="AD247" s="40"/>
      <c r="AE247" s="40"/>
      <c r="AT247" s="18" t="s">
        <v>210</v>
      </c>
      <c r="AU247" s="18" t="s">
        <v>86</v>
      </c>
    </row>
    <row r="248" spans="1:65" s="2" customFormat="1" ht="14.4" customHeight="1">
      <c r="A248" s="40"/>
      <c r="B248" s="41"/>
      <c r="C248" s="220" t="s">
        <v>425</v>
      </c>
      <c r="D248" s="220" t="s">
        <v>203</v>
      </c>
      <c r="E248" s="221" t="s">
        <v>1359</v>
      </c>
      <c r="F248" s="222" t="s">
        <v>1360</v>
      </c>
      <c r="G248" s="223" t="s">
        <v>206</v>
      </c>
      <c r="H248" s="224">
        <v>16</v>
      </c>
      <c r="I248" s="225"/>
      <c r="J248" s="226">
        <f>ROUND(I248*H248,2)</f>
        <v>0</v>
      </c>
      <c r="K248" s="222" t="s">
        <v>32</v>
      </c>
      <c r="L248" s="227"/>
      <c r="M248" s="228" t="s">
        <v>32</v>
      </c>
      <c r="N248" s="229" t="s">
        <v>48</v>
      </c>
      <c r="O248" s="86"/>
      <c r="P248" s="230">
        <f>O248*H248</f>
        <v>0</v>
      </c>
      <c r="Q248" s="230">
        <v>0</v>
      </c>
      <c r="R248" s="230">
        <f>Q248*H248</f>
        <v>0</v>
      </c>
      <c r="S248" s="230">
        <v>0</v>
      </c>
      <c r="T248" s="231">
        <f>S248*H248</f>
        <v>0</v>
      </c>
      <c r="U248" s="40"/>
      <c r="V248" s="40"/>
      <c r="W248" s="40"/>
      <c r="X248" s="40"/>
      <c r="Y248" s="40"/>
      <c r="Z248" s="40"/>
      <c r="AA248" s="40"/>
      <c r="AB248" s="40"/>
      <c r="AC248" s="40"/>
      <c r="AD248" s="40"/>
      <c r="AE248" s="40"/>
      <c r="AR248" s="232" t="s">
        <v>208</v>
      </c>
      <c r="AT248" s="232" t="s">
        <v>203</v>
      </c>
      <c r="AU248" s="232" t="s">
        <v>86</v>
      </c>
      <c r="AY248" s="18" t="s">
        <v>199</v>
      </c>
      <c r="BE248" s="233">
        <f>IF(N248="základní",J248,0)</f>
        <v>0</v>
      </c>
      <c r="BF248" s="233">
        <f>IF(N248="snížená",J248,0)</f>
        <v>0</v>
      </c>
      <c r="BG248" s="233">
        <f>IF(N248="zákl. přenesená",J248,0)</f>
        <v>0</v>
      </c>
      <c r="BH248" s="233">
        <f>IF(N248="sníž. přenesená",J248,0)</f>
        <v>0</v>
      </c>
      <c r="BI248" s="233">
        <f>IF(N248="nulová",J248,0)</f>
        <v>0</v>
      </c>
      <c r="BJ248" s="18" t="s">
        <v>84</v>
      </c>
      <c r="BK248" s="233">
        <f>ROUND(I248*H248,2)</f>
        <v>0</v>
      </c>
      <c r="BL248" s="18" t="s">
        <v>209</v>
      </c>
      <c r="BM248" s="232" t="s">
        <v>428</v>
      </c>
    </row>
    <row r="249" spans="1:47" s="2" customFormat="1" ht="12">
      <c r="A249" s="40"/>
      <c r="B249" s="41"/>
      <c r="C249" s="42"/>
      <c r="D249" s="234" t="s">
        <v>210</v>
      </c>
      <c r="E249" s="42"/>
      <c r="F249" s="235" t="s">
        <v>1360</v>
      </c>
      <c r="G249" s="42"/>
      <c r="H249" s="42"/>
      <c r="I249" s="138"/>
      <c r="J249" s="42"/>
      <c r="K249" s="42"/>
      <c r="L249" s="46"/>
      <c r="M249" s="236"/>
      <c r="N249" s="237"/>
      <c r="O249" s="86"/>
      <c r="P249" s="86"/>
      <c r="Q249" s="86"/>
      <c r="R249" s="86"/>
      <c r="S249" s="86"/>
      <c r="T249" s="87"/>
      <c r="U249" s="40"/>
      <c r="V249" s="40"/>
      <c r="W249" s="40"/>
      <c r="X249" s="40"/>
      <c r="Y249" s="40"/>
      <c r="Z249" s="40"/>
      <c r="AA249" s="40"/>
      <c r="AB249" s="40"/>
      <c r="AC249" s="40"/>
      <c r="AD249" s="40"/>
      <c r="AE249" s="40"/>
      <c r="AT249" s="18" t="s">
        <v>210</v>
      </c>
      <c r="AU249" s="18" t="s">
        <v>86</v>
      </c>
    </row>
    <row r="250" spans="1:65" s="2" customFormat="1" ht="19.8" customHeight="1">
      <c r="A250" s="40"/>
      <c r="B250" s="41"/>
      <c r="C250" s="220" t="s">
        <v>351</v>
      </c>
      <c r="D250" s="220" t="s">
        <v>203</v>
      </c>
      <c r="E250" s="221" t="s">
        <v>1361</v>
      </c>
      <c r="F250" s="222" t="s">
        <v>1362</v>
      </c>
      <c r="G250" s="223" t="s">
        <v>206</v>
      </c>
      <c r="H250" s="224">
        <v>1</v>
      </c>
      <c r="I250" s="225"/>
      <c r="J250" s="226">
        <f>ROUND(I250*H250,2)</f>
        <v>0</v>
      </c>
      <c r="K250" s="222" t="s">
        <v>32</v>
      </c>
      <c r="L250" s="227"/>
      <c r="M250" s="228" t="s">
        <v>32</v>
      </c>
      <c r="N250" s="229" t="s">
        <v>48</v>
      </c>
      <c r="O250" s="86"/>
      <c r="P250" s="230">
        <f>O250*H250</f>
        <v>0</v>
      </c>
      <c r="Q250" s="230">
        <v>0</v>
      </c>
      <c r="R250" s="230">
        <f>Q250*H250</f>
        <v>0</v>
      </c>
      <c r="S250" s="230">
        <v>0</v>
      </c>
      <c r="T250" s="231">
        <f>S250*H250</f>
        <v>0</v>
      </c>
      <c r="U250" s="40"/>
      <c r="V250" s="40"/>
      <c r="W250" s="40"/>
      <c r="X250" s="40"/>
      <c r="Y250" s="40"/>
      <c r="Z250" s="40"/>
      <c r="AA250" s="40"/>
      <c r="AB250" s="40"/>
      <c r="AC250" s="40"/>
      <c r="AD250" s="40"/>
      <c r="AE250" s="40"/>
      <c r="AR250" s="232" t="s">
        <v>208</v>
      </c>
      <c r="AT250" s="232" t="s">
        <v>203</v>
      </c>
      <c r="AU250" s="232" t="s">
        <v>86</v>
      </c>
      <c r="AY250" s="18" t="s">
        <v>199</v>
      </c>
      <c r="BE250" s="233">
        <f>IF(N250="základní",J250,0)</f>
        <v>0</v>
      </c>
      <c r="BF250" s="233">
        <f>IF(N250="snížená",J250,0)</f>
        <v>0</v>
      </c>
      <c r="BG250" s="233">
        <f>IF(N250="zákl. přenesená",J250,0)</f>
        <v>0</v>
      </c>
      <c r="BH250" s="233">
        <f>IF(N250="sníž. přenesená",J250,0)</f>
        <v>0</v>
      </c>
      <c r="BI250" s="233">
        <f>IF(N250="nulová",J250,0)</f>
        <v>0</v>
      </c>
      <c r="BJ250" s="18" t="s">
        <v>84</v>
      </c>
      <c r="BK250" s="233">
        <f>ROUND(I250*H250,2)</f>
        <v>0</v>
      </c>
      <c r="BL250" s="18" t="s">
        <v>209</v>
      </c>
      <c r="BM250" s="232" t="s">
        <v>431</v>
      </c>
    </row>
    <row r="251" spans="1:47" s="2" customFormat="1" ht="12">
      <c r="A251" s="40"/>
      <c r="B251" s="41"/>
      <c r="C251" s="42"/>
      <c r="D251" s="234" t="s">
        <v>210</v>
      </c>
      <c r="E251" s="42"/>
      <c r="F251" s="235" t="s">
        <v>1362</v>
      </c>
      <c r="G251" s="42"/>
      <c r="H251" s="42"/>
      <c r="I251" s="138"/>
      <c r="J251" s="42"/>
      <c r="K251" s="42"/>
      <c r="L251" s="46"/>
      <c r="M251" s="236"/>
      <c r="N251" s="237"/>
      <c r="O251" s="86"/>
      <c r="P251" s="86"/>
      <c r="Q251" s="86"/>
      <c r="R251" s="86"/>
      <c r="S251" s="86"/>
      <c r="T251" s="87"/>
      <c r="U251" s="40"/>
      <c r="V251" s="40"/>
      <c r="W251" s="40"/>
      <c r="X251" s="40"/>
      <c r="Y251" s="40"/>
      <c r="Z251" s="40"/>
      <c r="AA251" s="40"/>
      <c r="AB251" s="40"/>
      <c r="AC251" s="40"/>
      <c r="AD251" s="40"/>
      <c r="AE251" s="40"/>
      <c r="AT251" s="18" t="s">
        <v>210</v>
      </c>
      <c r="AU251" s="18" t="s">
        <v>86</v>
      </c>
    </row>
    <row r="252" spans="1:65" s="2" customFormat="1" ht="19.8" customHeight="1">
      <c r="A252" s="40"/>
      <c r="B252" s="41"/>
      <c r="C252" s="260" t="s">
        <v>432</v>
      </c>
      <c r="D252" s="260" t="s">
        <v>222</v>
      </c>
      <c r="E252" s="261" t="s">
        <v>950</v>
      </c>
      <c r="F252" s="262" t="s">
        <v>951</v>
      </c>
      <c r="G252" s="263" t="s">
        <v>288</v>
      </c>
      <c r="H252" s="264">
        <v>21.6</v>
      </c>
      <c r="I252" s="265"/>
      <c r="J252" s="266">
        <f>ROUND(I252*H252,2)</f>
        <v>0</v>
      </c>
      <c r="K252" s="262" t="s">
        <v>32</v>
      </c>
      <c r="L252" s="46"/>
      <c r="M252" s="267" t="s">
        <v>32</v>
      </c>
      <c r="N252" s="268" t="s">
        <v>48</v>
      </c>
      <c r="O252" s="86"/>
      <c r="P252" s="230">
        <f>O252*H252</f>
        <v>0</v>
      </c>
      <c r="Q252" s="230">
        <v>0</v>
      </c>
      <c r="R252" s="230">
        <f>Q252*H252</f>
        <v>0</v>
      </c>
      <c r="S252" s="230">
        <v>0</v>
      </c>
      <c r="T252" s="231">
        <f>S252*H252</f>
        <v>0</v>
      </c>
      <c r="U252" s="40"/>
      <c r="V252" s="40"/>
      <c r="W252" s="40"/>
      <c r="X252" s="40"/>
      <c r="Y252" s="40"/>
      <c r="Z252" s="40"/>
      <c r="AA252" s="40"/>
      <c r="AB252" s="40"/>
      <c r="AC252" s="40"/>
      <c r="AD252" s="40"/>
      <c r="AE252" s="40"/>
      <c r="AR252" s="232" t="s">
        <v>209</v>
      </c>
      <c r="AT252" s="232" t="s">
        <v>222</v>
      </c>
      <c r="AU252" s="232" t="s">
        <v>86</v>
      </c>
      <c r="AY252" s="18" t="s">
        <v>199</v>
      </c>
      <c r="BE252" s="233">
        <f>IF(N252="základní",J252,0)</f>
        <v>0</v>
      </c>
      <c r="BF252" s="233">
        <f>IF(N252="snížená",J252,0)</f>
        <v>0</v>
      </c>
      <c r="BG252" s="233">
        <f>IF(N252="zákl. přenesená",J252,0)</f>
        <v>0</v>
      </c>
      <c r="BH252" s="233">
        <f>IF(N252="sníž. přenesená",J252,0)</f>
        <v>0</v>
      </c>
      <c r="BI252" s="233">
        <f>IF(N252="nulová",J252,0)</f>
        <v>0</v>
      </c>
      <c r="BJ252" s="18" t="s">
        <v>84</v>
      </c>
      <c r="BK252" s="233">
        <f>ROUND(I252*H252,2)</f>
        <v>0</v>
      </c>
      <c r="BL252" s="18" t="s">
        <v>209</v>
      </c>
      <c r="BM252" s="232" t="s">
        <v>435</v>
      </c>
    </row>
    <row r="253" spans="1:47" s="2" customFormat="1" ht="12">
      <c r="A253" s="40"/>
      <c r="B253" s="41"/>
      <c r="C253" s="42"/>
      <c r="D253" s="234" t="s">
        <v>210</v>
      </c>
      <c r="E253" s="42"/>
      <c r="F253" s="235" t="s">
        <v>951</v>
      </c>
      <c r="G253" s="42"/>
      <c r="H253" s="42"/>
      <c r="I253" s="138"/>
      <c r="J253" s="42"/>
      <c r="K253" s="42"/>
      <c r="L253" s="46"/>
      <c r="M253" s="236"/>
      <c r="N253" s="237"/>
      <c r="O253" s="86"/>
      <c r="P253" s="86"/>
      <c r="Q253" s="86"/>
      <c r="R253" s="86"/>
      <c r="S253" s="86"/>
      <c r="T253" s="87"/>
      <c r="U253" s="40"/>
      <c r="V253" s="40"/>
      <c r="W253" s="40"/>
      <c r="X253" s="40"/>
      <c r="Y253" s="40"/>
      <c r="Z253" s="40"/>
      <c r="AA253" s="40"/>
      <c r="AB253" s="40"/>
      <c r="AC253" s="40"/>
      <c r="AD253" s="40"/>
      <c r="AE253" s="40"/>
      <c r="AT253" s="18" t="s">
        <v>210</v>
      </c>
      <c r="AU253" s="18" t="s">
        <v>86</v>
      </c>
    </row>
    <row r="254" spans="1:51" s="13" customFormat="1" ht="12">
      <c r="A254" s="13"/>
      <c r="B254" s="238"/>
      <c r="C254" s="239"/>
      <c r="D254" s="234" t="s">
        <v>213</v>
      </c>
      <c r="E254" s="240" t="s">
        <v>32</v>
      </c>
      <c r="F254" s="241" t="s">
        <v>1601</v>
      </c>
      <c r="G254" s="239"/>
      <c r="H254" s="242">
        <v>21.6</v>
      </c>
      <c r="I254" s="243"/>
      <c r="J254" s="239"/>
      <c r="K254" s="239"/>
      <c r="L254" s="244"/>
      <c r="M254" s="245"/>
      <c r="N254" s="246"/>
      <c r="O254" s="246"/>
      <c r="P254" s="246"/>
      <c r="Q254" s="246"/>
      <c r="R254" s="246"/>
      <c r="S254" s="246"/>
      <c r="T254" s="247"/>
      <c r="U254" s="13"/>
      <c r="V254" s="13"/>
      <c r="W254" s="13"/>
      <c r="X254" s="13"/>
      <c r="Y254" s="13"/>
      <c r="Z254" s="13"/>
      <c r="AA254" s="13"/>
      <c r="AB254" s="13"/>
      <c r="AC254" s="13"/>
      <c r="AD254" s="13"/>
      <c r="AE254" s="13"/>
      <c r="AT254" s="248" t="s">
        <v>213</v>
      </c>
      <c r="AU254" s="248" t="s">
        <v>86</v>
      </c>
      <c r="AV254" s="13" t="s">
        <v>86</v>
      </c>
      <c r="AW254" s="13" t="s">
        <v>39</v>
      </c>
      <c r="AX254" s="13" t="s">
        <v>6</v>
      </c>
      <c r="AY254" s="248" t="s">
        <v>199</v>
      </c>
    </row>
    <row r="255" spans="1:51" s="14" customFormat="1" ht="12">
      <c r="A255" s="14"/>
      <c r="B255" s="249"/>
      <c r="C255" s="250"/>
      <c r="D255" s="234" t="s">
        <v>213</v>
      </c>
      <c r="E255" s="251" t="s">
        <v>32</v>
      </c>
      <c r="F255" s="252" t="s">
        <v>215</v>
      </c>
      <c r="G255" s="250"/>
      <c r="H255" s="253">
        <v>21.6</v>
      </c>
      <c r="I255" s="254"/>
      <c r="J255" s="250"/>
      <c r="K255" s="250"/>
      <c r="L255" s="255"/>
      <c r="M255" s="269"/>
      <c r="N255" s="270"/>
      <c r="O255" s="270"/>
      <c r="P255" s="270"/>
      <c r="Q255" s="270"/>
      <c r="R255" s="270"/>
      <c r="S255" s="270"/>
      <c r="T255" s="271"/>
      <c r="U255" s="14"/>
      <c r="V255" s="14"/>
      <c r="W255" s="14"/>
      <c r="X255" s="14"/>
      <c r="Y255" s="14"/>
      <c r="Z255" s="14"/>
      <c r="AA255" s="14"/>
      <c r="AB255" s="14"/>
      <c r="AC255" s="14"/>
      <c r="AD255" s="14"/>
      <c r="AE255" s="14"/>
      <c r="AT255" s="259" t="s">
        <v>213</v>
      </c>
      <c r="AU255" s="259" t="s">
        <v>86</v>
      </c>
      <c r="AV255" s="14" t="s">
        <v>209</v>
      </c>
      <c r="AW255" s="14" t="s">
        <v>39</v>
      </c>
      <c r="AX255" s="14" t="s">
        <v>84</v>
      </c>
      <c r="AY255" s="259" t="s">
        <v>199</v>
      </c>
    </row>
    <row r="256" spans="1:65" s="2" customFormat="1" ht="19.8" customHeight="1">
      <c r="A256" s="40"/>
      <c r="B256" s="41"/>
      <c r="C256" s="260" t="s">
        <v>354</v>
      </c>
      <c r="D256" s="260" t="s">
        <v>222</v>
      </c>
      <c r="E256" s="261" t="s">
        <v>1168</v>
      </c>
      <c r="F256" s="262" t="s">
        <v>1169</v>
      </c>
      <c r="G256" s="263" t="s">
        <v>206</v>
      </c>
      <c r="H256" s="264">
        <v>2</v>
      </c>
      <c r="I256" s="265"/>
      <c r="J256" s="266">
        <f>ROUND(I256*H256,2)</f>
        <v>0</v>
      </c>
      <c r="K256" s="262" t="s">
        <v>32</v>
      </c>
      <c r="L256" s="46"/>
      <c r="M256" s="267" t="s">
        <v>32</v>
      </c>
      <c r="N256" s="268" t="s">
        <v>48</v>
      </c>
      <c r="O256" s="86"/>
      <c r="P256" s="230">
        <f>O256*H256</f>
        <v>0</v>
      </c>
      <c r="Q256" s="230">
        <v>0</v>
      </c>
      <c r="R256" s="230">
        <f>Q256*H256</f>
        <v>0</v>
      </c>
      <c r="S256" s="230">
        <v>0</v>
      </c>
      <c r="T256" s="231">
        <f>S256*H256</f>
        <v>0</v>
      </c>
      <c r="U256" s="40"/>
      <c r="V256" s="40"/>
      <c r="W256" s="40"/>
      <c r="X256" s="40"/>
      <c r="Y256" s="40"/>
      <c r="Z256" s="40"/>
      <c r="AA256" s="40"/>
      <c r="AB256" s="40"/>
      <c r="AC256" s="40"/>
      <c r="AD256" s="40"/>
      <c r="AE256" s="40"/>
      <c r="AR256" s="232" t="s">
        <v>209</v>
      </c>
      <c r="AT256" s="232" t="s">
        <v>222</v>
      </c>
      <c r="AU256" s="232" t="s">
        <v>86</v>
      </c>
      <c r="AY256" s="18" t="s">
        <v>199</v>
      </c>
      <c r="BE256" s="233">
        <f>IF(N256="základní",J256,0)</f>
        <v>0</v>
      </c>
      <c r="BF256" s="233">
        <f>IF(N256="snížená",J256,0)</f>
        <v>0</v>
      </c>
      <c r="BG256" s="233">
        <f>IF(N256="zákl. přenesená",J256,0)</f>
        <v>0</v>
      </c>
      <c r="BH256" s="233">
        <f>IF(N256="sníž. přenesená",J256,0)</f>
        <v>0</v>
      </c>
      <c r="BI256" s="233">
        <f>IF(N256="nulová",J256,0)</f>
        <v>0</v>
      </c>
      <c r="BJ256" s="18" t="s">
        <v>84</v>
      </c>
      <c r="BK256" s="233">
        <f>ROUND(I256*H256,2)</f>
        <v>0</v>
      </c>
      <c r="BL256" s="18" t="s">
        <v>209</v>
      </c>
      <c r="BM256" s="232" t="s">
        <v>443</v>
      </c>
    </row>
    <row r="257" spans="1:47" s="2" customFormat="1" ht="12">
      <c r="A257" s="40"/>
      <c r="B257" s="41"/>
      <c r="C257" s="42"/>
      <c r="D257" s="234" t="s">
        <v>210</v>
      </c>
      <c r="E257" s="42"/>
      <c r="F257" s="235" t="s">
        <v>1169</v>
      </c>
      <c r="G257" s="42"/>
      <c r="H257" s="42"/>
      <c r="I257" s="138"/>
      <c r="J257" s="42"/>
      <c r="K257" s="42"/>
      <c r="L257" s="46"/>
      <c r="M257" s="236"/>
      <c r="N257" s="237"/>
      <c r="O257" s="86"/>
      <c r="P257" s="86"/>
      <c r="Q257" s="86"/>
      <c r="R257" s="86"/>
      <c r="S257" s="86"/>
      <c r="T257" s="87"/>
      <c r="U257" s="40"/>
      <c r="V257" s="40"/>
      <c r="W257" s="40"/>
      <c r="X257" s="40"/>
      <c r="Y257" s="40"/>
      <c r="Z257" s="40"/>
      <c r="AA257" s="40"/>
      <c r="AB257" s="40"/>
      <c r="AC257" s="40"/>
      <c r="AD257" s="40"/>
      <c r="AE257" s="40"/>
      <c r="AT257" s="18" t="s">
        <v>210</v>
      </c>
      <c r="AU257" s="18" t="s">
        <v>86</v>
      </c>
    </row>
    <row r="258" spans="1:65" s="2" customFormat="1" ht="19.8" customHeight="1">
      <c r="A258" s="40"/>
      <c r="B258" s="41"/>
      <c r="C258" s="260" t="s">
        <v>444</v>
      </c>
      <c r="D258" s="260" t="s">
        <v>222</v>
      </c>
      <c r="E258" s="261" t="s">
        <v>1366</v>
      </c>
      <c r="F258" s="262" t="s">
        <v>1367</v>
      </c>
      <c r="G258" s="263" t="s">
        <v>324</v>
      </c>
      <c r="H258" s="264">
        <v>26.4</v>
      </c>
      <c r="I258" s="265"/>
      <c r="J258" s="266">
        <f>ROUND(I258*H258,2)</f>
        <v>0</v>
      </c>
      <c r="K258" s="262" t="s">
        <v>32</v>
      </c>
      <c r="L258" s="46"/>
      <c r="M258" s="267" t="s">
        <v>32</v>
      </c>
      <c r="N258" s="268" t="s">
        <v>48</v>
      </c>
      <c r="O258" s="86"/>
      <c r="P258" s="230">
        <f>O258*H258</f>
        <v>0</v>
      </c>
      <c r="Q258" s="230">
        <v>0</v>
      </c>
      <c r="R258" s="230">
        <f>Q258*H258</f>
        <v>0</v>
      </c>
      <c r="S258" s="230">
        <v>0</v>
      </c>
      <c r="T258" s="231">
        <f>S258*H258</f>
        <v>0</v>
      </c>
      <c r="U258" s="40"/>
      <c r="V258" s="40"/>
      <c r="W258" s="40"/>
      <c r="X258" s="40"/>
      <c r="Y258" s="40"/>
      <c r="Z258" s="40"/>
      <c r="AA258" s="40"/>
      <c r="AB258" s="40"/>
      <c r="AC258" s="40"/>
      <c r="AD258" s="40"/>
      <c r="AE258" s="40"/>
      <c r="AR258" s="232" t="s">
        <v>209</v>
      </c>
      <c r="AT258" s="232" t="s">
        <v>222</v>
      </c>
      <c r="AU258" s="232" t="s">
        <v>86</v>
      </c>
      <c r="AY258" s="18" t="s">
        <v>199</v>
      </c>
      <c r="BE258" s="233">
        <f>IF(N258="základní",J258,0)</f>
        <v>0</v>
      </c>
      <c r="BF258" s="233">
        <f>IF(N258="snížená",J258,0)</f>
        <v>0</v>
      </c>
      <c r="BG258" s="233">
        <f>IF(N258="zákl. přenesená",J258,0)</f>
        <v>0</v>
      </c>
      <c r="BH258" s="233">
        <f>IF(N258="sníž. přenesená",J258,0)</f>
        <v>0</v>
      </c>
      <c r="BI258" s="233">
        <f>IF(N258="nulová",J258,0)</f>
        <v>0</v>
      </c>
      <c r="BJ258" s="18" t="s">
        <v>84</v>
      </c>
      <c r="BK258" s="233">
        <f>ROUND(I258*H258,2)</f>
        <v>0</v>
      </c>
      <c r="BL258" s="18" t="s">
        <v>209</v>
      </c>
      <c r="BM258" s="232" t="s">
        <v>447</v>
      </c>
    </row>
    <row r="259" spans="1:47" s="2" customFormat="1" ht="12">
      <c r="A259" s="40"/>
      <c r="B259" s="41"/>
      <c r="C259" s="42"/>
      <c r="D259" s="234" t="s">
        <v>210</v>
      </c>
      <c r="E259" s="42"/>
      <c r="F259" s="235" t="s">
        <v>1367</v>
      </c>
      <c r="G259" s="42"/>
      <c r="H259" s="42"/>
      <c r="I259" s="138"/>
      <c r="J259" s="42"/>
      <c r="K259" s="42"/>
      <c r="L259" s="46"/>
      <c r="M259" s="236"/>
      <c r="N259" s="237"/>
      <c r="O259" s="86"/>
      <c r="P259" s="86"/>
      <c r="Q259" s="86"/>
      <c r="R259" s="86"/>
      <c r="S259" s="86"/>
      <c r="T259" s="87"/>
      <c r="U259" s="40"/>
      <c r="V259" s="40"/>
      <c r="W259" s="40"/>
      <c r="X259" s="40"/>
      <c r="Y259" s="40"/>
      <c r="Z259" s="40"/>
      <c r="AA259" s="40"/>
      <c r="AB259" s="40"/>
      <c r="AC259" s="40"/>
      <c r="AD259" s="40"/>
      <c r="AE259" s="40"/>
      <c r="AT259" s="18" t="s">
        <v>210</v>
      </c>
      <c r="AU259" s="18" t="s">
        <v>86</v>
      </c>
    </row>
    <row r="260" spans="1:51" s="13" customFormat="1" ht="12">
      <c r="A260" s="13"/>
      <c r="B260" s="238"/>
      <c r="C260" s="239"/>
      <c r="D260" s="234" t="s">
        <v>213</v>
      </c>
      <c r="E260" s="240" t="s">
        <v>32</v>
      </c>
      <c r="F260" s="241" t="s">
        <v>1602</v>
      </c>
      <c r="G260" s="239"/>
      <c r="H260" s="242">
        <v>26.4</v>
      </c>
      <c r="I260" s="243"/>
      <c r="J260" s="239"/>
      <c r="K260" s="239"/>
      <c r="L260" s="244"/>
      <c r="M260" s="245"/>
      <c r="N260" s="246"/>
      <c r="O260" s="246"/>
      <c r="P260" s="246"/>
      <c r="Q260" s="246"/>
      <c r="R260" s="246"/>
      <c r="S260" s="246"/>
      <c r="T260" s="247"/>
      <c r="U260" s="13"/>
      <c r="V260" s="13"/>
      <c r="W260" s="13"/>
      <c r="X260" s="13"/>
      <c r="Y260" s="13"/>
      <c r="Z260" s="13"/>
      <c r="AA260" s="13"/>
      <c r="AB260" s="13"/>
      <c r="AC260" s="13"/>
      <c r="AD260" s="13"/>
      <c r="AE260" s="13"/>
      <c r="AT260" s="248" t="s">
        <v>213</v>
      </c>
      <c r="AU260" s="248" t="s">
        <v>86</v>
      </c>
      <c r="AV260" s="13" t="s">
        <v>86</v>
      </c>
      <c r="AW260" s="13" t="s">
        <v>39</v>
      </c>
      <c r="AX260" s="13" t="s">
        <v>6</v>
      </c>
      <c r="AY260" s="248" t="s">
        <v>199</v>
      </c>
    </row>
    <row r="261" spans="1:51" s="14" customFormat="1" ht="12">
      <c r="A261" s="14"/>
      <c r="B261" s="249"/>
      <c r="C261" s="250"/>
      <c r="D261" s="234" t="s">
        <v>213</v>
      </c>
      <c r="E261" s="251" t="s">
        <v>32</v>
      </c>
      <c r="F261" s="252" t="s">
        <v>215</v>
      </c>
      <c r="G261" s="250"/>
      <c r="H261" s="253">
        <v>26.4</v>
      </c>
      <c r="I261" s="254"/>
      <c r="J261" s="250"/>
      <c r="K261" s="250"/>
      <c r="L261" s="255"/>
      <c r="M261" s="269"/>
      <c r="N261" s="270"/>
      <c r="O261" s="270"/>
      <c r="P261" s="270"/>
      <c r="Q261" s="270"/>
      <c r="R261" s="270"/>
      <c r="S261" s="270"/>
      <c r="T261" s="271"/>
      <c r="U261" s="14"/>
      <c r="V261" s="14"/>
      <c r="W261" s="14"/>
      <c r="X261" s="14"/>
      <c r="Y261" s="14"/>
      <c r="Z261" s="14"/>
      <c r="AA261" s="14"/>
      <c r="AB261" s="14"/>
      <c r="AC261" s="14"/>
      <c r="AD261" s="14"/>
      <c r="AE261" s="14"/>
      <c r="AT261" s="259" t="s">
        <v>213</v>
      </c>
      <c r="AU261" s="259" t="s">
        <v>86</v>
      </c>
      <c r="AV261" s="14" t="s">
        <v>209</v>
      </c>
      <c r="AW261" s="14" t="s">
        <v>39</v>
      </c>
      <c r="AX261" s="14" t="s">
        <v>84</v>
      </c>
      <c r="AY261" s="259" t="s">
        <v>199</v>
      </c>
    </row>
    <row r="262" spans="1:65" s="2" customFormat="1" ht="14.4" customHeight="1">
      <c r="A262" s="40"/>
      <c r="B262" s="41"/>
      <c r="C262" s="260" t="s">
        <v>358</v>
      </c>
      <c r="D262" s="260" t="s">
        <v>222</v>
      </c>
      <c r="E262" s="261" t="s">
        <v>1369</v>
      </c>
      <c r="F262" s="262" t="s">
        <v>1370</v>
      </c>
      <c r="G262" s="263" t="s">
        <v>303</v>
      </c>
      <c r="H262" s="264">
        <v>226.54</v>
      </c>
      <c r="I262" s="265"/>
      <c r="J262" s="266">
        <f>ROUND(I262*H262,2)</f>
        <v>0</v>
      </c>
      <c r="K262" s="262" t="s">
        <v>32</v>
      </c>
      <c r="L262" s="46"/>
      <c r="M262" s="267" t="s">
        <v>32</v>
      </c>
      <c r="N262" s="268" t="s">
        <v>48</v>
      </c>
      <c r="O262" s="86"/>
      <c r="P262" s="230">
        <f>O262*H262</f>
        <v>0</v>
      </c>
      <c r="Q262" s="230">
        <v>0</v>
      </c>
      <c r="R262" s="230">
        <f>Q262*H262</f>
        <v>0</v>
      </c>
      <c r="S262" s="230">
        <v>0</v>
      </c>
      <c r="T262" s="231">
        <f>S262*H262</f>
        <v>0</v>
      </c>
      <c r="U262" s="40"/>
      <c r="V262" s="40"/>
      <c r="W262" s="40"/>
      <c r="X262" s="40"/>
      <c r="Y262" s="40"/>
      <c r="Z262" s="40"/>
      <c r="AA262" s="40"/>
      <c r="AB262" s="40"/>
      <c r="AC262" s="40"/>
      <c r="AD262" s="40"/>
      <c r="AE262" s="40"/>
      <c r="AR262" s="232" t="s">
        <v>209</v>
      </c>
      <c r="AT262" s="232" t="s">
        <v>222</v>
      </c>
      <c r="AU262" s="232" t="s">
        <v>86</v>
      </c>
      <c r="AY262" s="18" t="s">
        <v>199</v>
      </c>
      <c r="BE262" s="233">
        <f>IF(N262="základní",J262,0)</f>
        <v>0</v>
      </c>
      <c r="BF262" s="233">
        <f>IF(N262="snížená",J262,0)</f>
        <v>0</v>
      </c>
      <c r="BG262" s="233">
        <f>IF(N262="zákl. přenesená",J262,0)</f>
        <v>0</v>
      </c>
      <c r="BH262" s="233">
        <f>IF(N262="sníž. přenesená",J262,0)</f>
        <v>0</v>
      </c>
      <c r="BI262" s="233">
        <f>IF(N262="nulová",J262,0)</f>
        <v>0</v>
      </c>
      <c r="BJ262" s="18" t="s">
        <v>84</v>
      </c>
      <c r="BK262" s="233">
        <f>ROUND(I262*H262,2)</f>
        <v>0</v>
      </c>
      <c r="BL262" s="18" t="s">
        <v>209</v>
      </c>
      <c r="BM262" s="232" t="s">
        <v>454</v>
      </c>
    </row>
    <row r="263" spans="1:47" s="2" customFormat="1" ht="12">
      <c r="A263" s="40"/>
      <c r="B263" s="41"/>
      <c r="C263" s="42"/>
      <c r="D263" s="234" t="s">
        <v>210</v>
      </c>
      <c r="E263" s="42"/>
      <c r="F263" s="235" t="s">
        <v>1370</v>
      </c>
      <c r="G263" s="42"/>
      <c r="H263" s="42"/>
      <c r="I263" s="138"/>
      <c r="J263" s="42"/>
      <c r="K263" s="42"/>
      <c r="L263" s="46"/>
      <c r="M263" s="236"/>
      <c r="N263" s="237"/>
      <c r="O263" s="86"/>
      <c r="P263" s="86"/>
      <c r="Q263" s="86"/>
      <c r="R263" s="86"/>
      <c r="S263" s="86"/>
      <c r="T263" s="87"/>
      <c r="U263" s="40"/>
      <c r="V263" s="40"/>
      <c r="W263" s="40"/>
      <c r="X263" s="40"/>
      <c r="Y263" s="40"/>
      <c r="Z263" s="40"/>
      <c r="AA263" s="40"/>
      <c r="AB263" s="40"/>
      <c r="AC263" s="40"/>
      <c r="AD263" s="40"/>
      <c r="AE263" s="40"/>
      <c r="AT263" s="18" t="s">
        <v>210</v>
      </c>
      <c r="AU263" s="18" t="s">
        <v>86</v>
      </c>
    </row>
    <row r="264" spans="1:51" s="13" customFormat="1" ht="12">
      <c r="A264" s="13"/>
      <c r="B264" s="238"/>
      <c r="C264" s="239"/>
      <c r="D264" s="234" t="s">
        <v>213</v>
      </c>
      <c r="E264" s="240" t="s">
        <v>32</v>
      </c>
      <c r="F264" s="241" t="s">
        <v>1603</v>
      </c>
      <c r="G264" s="239"/>
      <c r="H264" s="242">
        <v>205.2</v>
      </c>
      <c r="I264" s="243"/>
      <c r="J264" s="239"/>
      <c r="K264" s="239"/>
      <c r="L264" s="244"/>
      <c r="M264" s="245"/>
      <c r="N264" s="246"/>
      <c r="O264" s="246"/>
      <c r="P264" s="246"/>
      <c r="Q264" s="246"/>
      <c r="R264" s="246"/>
      <c r="S264" s="246"/>
      <c r="T264" s="247"/>
      <c r="U264" s="13"/>
      <c r="V264" s="13"/>
      <c r="W264" s="13"/>
      <c r="X264" s="13"/>
      <c r="Y264" s="13"/>
      <c r="Z264" s="13"/>
      <c r="AA264" s="13"/>
      <c r="AB264" s="13"/>
      <c r="AC264" s="13"/>
      <c r="AD264" s="13"/>
      <c r="AE264" s="13"/>
      <c r="AT264" s="248" t="s">
        <v>213</v>
      </c>
      <c r="AU264" s="248" t="s">
        <v>86</v>
      </c>
      <c r="AV264" s="13" t="s">
        <v>86</v>
      </c>
      <c r="AW264" s="13" t="s">
        <v>39</v>
      </c>
      <c r="AX264" s="13" t="s">
        <v>6</v>
      </c>
      <c r="AY264" s="248" t="s">
        <v>199</v>
      </c>
    </row>
    <row r="265" spans="1:51" s="13" customFormat="1" ht="12">
      <c r="A265" s="13"/>
      <c r="B265" s="238"/>
      <c r="C265" s="239"/>
      <c r="D265" s="234" t="s">
        <v>213</v>
      </c>
      <c r="E265" s="240" t="s">
        <v>32</v>
      </c>
      <c r="F265" s="241" t="s">
        <v>1604</v>
      </c>
      <c r="G265" s="239"/>
      <c r="H265" s="242">
        <v>21.34</v>
      </c>
      <c r="I265" s="243"/>
      <c r="J265" s="239"/>
      <c r="K265" s="239"/>
      <c r="L265" s="244"/>
      <c r="M265" s="245"/>
      <c r="N265" s="246"/>
      <c r="O265" s="246"/>
      <c r="P265" s="246"/>
      <c r="Q265" s="246"/>
      <c r="R265" s="246"/>
      <c r="S265" s="246"/>
      <c r="T265" s="247"/>
      <c r="U265" s="13"/>
      <c r="V265" s="13"/>
      <c r="W265" s="13"/>
      <c r="X265" s="13"/>
      <c r="Y265" s="13"/>
      <c r="Z265" s="13"/>
      <c r="AA265" s="13"/>
      <c r="AB265" s="13"/>
      <c r="AC265" s="13"/>
      <c r="AD265" s="13"/>
      <c r="AE265" s="13"/>
      <c r="AT265" s="248" t="s">
        <v>213</v>
      </c>
      <c r="AU265" s="248" t="s">
        <v>86</v>
      </c>
      <c r="AV265" s="13" t="s">
        <v>86</v>
      </c>
      <c r="AW265" s="13" t="s">
        <v>39</v>
      </c>
      <c r="AX265" s="13" t="s">
        <v>6</v>
      </c>
      <c r="AY265" s="248" t="s">
        <v>199</v>
      </c>
    </row>
    <row r="266" spans="1:51" s="14" customFormat="1" ht="12">
      <c r="A266" s="14"/>
      <c r="B266" s="249"/>
      <c r="C266" s="250"/>
      <c r="D266" s="234" t="s">
        <v>213</v>
      </c>
      <c r="E266" s="251" t="s">
        <v>32</v>
      </c>
      <c r="F266" s="252" t="s">
        <v>215</v>
      </c>
      <c r="G266" s="250"/>
      <c r="H266" s="253">
        <v>226.54</v>
      </c>
      <c r="I266" s="254"/>
      <c r="J266" s="250"/>
      <c r="K266" s="250"/>
      <c r="L266" s="255"/>
      <c r="M266" s="269"/>
      <c r="N266" s="270"/>
      <c r="O266" s="270"/>
      <c r="P266" s="270"/>
      <c r="Q266" s="270"/>
      <c r="R266" s="270"/>
      <c r="S266" s="270"/>
      <c r="T266" s="271"/>
      <c r="U266" s="14"/>
      <c r="V266" s="14"/>
      <c r="W266" s="14"/>
      <c r="X266" s="14"/>
      <c r="Y266" s="14"/>
      <c r="Z266" s="14"/>
      <c r="AA266" s="14"/>
      <c r="AB266" s="14"/>
      <c r="AC266" s="14"/>
      <c r="AD266" s="14"/>
      <c r="AE266" s="14"/>
      <c r="AT266" s="259" t="s">
        <v>213</v>
      </c>
      <c r="AU266" s="259" t="s">
        <v>86</v>
      </c>
      <c r="AV266" s="14" t="s">
        <v>209</v>
      </c>
      <c r="AW266" s="14" t="s">
        <v>39</v>
      </c>
      <c r="AX266" s="14" t="s">
        <v>84</v>
      </c>
      <c r="AY266" s="259" t="s">
        <v>199</v>
      </c>
    </row>
    <row r="267" spans="1:65" s="2" customFormat="1" ht="19.8" customHeight="1">
      <c r="A267" s="40"/>
      <c r="B267" s="41"/>
      <c r="C267" s="260" t="s">
        <v>456</v>
      </c>
      <c r="D267" s="260" t="s">
        <v>222</v>
      </c>
      <c r="E267" s="261" t="s">
        <v>962</v>
      </c>
      <c r="F267" s="262" t="s">
        <v>963</v>
      </c>
      <c r="G267" s="263" t="s">
        <v>303</v>
      </c>
      <c r="H267" s="264">
        <v>91.29</v>
      </c>
      <c r="I267" s="265"/>
      <c r="J267" s="266">
        <f>ROUND(I267*H267,2)</f>
        <v>0</v>
      </c>
      <c r="K267" s="262" t="s">
        <v>32</v>
      </c>
      <c r="L267" s="46"/>
      <c r="M267" s="267" t="s">
        <v>32</v>
      </c>
      <c r="N267" s="268" t="s">
        <v>48</v>
      </c>
      <c r="O267" s="86"/>
      <c r="P267" s="230">
        <f>O267*H267</f>
        <v>0</v>
      </c>
      <c r="Q267" s="230">
        <v>0</v>
      </c>
      <c r="R267" s="230">
        <f>Q267*H267</f>
        <v>0</v>
      </c>
      <c r="S267" s="230">
        <v>0</v>
      </c>
      <c r="T267" s="231">
        <f>S267*H267</f>
        <v>0</v>
      </c>
      <c r="U267" s="40"/>
      <c r="V267" s="40"/>
      <c r="W267" s="40"/>
      <c r="X267" s="40"/>
      <c r="Y267" s="40"/>
      <c r="Z267" s="40"/>
      <c r="AA267" s="40"/>
      <c r="AB267" s="40"/>
      <c r="AC267" s="40"/>
      <c r="AD267" s="40"/>
      <c r="AE267" s="40"/>
      <c r="AR267" s="232" t="s">
        <v>209</v>
      </c>
      <c r="AT267" s="232" t="s">
        <v>222</v>
      </c>
      <c r="AU267" s="232" t="s">
        <v>86</v>
      </c>
      <c r="AY267" s="18" t="s">
        <v>199</v>
      </c>
      <c r="BE267" s="233">
        <f>IF(N267="základní",J267,0)</f>
        <v>0</v>
      </c>
      <c r="BF267" s="233">
        <f>IF(N267="snížená",J267,0)</f>
        <v>0</v>
      </c>
      <c r="BG267" s="233">
        <f>IF(N267="zákl. přenesená",J267,0)</f>
        <v>0</v>
      </c>
      <c r="BH267" s="233">
        <f>IF(N267="sníž. přenesená",J267,0)</f>
        <v>0</v>
      </c>
      <c r="BI267" s="233">
        <f>IF(N267="nulová",J267,0)</f>
        <v>0</v>
      </c>
      <c r="BJ267" s="18" t="s">
        <v>84</v>
      </c>
      <c r="BK267" s="233">
        <f>ROUND(I267*H267,2)</f>
        <v>0</v>
      </c>
      <c r="BL267" s="18" t="s">
        <v>209</v>
      </c>
      <c r="BM267" s="232" t="s">
        <v>459</v>
      </c>
    </row>
    <row r="268" spans="1:47" s="2" customFormat="1" ht="12">
      <c r="A268" s="40"/>
      <c r="B268" s="41"/>
      <c r="C268" s="42"/>
      <c r="D268" s="234" t="s">
        <v>210</v>
      </c>
      <c r="E268" s="42"/>
      <c r="F268" s="235" t="s">
        <v>963</v>
      </c>
      <c r="G268" s="42"/>
      <c r="H268" s="42"/>
      <c r="I268" s="138"/>
      <c r="J268" s="42"/>
      <c r="K268" s="42"/>
      <c r="L268" s="46"/>
      <c r="M268" s="236"/>
      <c r="N268" s="237"/>
      <c r="O268" s="86"/>
      <c r="P268" s="86"/>
      <c r="Q268" s="86"/>
      <c r="R268" s="86"/>
      <c r="S268" s="86"/>
      <c r="T268" s="87"/>
      <c r="U268" s="40"/>
      <c r="V268" s="40"/>
      <c r="W268" s="40"/>
      <c r="X268" s="40"/>
      <c r="Y268" s="40"/>
      <c r="Z268" s="40"/>
      <c r="AA268" s="40"/>
      <c r="AB268" s="40"/>
      <c r="AC268" s="40"/>
      <c r="AD268" s="40"/>
      <c r="AE268" s="40"/>
      <c r="AT268" s="18" t="s">
        <v>210</v>
      </c>
      <c r="AU268" s="18" t="s">
        <v>86</v>
      </c>
    </row>
    <row r="269" spans="1:51" s="13" customFormat="1" ht="12">
      <c r="A269" s="13"/>
      <c r="B269" s="238"/>
      <c r="C269" s="239"/>
      <c r="D269" s="234" t="s">
        <v>213</v>
      </c>
      <c r="E269" s="240" t="s">
        <v>32</v>
      </c>
      <c r="F269" s="241" t="s">
        <v>1605</v>
      </c>
      <c r="G269" s="239"/>
      <c r="H269" s="242">
        <v>32.64</v>
      </c>
      <c r="I269" s="243"/>
      <c r="J269" s="239"/>
      <c r="K269" s="239"/>
      <c r="L269" s="244"/>
      <c r="M269" s="245"/>
      <c r="N269" s="246"/>
      <c r="O269" s="246"/>
      <c r="P269" s="246"/>
      <c r="Q269" s="246"/>
      <c r="R269" s="246"/>
      <c r="S269" s="246"/>
      <c r="T269" s="247"/>
      <c r="U269" s="13"/>
      <c r="V269" s="13"/>
      <c r="W269" s="13"/>
      <c r="X269" s="13"/>
      <c r="Y269" s="13"/>
      <c r="Z269" s="13"/>
      <c r="AA269" s="13"/>
      <c r="AB269" s="13"/>
      <c r="AC269" s="13"/>
      <c r="AD269" s="13"/>
      <c r="AE269" s="13"/>
      <c r="AT269" s="248" t="s">
        <v>213</v>
      </c>
      <c r="AU269" s="248" t="s">
        <v>86</v>
      </c>
      <c r="AV269" s="13" t="s">
        <v>86</v>
      </c>
      <c r="AW269" s="13" t="s">
        <v>39</v>
      </c>
      <c r="AX269" s="13" t="s">
        <v>6</v>
      </c>
      <c r="AY269" s="248" t="s">
        <v>199</v>
      </c>
    </row>
    <row r="270" spans="1:51" s="13" customFormat="1" ht="12">
      <c r="A270" s="13"/>
      <c r="B270" s="238"/>
      <c r="C270" s="239"/>
      <c r="D270" s="234" t="s">
        <v>213</v>
      </c>
      <c r="E270" s="240" t="s">
        <v>32</v>
      </c>
      <c r="F270" s="241" t="s">
        <v>1606</v>
      </c>
      <c r="G270" s="239"/>
      <c r="H270" s="242">
        <v>4.25</v>
      </c>
      <c r="I270" s="243"/>
      <c r="J270" s="239"/>
      <c r="K270" s="239"/>
      <c r="L270" s="244"/>
      <c r="M270" s="245"/>
      <c r="N270" s="246"/>
      <c r="O270" s="246"/>
      <c r="P270" s="246"/>
      <c r="Q270" s="246"/>
      <c r="R270" s="246"/>
      <c r="S270" s="246"/>
      <c r="T270" s="247"/>
      <c r="U270" s="13"/>
      <c r="V270" s="13"/>
      <c r="W270" s="13"/>
      <c r="X270" s="13"/>
      <c r="Y270" s="13"/>
      <c r="Z270" s="13"/>
      <c r="AA270" s="13"/>
      <c r="AB270" s="13"/>
      <c r="AC270" s="13"/>
      <c r="AD270" s="13"/>
      <c r="AE270" s="13"/>
      <c r="AT270" s="248" t="s">
        <v>213</v>
      </c>
      <c r="AU270" s="248" t="s">
        <v>86</v>
      </c>
      <c r="AV270" s="13" t="s">
        <v>86</v>
      </c>
      <c r="AW270" s="13" t="s">
        <v>39</v>
      </c>
      <c r="AX270" s="13" t="s">
        <v>6</v>
      </c>
      <c r="AY270" s="248" t="s">
        <v>199</v>
      </c>
    </row>
    <row r="271" spans="1:51" s="13" customFormat="1" ht="12">
      <c r="A271" s="13"/>
      <c r="B271" s="238"/>
      <c r="C271" s="239"/>
      <c r="D271" s="234" t="s">
        <v>213</v>
      </c>
      <c r="E271" s="240" t="s">
        <v>32</v>
      </c>
      <c r="F271" s="241" t="s">
        <v>1607</v>
      </c>
      <c r="G271" s="239"/>
      <c r="H271" s="242">
        <v>54.4</v>
      </c>
      <c r="I271" s="243"/>
      <c r="J271" s="239"/>
      <c r="K271" s="239"/>
      <c r="L271" s="244"/>
      <c r="M271" s="245"/>
      <c r="N271" s="246"/>
      <c r="O271" s="246"/>
      <c r="P271" s="246"/>
      <c r="Q271" s="246"/>
      <c r="R271" s="246"/>
      <c r="S271" s="246"/>
      <c r="T271" s="247"/>
      <c r="U271" s="13"/>
      <c r="V271" s="13"/>
      <c r="W271" s="13"/>
      <c r="X271" s="13"/>
      <c r="Y271" s="13"/>
      <c r="Z271" s="13"/>
      <c r="AA271" s="13"/>
      <c r="AB271" s="13"/>
      <c r="AC271" s="13"/>
      <c r="AD271" s="13"/>
      <c r="AE271" s="13"/>
      <c r="AT271" s="248" t="s">
        <v>213</v>
      </c>
      <c r="AU271" s="248" t="s">
        <v>86</v>
      </c>
      <c r="AV271" s="13" t="s">
        <v>86</v>
      </c>
      <c r="AW271" s="13" t="s">
        <v>39</v>
      </c>
      <c r="AX271" s="13" t="s">
        <v>6</v>
      </c>
      <c r="AY271" s="248" t="s">
        <v>199</v>
      </c>
    </row>
    <row r="272" spans="1:51" s="14" customFormat="1" ht="12">
      <c r="A272" s="14"/>
      <c r="B272" s="249"/>
      <c r="C272" s="250"/>
      <c r="D272" s="234" t="s">
        <v>213</v>
      </c>
      <c r="E272" s="251" t="s">
        <v>32</v>
      </c>
      <c r="F272" s="252" t="s">
        <v>215</v>
      </c>
      <c r="G272" s="250"/>
      <c r="H272" s="253">
        <v>91.28999999999999</v>
      </c>
      <c r="I272" s="254"/>
      <c r="J272" s="250"/>
      <c r="K272" s="250"/>
      <c r="L272" s="255"/>
      <c r="M272" s="269"/>
      <c r="N272" s="270"/>
      <c r="O272" s="270"/>
      <c r="P272" s="270"/>
      <c r="Q272" s="270"/>
      <c r="R272" s="270"/>
      <c r="S272" s="270"/>
      <c r="T272" s="271"/>
      <c r="U272" s="14"/>
      <c r="V272" s="14"/>
      <c r="W272" s="14"/>
      <c r="X272" s="14"/>
      <c r="Y272" s="14"/>
      <c r="Z272" s="14"/>
      <c r="AA272" s="14"/>
      <c r="AB272" s="14"/>
      <c r="AC272" s="14"/>
      <c r="AD272" s="14"/>
      <c r="AE272" s="14"/>
      <c r="AT272" s="259" t="s">
        <v>213</v>
      </c>
      <c r="AU272" s="259" t="s">
        <v>86</v>
      </c>
      <c r="AV272" s="14" t="s">
        <v>209</v>
      </c>
      <c r="AW272" s="14" t="s">
        <v>39</v>
      </c>
      <c r="AX272" s="14" t="s">
        <v>84</v>
      </c>
      <c r="AY272" s="259" t="s">
        <v>199</v>
      </c>
    </row>
    <row r="273" spans="1:63" s="12" customFormat="1" ht="22.8" customHeight="1">
      <c r="A273" s="12"/>
      <c r="B273" s="204"/>
      <c r="C273" s="205"/>
      <c r="D273" s="206" t="s">
        <v>76</v>
      </c>
      <c r="E273" s="218" t="s">
        <v>983</v>
      </c>
      <c r="F273" s="218" t="s">
        <v>984</v>
      </c>
      <c r="G273" s="205"/>
      <c r="H273" s="205"/>
      <c r="I273" s="208"/>
      <c r="J273" s="219">
        <f>BK273</f>
        <v>0</v>
      </c>
      <c r="K273" s="205"/>
      <c r="L273" s="210"/>
      <c r="M273" s="211"/>
      <c r="N273" s="212"/>
      <c r="O273" s="212"/>
      <c r="P273" s="213">
        <f>SUM(P274:P287)</f>
        <v>0</v>
      </c>
      <c r="Q273" s="212"/>
      <c r="R273" s="213">
        <f>SUM(R274:R287)</f>
        <v>0</v>
      </c>
      <c r="S273" s="212"/>
      <c r="T273" s="214">
        <f>SUM(T274:T287)</f>
        <v>0</v>
      </c>
      <c r="U273" s="12"/>
      <c r="V273" s="12"/>
      <c r="W273" s="12"/>
      <c r="X273" s="12"/>
      <c r="Y273" s="12"/>
      <c r="Z273" s="12"/>
      <c r="AA273" s="12"/>
      <c r="AB273" s="12"/>
      <c r="AC273" s="12"/>
      <c r="AD273" s="12"/>
      <c r="AE273" s="12"/>
      <c r="AR273" s="215" t="s">
        <v>84</v>
      </c>
      <c r="AT273" s="216" t="s">
        <v>76</v>
      </c>
      <c r="AU273" s="216" t="s">
        <v>84</v>
      </c>
      <c r="AY273" s="215" t="s">
        <v>199</v>
      </c>
      <c r="BK273" s="217">
        <f>SUM(BK274:BK287)</f>
        <v>0</v>
      </c>
    </row>
    <row r="274" spans="1:65" s="2" customFormat="1" ht="19.8" customHeight="1">
      <c r="A274" s="40"/>
      <c r="B274" s="41"/>
      <c r="C274" s="260" t="s">
        <v>363</v>
      </c>
      <c r="D274" s="260" t="s">
        <v>222</v>
      </c>
      <c r="E274" s="261" t="s">
        <v>990</v>
      </c>
      <c r="F274" s="262" t="s">
        <v>991</v>
      </c>
      <c r="G274" s="263" t="s">
        <v>296</v>
      </c>
      <c r="H274" s="264">
        <v>764.923</v>
      </c>
      <c r="I274" s="265"/>
      <c r="J274" s="266">
        <f>ROUND(I274*H274,2)</f>
        <v>0</v>
      </c>
      <c r="K274" s="262" t="s">
        <v>32</v>
      </c>
      <c r="L274" s="46"/>
      <c r="M274" s="267" t="s">
        <v>32</v>
      </c>
      <c r="N274" s="268" t="s">
        <v>48</v>
      </c>
      <c r="O274" s="86"/>
      <c r="P274" s="230">
        <f>O274*H274</f>
        <v>0</v>
      </c>
      <c r="Q274" s="230">
        <v>0</v>
      </c>
      <c r="R274" s="230">
        <f>Q274*H274</f>
        <v>0</v>
      </c>
      <c r="S274" s="230">
        <v>0</v>
      </c>
      <c r="T274" s="231">
        <f>S274*H274</f>
        <v>0</v>
      </c>
      <c r="U274" s="40"/>
      <c r="V274" s="40"/>
      <c r="W274" s="40"/>
      <c r="X274" s="40"/>
      <c r="Y274" s="40"/>
      <c r="Z274" s="40"/>
      <c r="AA274" s="40"/>
      <c r="AB274" s="40"/>
      <c r="AC274" s="40"/>
      <c r="AD274" s="40"/>
      <c r="AE274" s="40"/>
      <c r="AR274" s="232" t="s">
        <v>209</v>
      </c>
      <c r="AT274" s="232" t="s">
        <v>222</v>
      </c>
      <c r="AU274" s="232" t="s">
        <v>86</v>
      </c>
      <c r="AY274" s="18" t="s">
        <v>199</v>
      </c>
      <c r="BE274" s="233">
        <f>IF(N274="základní",J274,0)</f>
        <v>0</v>
      </c>
      <c r="BF274" s="233">
        <f>IF(N274="snížená",J274,0)</f>
        <v>0</v>
      </c>
      <c r="BG274" s="233">
        <f>IF(N274="zákl. přenesená",J274,0)</f>
        <v>0</v>
      </c>
      <c r="BH274" s="233">
        <f>IF(N274="sníž. přenesená",J274,0)</f>
        <v>0</v>
      </c>
      <c r="BI274" s="233">
        <f>IF(N274="nulová",J274,0)</f>
        <v>0</v>
      </c>
      <c r="BJ274" s="18" t="s">
        <v>84</v>
      </c>
      <c r="BK274" s="233">
        <f>ROUND(I274*H274,2)</f>
        <v>0</v>
      </c>
      <c r="BL274" s="18" t="s">
        <v>209</v>
      </c>
      <c r="BM274" s="232" t="s">
        <v>463</v>
      </c>
    </row>
    <row r="275" spans="1:47" s="2" customFormat="1" ht="12">
      <c r="A275" s="40"/>
      <c r="B275" s="41"/>
      <c r="C275" s="42"/>
      <c r="D275" s="234" t="s">
        <v>210</v>
      </c>
      <c r="E275" s="42"/>
      <c r="F275" s="235" t="s">
        <v>991</v>
      </c>
      <c r="G275" s="42"/>
      <c r="H275" s="42"/>
      <c r="I275" s="138"/>
      <c r="J275" s="42"/>
      <c r="K275" s="42"/>
      <c r="L275" s="46"/>
      <c r="M275" s="236"/>
      <c r="N275" s="237"/>
      <c r="O275" s="86"/>
      <c r="P275" s="86"/>
      <c r="Q275" s="86"/>
      <c r="R275" s="86"/>
      <c r="S275" s="86"/>
      <c r="T275" s="87"/>
      <c r="U275" s="40"/>
      <c r="V275" s="40"/>
      <c r="W275" s="40"/>
      <c r="X275" s="40"/>
      <c r="Y275" s="40"/>
      <c r="Z275" s="40"/>
      <c r="AA275" s="40"/>
      <c r="AB275" s="40"/>
      <c r="AC275" s="40"/>
      <c r="AD275" s="40"/>
      <c r="AE275" s="40"/>
      <c r="AT275" s="18" t="s">
        <v>210</v>
      </c>
      <c r="AU275" s="18" t="s">
        <v>86</v>
      </c>
    </row>
    <row r="276" spans="1:51" s="13" customFormat="1" ht="12">
      <c r="A276" s="13"/>
      <c r="B276" s="238"/>
      <c r="C276" s="239"/>
      <c r="D276" s="234" t="s">
        <v>213</v>
      </c>
      <c r="E276" s="240" t="s">
        <v>32</v>
      </c>
      <c r="F276" s="241" t="s">
        <v>1608</v>
      </c>
      <c r="G276" s="239"/>
      <c r="H276" s="242">
        <v>564.085</v>
      </c>
      <c r="I276" s="243"/>
      <c r="J276" s="239"/>
      <c r="K276" s="239"/>
      <c r="L276" s="244"/>
      <c r="M276" s="245"/>
      <c r="N276" s="246"/>
      <c r="O276" s="246"/>
      <c r="P276" s="246"/>
      <c r="Q276" s="246"/>
      <c r="R276" s="246"/>
      <c r="S276" s="246"/>
      <c r="T276" s="247"/>
      <c r="U276" s="13"/>
      <c r="V276" s="13"/>
      <c r="W276" s="13"/>
      <c r="X276" s="13"/>
      <c r="Y276" s="13"/>
      <c r="Z276" s="13"/>
      <c r="AA276" s="13"/>
      <c r="AB276" s="13"/>
      <c r="AC276" s="13"/>
      <c r="AD276" s="13"/>
      <c r="AE276" s="13"/>
      <c r="AT276" s="248" t="s">
        <v>213</v>
      </c>
      <c r="AU276" s="248" t="s">
        <v>86</v>
      </c>
      <c r="AV276" s="13" t="s">
        <v>86</v>
      </c>
      <c r="AW276" s="13" t="s">
        <v>39</v>
      </c>
      <c r="AX276" s="13" t="s">
        <v>6</v>
      </c>
      <c r="AY276" s="248" t="s">
        <v>199</v>
      </c>
    </row>
    <row r="277" spans="1:51" s="13" customFormat="1" ht="12">
      <c r="A277" s="13"/>
      <c r="B277" s="238"/>
      <c r="C277" s="239"/>
      <c r="D277" s="234" t="s">
        <v>213</v>
      </c>
      <c r="E277" s="240" t="s">
        <v>32</v>
      </c>
      <c r="F277" s="241" t="s">
        <v>1609</v>
      </c>
      <c r="G277" s="239"/>
      <c r="H277" s="242">
        <v>200.838</v>
      </c>
      <c r="I277" s="243"/>
      <c r="J277" s="239"/>
      <c r="K277" s="239"/>
      <c r="L277" s="244"/>
      <c r="M277" s="245"/>
      <c r="N277" s="246"/>
      <c r="O277" s="246"/>
      <c r="P277" s="246"/>
      <c r="Q277" s="246"/>
      <c r="R277" s="246"/>
      <c r="S277" s="246"/>
      <c r="T277" s="247"/>
      <c r="U277" s="13"/>
      <c r="V277" s="13"/>
      <c r="W277" s="13"/>
      <c r="X277" s="13"/>
      <c r="Y277" s="13"/>
      <c r="Z277" s="13"/>
      <c r="AA277" s="13"/>
      <c r="AB277" s="13"/>
      <c r="AC277" s="13"/>
      <c r="AD277" s="13"/>
      <c r="AE277" s="13"/>
      <c r="AT277" s="248" t="s">
        <v>213</v>
      </c>
      <c r="AU277" s="248" t="s">
        <v>86</v>
      </c>
      <c r="AV277" s="13" t="s">
        <v>86</v>
      </c>
      <c r="AW277" s="13" t="s">
        <v>39</v>
      </c>
      <c r="AX277" s="13" t="s">
        <v>6</v>
      </c>
      <c r="AY277" s="248" t="s">
        <v>199</v>
      </c>
    </row>
    <row r="278" spans="1:51" s="14" customFormat="1" ht="12">
      <c r="A278" s="14"/>
      <c r="B278" s="249"/>
      <c r="C278" s="250"/>
      <c r="D278" s="234" t="s">
        <v>213</v>
      </c>
      <c r="E278" s="251" t="s">
        <v>32</v>
      </c>
      <c r="F278" s="252" t="s">
        <v>215</v>
      </c>
      <c r="G278" s="250"/>
      <c r="H278" s="253">
        <v>764.923</v>
      </c>
      <c r="I278" s="254"/>
      <c r="J278" s="250"/>
      <c r="K278" s="250"/>
      <c r="L278" s="255"/>
      <c r="M278" s="269"/>
      <c r="N278" s="270"/>
      <c r="O278" s="270"/>
      <c r="P278" s="270"/>
      <c r="Q278" s="270"/>
      <c r="R278" s="270"/>
      <c r="S278" s="270"/>
      <c r="T278" s="271"/>
      <c r="U278" s="14"/>
      <c r="V278" s="14"/>
      <c r="W278" s="14"/>
      <c r="X278" s="14"/>
      <c r="Y278" s="14"/>
      <c r="Z278" s="14"/>
      <c r="AA278" s="14"/>
      <c r="AB278" s="14"/>
      <c r="AC278" s="14"/>
      <c r="AD278" s="14"/>
      <c r="AE278" s="14"/>
      <c r="AT278" s="259" t="s">
        <v>213</v>
      </c>
      <c r="AU278" s="259" t="s">
        <v>86</v>
      </c>
      <c r="AV278" s="14" t="s">
        <v>209</v>
      </c>
      <c r="AW278" s="14" t="s">
        <v>39</v>
      </c>
      <c r="AX278" s="14" t="s">
        <v>84</v>
      </c>
      <c r="AY278" s="259" t="s">
        <v>199</v>
      </c>
    </row>
    <row r="279" spans="1:65" s="2" customFormat="1" ht="19.8" customHeight="1">
      <c r="A279" s="40"/>
      <c r="B279" s="41"/>
      <c r="C279" s="260" t="s">
        <v>465</v>
      </c>
      <c r="D279" s="260" t="s">
        <v>222</v>
      </c>
      <c r="E279" s="261" t="s">
        <v>985</v>
      </c>
      <c r="F279" s="262" t="s">
        <v>986</v>
      </c>
      <c r="G279" s="263" t="s">
        <v>296</v>
      </c>
      <c r="H279" s="264">
        <v>764.923</v>
      </c>
      <c r="I279" s="265"/>
      <c r="J279" s="266">
        <f>ROUND(I279*H279,2)</f>
        <v>0</v>
      </c>
      <c r="K279" s="262" t="s">
        <v>32</v>
      </c>
      <c r="L279" s="46"/>
      <c r="M279" s="267" t="s">
        <v>32</v>
      </c>
      <c r="N279" s="268" t="s">
        <v>48</v>
      </c>
      <c r="O279" s="86"/>
      <c r="P279" s="230">
        <f>O279*H279</f>
        <v>0</v>
      </c>
      <c r="Q279" s="230">
        <v>0</v>
      </c>
      <c r="R279" s="230">
        <f>Q279*H279</f>
        <v>0</v>
      </c>
      <c r="S279" s="230">
        <v>0</v>
      </c>
      <c r="T279" s="231">
        <f>S279*H279</f>
        <v>0</v>
      </c>
      <c r="U279" s="40"/>
      <c r="V279" s="40"/>
      <c r="W279" s="40"/>
      <c r="X279" s="40"/>
      <c r="Y279" s="40"/>
      <c r="Z279" s="40"/>
      <c r="AA279" s="40"/>
      <c r="AB279" s="40"/>
      <c r="AC279" s="40"/>
      <c r="AD279" s="40"/>
      <c r="AE279" s="40"/>
      <c r="AR279" s="232" t="s">
        <v>209</v>
      </c>
      <c r="AT279" s="232" t="s">
        <v>222</v>
      </c>
      <c r="AU279" s="232" t="s">
        <v>86</v>
      </c>
      <c r="AY279" s="18" t="s">
        <v>199</v>
      </c>
      <c r="BE279" s="233">
        <f>IF(N279="základní",J279,0)</f>
        <v>0</v>
      </c>
      <c r="BF279" s="233">
        <f>IF(N279="snížená",J279,0)</f>
        <v>0</v>
      </c>
      <c r="BG279" s="233">
        <f>IF(N279="zákl. přenesená",J279,0)</f>
        <v>0</v>
      </c>
      <c r="BH279" s="233">
        <f>IF(N279="sníž. přenesená",J279,0)</f>
        <v>0</v>
      </c>
      <c r="BI279" s="233">
        <f>IF(N279="nulová",J279,0)</f>
        <v>0</v>
      </c>
      <c r="BJ279" s="18" t="s">
        <v>84</v>
      </c>
      <c r="BK279" s="233">
        <f>ROUND(I279*H279,2)</f>
        <v>0</v>
      </c>
      <c r="BL279" s="18" t="s">
        <v>209</v>
      </c>
      <c r="BM279" s="232" t="s">
        <v>468</v>
      </c>
    </row>
    <row r="280" spans="1:47" s="2" customFormat="1" ht="12">
      <c r="A280" s="40"/>
      <c r="B280" s="41"/>
      <c r="C280" s="42"/>
      <c r="D280" s="234" t="s">
        <v>210</v>
      </c>
      <c r="E280" s="42"/>
      <c r="F280" s="235" t="s">
        <v>986</v>
      </c>
      <c r="G280" s="42"/>
      <c r="H280" s="42"/>
      <c r="I280" s="138"/>
      <c r="J280" s="42"/>
      <c r="K280" s="42"/>
      <c r="L280" s="46"/>
      <c r="M280" s="236"/>
      <c r="N280" s="237"/>
      <c r="O280" s="86"/>
      <c r="P280" s="86"/>
      <c r="Q280" s="86"/>
      <c r="R280" s="86"/>
      <c r="S280" s="86"/>
      <c r="T280" s="87"/>
      <c r="U280" s="40"/>
      <c r="V280" s="40"/>
      <c r="W280" s="40"/>
      <c r="X280" s="40"/>
      <c r="Y280" s="40"/>
      <c r="Z280" s="40"/>
      <c r="AA280" s="40"/>
      <c r="AB280" s="40"/>
      <c r="AC280" s="40"/>
      <c r="AD280" s="40"/>
      <c r="AE280" s="40"/>
      <c r="AT280" s="18" t="s">
        <v>210</v>
      </c>
      <c r="AU280" s="18" t="s">
        <v>86</v>
      </c>
    </row>
    <row r="281" spans="1:51" s="13" customFormat="1" ht="12">
      <c r="A281" s="13"/>
      <c r="B281" s="238"/>
      <c r="C281" s="239"/>
      <c r="D281" s="234" t="s">
        <v>213</v>
      </c>
      <c r="E281" s="240" t="s">
        <v>32</v>
      </c>
      <c r="F281" s="241" t="s">
        <v>1608</v>
      </c>
      <c r="G281" s="239"/>
      <c r="H281" s="242">
        <v>564.085</v>
      </c>
      <c r="I281" s="243"/>
      <c r="J281" s="239"/>
      <c r="K281" s="239"/>
      <c r="L281" s="244"/>
      <c r="M281" s="245"/>
      <c r="N281" s="246"/>
      <c r="O281" s="246"/>
      <c r="P281" s="246"/>
      <c r="Q281" s="246"/>
      <c r="R281" s="246"/>
      <c r="S281" s="246"/>
      <c r="T281" s="247"/>
      <c r="U281" s="13"/>
      <c r="V281" s="13"/>
      <c r="W281" s="13"/>
      <c r="X281" s="13"/>
      <c r="Y281" s="13"/>
      <c r="Z281" s="13"/>
      <c r="AA281" s="13"/>
      <c r="AB281" s="13"/>
      <c r="AC281" s="13"/>
      <c r="AD281" s="13"/>
      <c r="AE281" s="13"/>
      <c r="AT281" s="248" t="s">
        <v>213</v>
      </c>
      <c r="AU281" s="248" t="s">
        <v>86</v>
      </c>
      <c r="AV281" s="13" t="s">
        <v>86</v>
      </c>
      <c r="AW281" s="13" t="s">
        <v>39</v>
      </c>
      <c r="AX281" s="13" t="s">
        <v>6</v>
      </c>
      <c r="AY281" s="248" t="s">
        <v>199</v>
      </c>
    </row>
    <row r="282" spans="1:51" s="13" customFormat="1" ht="12">
      <c r="A282" s="13"/>
      <c r="B282" s="238"/>
      <c r="C282" s="239"/>
      <c r="D282" s="234" t="s">
        <v>213</v>
      </c>
      <c r="E282" s="240" t="s">
        <v>32</v>
      </c>
      <c r="F282" s="241" t="s">
        <v>1609</v>
      </c>
      <c r="G282" s="239"/>
      <c r="H282" s="242">
        <v>200.838</v>
      </c>
      <c r="I282" s="243"/>
      <c r="J282" s="239"/>
      <c r="K282" s="239"/>
      <c r="L282" s="244"/>
      <c r="M282" s="245"/>
      <c r="N282" s="246"/>
      <c r="O282" s="246"/>
      <c r="P282" s="246"/>
      <c r="Q282" s="246"/>
      <c r="R282" s="246"/>
      <c r="S282" s="246"/>
      <c r="T282" s="247"/>
      <c r="U282" s="13"/>
      <c r="V282" s="13"/>
      <c r="W282" s="13"/>
      <c r="X282" s="13"/>
      <c r="Y282" s="13"/>
      <c r="Z282" s="13"/>
      <c r="AA282" s="13"/>
      <c r="AB282" s="13"/>
      <c r="AC282" s="13"/>
      <c r="AD282" s="13"/>
      <c r="AE282" s="13"/>
      <c r="AT282" s="248" t="s">
        <v>213</v>
      </c>
      <c r="AU282" s="248" t="s">
        <v>86</v>
      </c>
      <c r="AV282" s="13" t="s">
        <v>86</v>
      </c>
      <c r="AW282" s="13" t="s">
        <v>39</v>
      </c>
      <c r="AX282" s="13" t="s">
        <v>6</v>
      </c>
      <c r="AY282" s="248" t="s">
        <v>199</v>
      </c>
    </row>
    <row r="283" spans="1:51" s="14" customFormat="1" ht="12">
      <c r="A283" s="14"/>
      <c r="B283" s="249"/>
      <c r="C283" s="250"/>
      <c r="D283" s="234" t="s">
        <v>213</v>
      </c>
      <c r="E283" s="251" t="s">
        <v>32</v>
      </c>
      <c r="F283" s="252" t="s">
        <v>215</v>
      </c>
      <c r="G283" s="250"/>
      <c r="H283" s="253">
        <v>764.923</v>
      </c>
      <c r="I283" s="254"/>
      <c r="J283" s="250"/>
      <c r="K283" s="250"/>
      <c r="L283" s="255"/>
      <c r="M283" s="269"/>
      <c r="N283" s="270"/>
      <c r="O283" s="270"/>
      <c r="P283" s="270"/>
      <c r="Q283" s="270"/>
      <c r="R283" s="270"/>
      <c r="S283" s="270"/>
      <c r="T283" s="271"/>
      <c r="U283" s="14"/>
      <c r="V283" s="14"/>
      <c r="W283" s="14"/>
      <c r="X283" s="14"/>
      <c r="Y283" s="14"/>
      <c r="Z283" s="14"/>
      <c r="AA283" s="14"/>
      <c r="AB283" s="14"/>
      <c r="AC283" s="14"/>
      <c r="AD283" s="14"/>
      <c r="AE283" s="14"/>
      <c r="AT283" s="259" t="s">
        <v>213</v>
      </c>
      <c r="AU283" s="259" t="s">
        <v>86</v>
      </c>
      <c r="AV283" s="14" t="s">
        <v>209</v>
      </c>
      <c r="AW283" s="14" t="s">
        <v>39</v>
      </c>
      <c r="AX283" s="14" t="s">
        <v>84</v>
      </c>
      <c r="AY283" s="259" t="s">
        <v>199</v>
      </c>
    </row>
    <row r="284" spans="1:65" s="2" customFormat="1" ht="14.4" customHeight="1">
      <c r="A284" s="40"/>
      <c r="B284" s="41"/>
      <c r="C284" s="260" t="s">
        <v>367</v>
      </c>
      <c r="D284" s="260" t="s">
        <v>222</v>
      </c>
      <c r="E284" s="261" t="s">
        <v>987</v>
      </c>
      <c r="F284" s="262" t="s">
        <v>988</v>
      </c>
      <c r="G284" s="263" t="s">
        <v>296</v>
      </c>
      <c r="H284" s="264">
        <v>22182.767</v>
      </c>
      <c r="I284" s="265"/>
      <c r="J284" s="266">
        <f>ROUND(I284*H284,2)</f>
        <v>0</v>
      </c>
      <c r="K284" s="262" t="s">
        <v>32</v>
      </c>
      <c r="L284" s="46"/>
      <c r="M284" s="267" t="s">
        <v>32</v>
      </c>
      <c r="N284" s="268" t="s">
        <v>48</v>
      </c>
      <c r="O284" s="86"/>
      <c r="P284" s="230">
        <f>O284*H284</f>
        <v>0</v>
      </c>
      <c r="Q284" s="230">
        <v>0</v>
      </c>
      <c r="R284" s="230">
        <f>Q284*H284</f>
        <v>0</v>
      </c>
      <c r="S284" s="230">
        <v>0</v>
      </c>
      <c r="T284" s="231">
        <f>S284*H284</f>
        <v>0</v>
      </c>
      <c r="U284" s="40"/>
      <c r="V284" s="40"/>
      <c r="W284" s="40"/>
      <c r="X284" s="40"/>
      <c r="Y284" s="40"/>
      <c r="Z284" s="40"/>
      <c r="AA284" s="40"/>
      <c r="AB284" s="40"/>
      <c r="AC284" s="40"/>
      <c r="AD284" s="40"/>
      <c r="AE284" s="40"/>
      <c r="AR284" s="232" t="s">
        <v>209</v>
      </c>
      <c r="AT284" s="232" t="s">
        <v>222</v>
      </c>
      <c r="AU284" s="232" t="s">
        <v>86</v>
      </c>
      <c r="AY284" s="18" t="s">
        <v>199</v>
      </c>
      <c r="BE284" s="233">
        <f>IF(N284="základní",J284,0)</f>
        <v>0</v>
      </c>
      <c r="BF284" s="233">
        <f>IF(N284="snížená",J284,0)</f>
        <v>0</v>
      </c>
      <c r="BG284" s="233">
        <f>IF(N284="zákl. přenesená",J284,0)</f>
        <v>0</v>
      </c>
      <c r="BH284" s="233">
        <f>IF(N284="sníž. přenesená",J284,0)</f>
        <v>0</v>
      </c>
      <c r="BI284" s="233">
        <f>IF(N284="nulová",J284,0)</f>
        <v>0</v>
      </c>
      <c r="BJ284" s="18" t="s">
        <v>84</v>
      </c>
      <c r="BK284" s="233">
        <f>ROUND(I284*H284,2)</f>
        <v>0</v>
      </c>
      <c r="BL284" s="18" t="s">
        <v>209</v>
      </c>
      <c r="BM284" s="232" t="s">
        <v>471</v>
      </c>
    </row>
    <row r="285" spans="1:47" s="2" customFormat="1" ht="12">
      <c r="A285" s="40"/>
      <c r="B285" s="41"/>
      <c r="C285" s="42"/>
      <c r="D285" s="234" t="s">
        <v>210</v>
      </c>
      <c r="E285" s="42"/>
      <c r="F285" s="235" t="s">
        <v>988</v>
      </c>
      <c r="G285" s="42"/>
      <c r="H285" s="42"/>
      <c r="I285" s="138"/>
      <c r="J285" s="42"/>
      <c r="K285" s="42"/>
      <c r="L285" s="46"/>
      <c r="M285" s="236"/>
      <c r="N285" s="237"/>
      <c r="O285" s="86"/>
      <c r="P285" s="86"/>
      <c r="Q285" s="86"/>
      <c r="R285" s="86"/>
      <c r="S285" s="86"/>
      <c r="T285" s="87"/>
      <c r="U285" s="40"/>
      <c r="V285" s="40"/>
      <c r="W285" s="40"/>
      <c r="X285" s="40"/>
      <c r="Y285" s="40"/>
      <c r="Z285" s="40"/>
      <c r="AA285" s="40"/>
      <c r="AB285" s="40"/>
      <c r="AC285" s="40"/>
      <c r="AD285" s="40"/>
      <c r="AE285" s="40"/>
      <c r="AT285" s="18" t="s">
        <v>210</v>
      </c>
      <c r="AU285" s="18" t="s">
        <v>86</v>
      </c>
    </row>
    <row r="286" spans="1:51" s="13" customFormat="1" ht="12">
      <c r="A286" s="13"/>
      <c r="B286" s="238"/>
      <c r="C286" s="239"/>
      <c r="D286" s="234" t="s">
        <v>213</v>
      </c>
      <c r="E286" s="240" t="s">
        <v>32</v>
      </c>
      <c r="F286" s="241" t="s">
        <v>1610</v>
      </c>
      <c r="G286" s="239"/>
      <c r="H286" s="242">
        <v>22182.767</v>
      </c>
      <c r="I286" s="243"/>
      <c r="J286" s="239"/>
      <c r="K286" s="239"/>
      <c r="L286" s="244"/>
      <c r="M286" s="245"/>
      <c r="N286" s="246"/>
      <c r="O286" s="246"/>
      <c r="P286" s="246"/>
      <c r="Q286" s="246"/>
      <c r="R286" s="246"/>
      <c r="S286" s="246"/>
      <c r="T286" s="247"/>
      <c r="U286" s="13"/>
      <c r="V286" s="13"/>
      <c r="W286" s="13"/>
      <c r="X286" s="13"/>
      <c r="Y286" s="13"/>
      <c r="Z286" s="13"/>
      <c r="AA286" s="13"/>
      <c r="AB286" s="13"/>
      <c r="AC286" s="13"/>
      <c r="AD286" s="13"/>
      <c r="AE286" s="13"/>
      <c r="AT286" s="248" t="s">
        <v>213</v>
      </c>
      <c r="AU286" s="248" t="s">
        <v>86</v>
      </c>
      <c r="AV286" s="13" t="s">
        <v>86</v>
      </c>
      <c r="AW286" s="13" t="s">
        <v>39</v>
      </c>
      <c r="AX286" s="13" t="s">
        <v>6</v>
      </c>
      <c r="AY286" s="248" t="s">
        <v>199</v>
      </c>
    </row>
    <row r="287" spans="1:51" s="14" customFormat="1" ht="12">
      <c r="A287" s="14"/>
      <c r="B287" s="249"/>
      <c r="C287" s="250"/>
      <c r="D287" s="234" t="s">
        <v>213</v>
      </c>
      <c r="E287" s="251" t="s">
        <v>32</v>
      </c>
      <c r="F287" s="252" t="s">
        <v>215</v>
      </c>
      <c r="G287" s="250"/>
      <c r="H287" s="253">
        <v>22182.767</v>
      </c>
      <c r="I287" s="254"/>
      <c r="J287" s="250"/>
      <c r="K287" s="250"/>
      <c r="L287" s="255"/>
      <c r="M287" s="269"/>
      <c r="N287" s="270"/>
      <c r="O287" s="270"/>
      <c r="P287" s="270"/>
      <c r="Q287" s="270"/>
      <c r="R287" s="270"/>
      <c r="S287" s="270"/>
      <c r="T287" s="271"/>
      <c r="U287" s="14"/>
      <c r="V287" s="14"/>
      <c r="W287" s="14"/>
      <c r="X287" s="14"/>
      <c r="Y287" s="14"/>
      <c r="Z287" s="14"/>
      <c r="AA287" s="14"/>
      <c r="AB287" s="14"/>
      <c r="AC287" s="14"/>
      <c r="AD287" s="14"/>
      <c r="AE287" s="14"/>
      <c r="AT287" s="259" t="s">
        <v>213</v>
      </c>
      <c r="AU287" s="259" t="s">
        <v>86</v>
      </c>
      <c r="AV287" s="14" t="s">
        <v>209</v>
      </c>
      <c r="AW287" s="14" t="s">
        <v>39</v>
      </c>
      <c r="AX287" s="14" t="s">
        <v>84</v>
      </c>
      <c r="AY287" s="259" t="s">
        <v>199</v>
      </c>
    </row>
    <row r="288" spans="1:63" s="12" customFormat="1" ht="22.8" customHeight="1">
      <c r="A288" s="12"/>
      <c r="B288" s="204"/>
      <c r="C288" s="205"/>
      <c r="D288" s="206" t="s">
        <v>76</v>
      </c>
      <c r="E288" s="218" t="s">
        <v>993</v>
      </c>
      <c r="F288" s="218" t="s">
        <v>994</v>
      </c>
      <c r="G288" s="205"/>
      <c r="H288" s="205"/>
      <c r="I288" s="208"/>
      <c r="J288" s="219">
        <f>BK288</f>
        <v>0</v>
      </c>
      <c r="K288" s="205"/>
      <c r="L288" s="210"/>
      <c r="M288" s="211"/>
      <c r="N288" s="212"/>
      <c r="O288" s="212"/>
      <c r="P288" s="213">
        <f>SUM(P289:P290)</f>
        <v>0</v>
      </c>
      <c r="Q288" s="212"/>
      <c r="R288" s="213">
        <f>SUM(R289:R290)</f>
        <v>0</v>
      </c>
      <c r="S288" s="212"/>
      <c r="T288" s="214">
        <f>SUM(T289:T290)</f>
        <v>0</v>
      </c>
      <c r="U288" s="12"/>
      <c r="V288" s="12"/>
      <c r="W288" s="12"/>
      <c r="X288" s="12"/>
      <c r="Y288" s="12"/>
      <c r="Z288" s="12"/>
      <c r="AA288" s="12"/>
      <c r="AB288" s="12"/>
      <c r="AC288" s="12"/>
      <c r="AD288" s="12"/>
      <c r="AE288" s="12"/>
      <c r="AR288" s="215" t="s">
        <v>84</v>
      </c>
      <c r="AT288" s="216" t="s">
        <v>76</v>
      </c>
      <c r="AU288" s="216" t="s">
        <v>84</v>
      </c>
      <c r="AY288" s="215" t="s">
        <v>199</v>
      </c>
      <c r="BK288" s="217">
        <f>SUM(BK289:BK290)</f>
        <v>0</v>
      </c>
    </row>
    <row r="289" spans="1:65" s="2" customFormat="1" ht="14.4" customHeight="1">
      <c r="A289" s="40"/>
      <c r="B289" s="41"/>
      <c r="C289" s="260" t="s">
        <v>472</v>
      </c>
      <c r="D289" s="260" t="s">
        <v>222</v>
      </c>
      <c r="E289" s="261" t="s">
        <v>998</v>
      </c>
      <c r="F289" s="262" t="s">
        <v>1380</v>
      </c>
      <c r="G289" s="263" t="s">
        <v>1000</v>
      </c>
      <c r="H289" s="264">
        <v>24</v>
      </c>
      <c r="I289" s="265"/>
      <c r="J289" s="266">
        <f>ROUND(I289*H289,2)</f>
        <v>0</v>
      </c>
      <c r="K289" s="262" t="s">
        <v>32</v>
      </c>
      <c r="L289" s="46"/>
      <c r="M289" s="267" t="s">
        <v>32</v>
      </c>
      <c r="N289" s="268" t="s">
        <v>48</v>
      </c>
      <c r="O289" s="86"/>
      <c r="P289" s="230">
        <f>O289*H289</f>
        <v>0</v>
      </c>
      <c r="Q289" s="230">
        <v>0</v>
      </c>
      <c r="R289" s="230">
        <f>Q289*H289</f>
        <v>0</v>
      </c>
      <c r="S289" s="230">
        <v>0</v>
      </c>
      <c r="T289" s="231">
        <f>S289*H289</f>
        <v>0</v>
      </c>
      <c r="U289" s="40"/>
      <c r="V289" s="40"/>
      <c r="W289" s="40"/>
      <c r="X289" s="40"/>
      <c r="Y289" s="40"/>
      <c r="Z289" s="40"/>
      <c r="AA289" s="40"/>
      <c r="AB289" s="40"/>
      <c r="AC289" s="40"/>
      <c r="AD289" s="40"/>
      <c r="AE289" s="40"/>
      <c r="AR289" s="232" t="s">
        <v>209</v>
      </c>
      <c r="AT289" s="232" t="s">
        <v>222</v>
      </c>
      <c r="AU289" s="232" t="s">
        <v>86</v>
      </c>
      <c r="AY289" s="18" t="s">
        <v>199</v>
      </c>
      <c r="BE289" s="233">
        <f>IF(N289="základní",J289,0)</f>
        <v>0</v>
      </c>
      <c r="BF289" s="233">
        <f>IF(N289="snížená",J289,0)</f>
        <v>0</v>
      </c>
      <c r="BG289" s="233">
        <f>IF(N289="zákl. přenesená",J289,0)</f>
        <v>0</v>
      </c>
      <c r="BH289" s="233">
        <f>IF(N289="sníž. přenesená",J289,0)</f>
        <v>0</v>
      </c>
      <c r="BI289" s="233">
        <f>IF(N289="nulová",J289,0)</f>
        <v>0</v>
      </c>
      <c r="BJ289" s="18" t="s">
        <v>84</v>
      </c>
      <c r="BK289" s="233">
        <f>ROUND(I289*H289,2)</f>
        <v>0</v>
      </c>
      <c r="BL289" s="18" t="s">
        <v>209</v>
      </c>
      <c r="BM289" s="232" t="s">
        <v>475</v>
      </c>
    </row>
    <row r="290" spans="1:47" s="2" customFormat="1" ht="12">
      <c r="A290" s="40"/>
      <c r="B290" s="41"/>
      <c r="C290" s="42"/>
      <c r="D290" s="234" t="s">
        <v>210</v>
      </c>
      <c r="E290" s="42"/>
      <c r="F290" s="235" t="s">
        <v>1380</v>
      </c>
      <c r="G290" s="42"/>
      <c r="H290" s="42"/>
      <c r="I290" s="138"/>
      <c r="J290" s="42"/>
      <c r="K290" s="42"/>
      <c r="L290" s="46"/>
      <c r="M290" s="236"/>
      <c r="N290" s="237"/>
      <c r="O290" s="86"/>
      <c r="P290" s="86"/>
      <c r="Q290" s="86"/>
      <c r="R290" s="86"/>
      <c r="S290" s="86"/>
      <c r="T290" s="87"/>
      <c r="U290" s="40"/>
      <c r="V290" s="40"/>
      <c r="W290" s="40"/>
      <c r="X290" s="40"/>
      <c r="Y290" s="40"/>
      <c r="Z290" s="40"/>
      <c r="AA290" s="40"/>
      <c r="AB290" s="40"/>
      <c r="AC290" s="40"/>
      <c r="AD290" s="40"/>
      <c r="AE290" s="40"/>
      <c r="AT290" s="18" t="s">
        <v>210</v>
      </c>
      <c r="AU290" s="18" t="s">
        <v>86</v>
      </c>
    </row>
    <row r="291" spans="1:63" s="12" customFormat="1" ht="22.8" customHeight="1">
      <c r="A291" s="12"/>
      <c r="B291" s="204"/>
      <c r="C291" s="205"/>
      <c r="D291" s="206" t="s">
        <v>76</v>
      </c>
      <c r="E291" s="218" t="s">
        <v>1001</v>
      </c>
      <c r="F291" s="218" t="s">
        <v>1002</v>
      </c>
      <c r="G291" s="205"/>
      <c r="H291" s="205"/>
      <c r="I291" s="208"/>
      <c r="J291" s="219">
        <f>BK291</f>
        <v>0</v>
      </c>
      <c r="K291" s="205"/>
      <c r="L291" s="210"/>
      <c r="M291" s="211"/>
      <c r="N291" s="212"/>
      <c r="O291" s="212"/>
      <c r="P291" s="213">
        <f>SUM(P292:P295)</f>
        <v>0</v>
      </c>
      <c r="Q291" s="212"/>
      <c r="R291" s="213">
        <f>SUM(R292:R295)</f>
        <v>0</v>
      </c>
      <c r="S291" s="212"/>
      <c r="T291" s="214">
        <f>SUM(T292:T295)</f>
        <v>0</v>
      </c>
      <c r="U291" s="12"/>
      <c r="V291" s="12"/>
      <c r="W291" s="12"/>
      <c r="X291" s="12"/>
      <c r="Y291" s="12"/>
      <c r="Z291" s="12"/>
      <c r="AA291" s="12"/>
      <c r="AB291" s="12"/>
      <c r="AC291" s="12"/>
      <c r="AD291" s="12"/>
      <c r="AE291" s="12"/>
      <c r="AR291" s="215" t="s">
        <v>84</v>
      </c>
      <c r="AT291" s="216" t="s">
        <v>76</v>
      </c>
      <c r="AU291" s="216" t="s">
        <v>84</v>
      </c>
      <c r="AY291" s="215" t="s">
        <v>199</v>
      </c>
      <c r="BK291" s="217">
        <f>SUM(BK292:BK295)</f>
        <v>0</v>
      </c>
    </row>
    <row r="292" spans="1:65" s="2" customFormat="1" ht="19.8" customHeight="1">
      <c r="A292" s="40"/>
      <c r="B292" s="41"/>
      <c r="C292" s="260" t="s">
        <v>371</v>
      </c>
      <c r="D292" s="260" t="s">
        <v>222</v>
      </c>
      <c r="E292" s="261" t="s">
        <v>1381</v>
      </c>
      <c r="F292" s="262" t="s">
        <v>1382</v>
      </c>
      <c r="G292" s="263" t="s">
        <v>296</v>
      </c>
      <c r="H292" s="264">
        <v>1653.993</v>
      </c>
      <c r="I292" s="265"/>
      <c r="J292" s="266">
        <f>ROUND(I292*H292,2)</f>
        <v>0</v>
      </c>
      <c r="K292" s="262" t="s">
        <v>32</v>
      </c>
      <c r="L292" s="46"/>
      <c r="M292" s="267" t="s">
        <v>32</v>
      </c>
      <c r="N292" s="268" t="s">
        <v>48</v>
      </c>
      <c r="O292" s="86"/>
      <c r="P292" s="230">
        <f>O292*H292</f>
        <v>0</v>
      </c>
      <c r="Q292" s="230">
        <v>0</v>
      </c>
      <c r="R292" s="230">
        <f>Q292*H292</f>
        <v>0</v>
      </c>
      <c r="S292" s="230">
        <v>0</v>
      </c>
      <c r="T292" s="231">
        <f>S292*H292</f>
        <v>0</v>
      </c>
      <c r="U292" s="40"/>
      <c r="V292" s="40"/>
      <c r="W292" s="40"/>
      <c r="X292" s="40"/>
      <c r="Y292" s="40"/>
      <c r="Z292" s="40"/>
      <c r="AA292" s="40"/>
      <c r="AB292" s="40"/>
      <c r="AC292" s="40"/>
      <c r="AD292" s="40"/>
      <c r="AE292" s="40"/>
      <c r="AR292" s="232" t="s">
        <v>209</v>
      </c>
      <c r="AT292" s="232" t="s">
        <v>222</v>
      </c>
      <c r="AU292" s="232" t="s">
        <v>86</v>
      </c>
      <c r="AY292" s="18" t="s">
        <v>199</v>
      </c>
      <c r="BE292" s="233">
        <f>IF(N292="základní",J292,0)</f>
        <v>0</v>
      </c>
      <c r="BF292" s="233">
        <f>IF(N292="snížená",J292,0)</f>
        <v>0</v>
      </c>
      <c r="BG292" s="233">
        <f>IF(N292="zákl. přenesená",J292,0)</f>
        <v>0</v>
      </c>
      <c r="BH292" s="233">
        <f>IF(N292="sníž. přenesená",J292,0)</f>
        <v>0</v>
      </c>
      <c r="BI292" s="233">
        <f>IF(N292="nulová",J292,0)</f>
        <v>0</v>
      </c>
      <c r="BJ292" s="18" t="s">
        <v>84</v>
      </c>
      <c r="BK292" s="233">
        <f>ROUND(I292*H292,2)</f>
        <v>0</v>
      </c>
      <c r="BL292" s="18" t="s">
        <v>209</v>
      </c>
      <c r="BM292" s="232" t="s">
        <v>478</v>
      </c>
    </row>
    <row r="293" spans="1:47" s="2" customFormat="1" ht="12">
      <c r="A293" s="40"/>
      <c r="B293" s="41"/>
      <c r="C293" s="42"/>
      <c r="D293" s="234" t="s">
        <v>210</v>
      </c>
      <c r="E293" s="42"/>
      <c r="F293" s="235" t="s">
        <v>1382</v>
      </c>
      <c r="G293" s="42"/>
      <c r="H293" s="42"/>
      <c r="I293" s="138"/>
      <c r="J293" s="42"/>
      <c r="K293" s="42"/>
      <c r="L293" s="46"/>
      <c r="M293" s="236"/>
      <c r="N293" s="237"/>
      <c r="O293" s="86"/>
      <c r="P293" s="86"/>
      <c r="Q293" s="86"/>
      <c r="R293" s="86"/>
      <c r="S293" s="86"/>
      <c r="T293" s="87"/>
      <c r="U293" s="40"/>
      <c r="V293" s="40"/>
      <c r="W293" s="40"/>
      <c r="X293" s="40"/>
      <c r="Y293" s="40"/>
      <c r="Z293" s="40"/>
      <c r="AA293" s="40"/>
      <c r="AB293" s="40"/>
      <c r="AC293" s="40"/>
      <c r="AD293" s="40"/>
      <c r="AE293" s="40"/>
      <c r="AT293" s="18" t="s">
        <v>210</v>
      </c>
      <c r="AU293" s="18" t="s">
        <v>86</v>
      </c>
    </row>
    <row r="294" spans="1:65" s="2" customFormat="1" ht="30" customHeight="1">
      <c r="A294" s="40"/>
      <c r="B294" s="41"/>
      <c r="C294" s="260" t="s">
        <v>480</v>
      </c>
      <c r="D294" s="260" t="s">
        <v>222</v>
      </c>
      <c r="E294" s="261" t="s">
        <v>1383</v>
      </c>
      <c r="F294" s="262" t="s">
        <v>1384</v>
      </c>
      <c r="G294" s="263" t="s">
        <v>296</v>
      </c>
      <c r="H294" s="264">
        <v>1653.993</v>
      </c>
      <c r="I294" s="265"/>
      <c r="J294" s="266">
        <f>ROUND(I294*H294,2)</f>
        <v>0</v>
      </c>
      <c r="K294" s="262" t="s">
        <v>32</v>
      </c>
      <c r="L294" s="46"/>
      <c r="M294" s="267" t="s">
        <v>32</v>
      </c>
      <c r="N294" s="268" t="s">
        <v>48</v>
      </c>
      <c r="O294" s="86"/>
      <c r="P294" s="230">
        <f>O294*H294</f>
        <v>0</v>
      </c>
      <c r="Q294" s="230">
        <v>0</v>
      </c>
      <c r="R294" s="230">
        <f>Q294*H294</f>
        <v>0</v>
      </c>
      <c r="S294" s="230">
        <v>0</v>
      </c>
      <c r="T294" s="231">
        <f>S294*H294</f>
        <v>0</v>
      </c>
      <c r="U294" s="40"/>
      <c r="V294" s="40"/>
      <c r="W294" s="40"/>
      <c r="X294" s="40"/>
      <c r="Y294" s="40"/>
      <c r="Z294" s="40"/>
      <c r="AA294" s="40"/>
      <c r="AB294" s="40"/>
      <c r="AC294" s="40"/>
      <c r="AD294" s="40"/>
      <c r="AE294" s="40"/>
      <c r="AR294" s="232" t="s">
        <v>209</v>
      </c>
      <c r="AT294" s="232" t="s">
        <v>222</v>
      </c>
      <c r="AU294" s="232" t="s">
        <v>86</v>
      </c>
      <c r="AY294" s="18" t="s">
        <v>199</v>
      </c>
      <c r="BE294" s="233">
        <f>IF(N294="základní",J294,0)</f>
        <v>0</v>
      </c>
      <c r="BF294" s="233">
        <f>IF(N294="snížená",J294,0)</f>
        <v>0</v>
      </c>
      <c r="BG294" s="233">
        <f>IF(N294="zákl. přenesená",J294,0)</f>
        <v>0</v>
      </c>
      <c r="BH294" s="233">
        <f>IF(N294="sníž. přenesená",J294,0)</f>
        <v>0</v>
      </c>
      <c r="BI294" s="233">
        <f>IF(N294="nulová",J294,0)</f>
        <v>0</v>
      </c>
      <c r="BJ294" s="18" t="s">
        <v>84</v>
      </c>
      <c r="BK294" s="233">
        <f>ROUND(I294*H294,2)</f>
        <v>0</v>
      </c>
      <c r="BL294" s="18" t="s">
        <v>209</v>
      </c>
      <c r="BM294" s="232" t="s">
        <v>483</v>
      </c>
    </row>
    <row r="295" spans="1:47" s="2" customFormat="1" ht="12">
      <c r="A295" s="40"/>
      <c r="B295" s="41"/>
      <c r="C295" s="42"/>
      <c r="D295" s="234" t="s">
        <v>210</v>
      </c>
      <c r="E295" s="42"/>
      <c r="F295" s="235" t="s">
        <v>1384</v>
      </c>
      <c r="G295" s="42"/>
      <c r="H295" s="42"/>
      <c r="I295" s="138"/>
      <c r="J295" s="42"/>
      <c r="K295" s="42"/>
      <c r="L295" s="46"/>
      <c r="M295" s="236"/>
      <c r="N295" s="237"/>
      <c r="O295" s="86"/>
      <c r="P295" s="86"/>
      <c r="Q295" s="86"/>
      <c r="R295" s="86"/>
      <c r="S295" s="86"/>
      <c r="T295" s="87"/>
      <c r="U295" s="40"/>
      <c r="V295" s="40"/>
      <c r="W295" s="40"/>
      <c r="X295" s="40"/>
      <c r="Y295" s="40"/>
      <c r="Z295" s="40"/>
      <c r="AA295" s="40"/>
      <c r="AB295" s="40"/>
      <c r="AC295" s="40"/>
      <c r="AD295" s="40"/>
      <c r="AE295" s="40"/>
      <c r="AT295" s="18" t="s">
        <v>210</v>
      </c>
      <c r="AU295" s="18" t="s">
        <v>86</v>
      </c>
    </row>
    <row r="296" spans="1:63" s="12" customFormat="1" ht="25.9" customHeight="1">
      <c r="A296" s="12"/>
      <c r="B296" s="204"/>
      <c r="C296" s="205"/>
      <c r="D296" s="206" t="s">
        <v>76</v>
      </c>
      <c r="E296" s="207" t="s">
        <v>1246</v>
      </c>
      <c r="F296" s="207" t="s">
        <v>1247</v>
      </c>
      <c r="G296" s="205"/>
      <c r="H296" s="205"/>
      <c r="I296" s="208"/>
      <c r="J296" s="209">
        <f>BK296</f>
        <v>0</v>
      </c>
      <c r="K296" s="205"/>
      <c r="L296" s="210"/>
      <c r="M296" s="211"/>
      <c r="N296" s="212"/>
      <c r="O296" s="212"/>
      <c r="P296" s="213">
        <f>P297</f>
        <v>0</v>
      </c>
      <c r="Q296" s="212"/>
      <c r="R296" s="213">
        <f>R297</f>
        <v>0</v>
      </c>
      <c r="S296" s="212"/>
      <c r="T296" s="214">
        <f>T297</f>
        <v>0</v>
      </c>
      <c r="U296" s="12"/>
      <c r="V296" s="12"/>
      <c r="W296" s="12"/>
      <c r="X296" s="12"/>
      <c r="Y296" s="12"/>
      <c r="Z296" s="12"/>
      <c r="AA296" s="12"/>
      <c r="AB296" s="12"/>
      <c r="AC296" s="12"/>
      <c r="AD296" s="12"/>
      <c r="AE296" s="12"/>
      <c r="AR296" s="215" t="s">
        <v>86</v>
      </c>
      <c r="AT296" s="216" t="s">
        <v>76</v>
      </c>
      <c r="AU296" s="216" t="s">
        <v>6</v>
      </c>
      <c r="AY296" s="215" t="s">
        <v>199</v>
      </c>
      <c r="BK296" s="217">
        <f>BK297</f>
        <v>0</v>
      </c>
    </row>
    <row r="297" spans="1:63" s="12" customFormat="1" ht="22.8" customHeight="1">
      <c r="A297" s="12"/>
      <c r="B297" s="204"/>
      <c r="C297" s="205"/>
      <c r="D297" s="206" t="s">
        <v>76</v>
      </c>
      <c r="E297" s="218" t="s">
        <v>1005</v>
      </c>
      <c r="F297" s="218" t="s">
        <v>1006</v>
      </c>
      <c r="G297" s="205"/>
      <c r="H297" s="205"/>
      <c r="I297" s="208"/>
      <c r="J297" s="219">
        <f>BK297</f>
        <v>0</v>
      </c>
      <c r="K297" s="205"/>
      <c r="L297" s="210"/>
      <c r="M297" s="211"/>
      <c r="N297" s="212"/>
      <c r="O297" s="212"/>
      <c r="P297" s="213">
        <f>SUM(P298:P312)</f>
        <v>0</v>
      </c>
      <c r="Q297" s="212"/>
      <c r="R297" s="213">
        <f>SUM(R298:R312)</f>
        <v>0</v>
      </c>
      <c r="S297" s="212"/>
      <c r="T297" s="214">
        <f>SUM(T298:T312)</f>
        <v>0</v>
      </c>
      <c r="U297" s="12"/>
      <c r="V297" s="12"/>
      <c r="W297" s="12"/>
      <c r="X297" s="12"/>
      <c r="Y297" s="12"/>
      <c r="Z297" s="12"/>
      <c r="AA297" s="12"/>
      <c r="AB297" s="12"/>
      <c r="AC297" s="12"/>
      <c r="AD297" s="12"/>
      <c r="AE297" s="12"/>
      <c r="AR297" s="215" t="s">
        <v>86</v>
      </c>
      <c r="AT297" s="216" t="s">
        <v>76</v>
      </c>
      <c r="AU297" s="216" t="s">
        <v>84</v>
      </c>
      <c r="AY297" s="215" t="s">
        <v>199</v>
      </c>
      <c r="BK297" s="217">
        <f>SUM(BK298:BK312)</f>
        <v>0</v>
      </c>
    </row>
    <row r="298" spans="1:65" s="2" customFormat="1" ht="19.8" customHeight="1">
      <c r="A298" s="40"/>
      <c r="B298" s="41"/>
      <c r="C298" s="260" t="s">
        <v>375</v>
      </c>
      <c r="D298" s="260" t="s">
        <v>222</v>
      </c>
      <c r="E298" s="261" t="s">
        <v>1007</v>
      </c>
      <c r="F298" s="262" t="s">
        <v>1008</v>
      </c>
      <c r="G298" s="263" t="s">
        <v>288</v>
      </c>
      <c r="H298" s="264">
        <v>132.52</v>
      </c>
      <c r="I298" s="265"/>
      <c r="J298" s="266">
        <f>ROUND(I298*H298,2)</f>
        <v>0</v>
      </c>
      <c r="K298" s="262" t="s">
        <v>32</v>
      </c>
      <c r="L298" s="46"/>
      <c r="M298" s="267" t="s">
        <v>32</v>
      </c>
      <c r="N298" s="268" t="s">
        <v>48</v>
      </c>
      <c r="O298" s="86"/>
      <c r="P298" s="230">
        <f>O298*H298</f>
        <v>0</v>
      </c>
      <c r="Q298" s="230">
        <v>0</v>
      </c>
      <c r="R298" s="230">
        <f>Q298*H298</f>
        <v>0</v>
      </c>
      <c r="S298" s="230">
        <v>0</v>
      </c>
      <c r="T298" s="231">
        <f>S298*H298</f>
        <v>0</v>
      </c>
      <c r="U298" s="40"/>
      <c r="V298" s="40"/>
      <c r="W298" s="40"/>
      <c r="X298" s="40"/>
      <c r="Y298" s="40"/>
      <c r="Z298" s="40"/>
      <c r="AA298" s="40"/>
      <c r="AB298" s="40"/>
      <c r="AC298" s="40"/>
      <c r="AD298" s="40"/>
      <c r="AE298" s="40"/>
      <c r="AR298" s="232" t="s">
        <v>245</v>
      </c>
      <c r="AT298" s="232" t="s">
        <v>222</v>
      </c>
      <c r="AU298" s="232" t="s">
        <v>86</v>
      </c>
      <c r="AY298" s="18" t="s">
        <v>199</v>
      </c>
      <c r="BE298" s="233">
        <f>IF(N298="základní",J298,0)</f>
        <v>0</v>
      </c>
      <c r="BF298" s="233">
        <f>IF(N298="snížená",J298,0)</f>
        <v>0</v>
      </c>
      <c r="BG298" s="233">
        <f>IF(N298="zákl. přenesená",J298,0)</f>
        <v>0</v>
      </c>
      <c r="BH298" s="233">
        <f>IF(N298="sníž. přenesená",J298,0)</f>
        <v>0</v>
      </c>
      <c r="BI298" s="233">
        <f>IF(N298="nulová",J298,0)</f>
        <v>0</v>
      </c>
      <c r="BJ298" s="18" t="s">
        <v>84</v>
      </c>
      <c r="BK298" s="233">
        <f>ROUND(I298*H298,2)</f>
        <v>0</v>
      </c>
      <c r="BL298" s="18" t="s">
        <v>245</v>
      </c>
      <c r="BM298" s="232" t="s">
        <v>486</v>
      </c>
    </row>
    <row r="299" spans="1:47" s="2" customFormat="1" ht="12">
      <c r="A299" s="40"/>
      <c r="B299" s="41"/>
      <c r="C299" s="42"/>
      <c r="D299" s="234" t="s">
        <v>210</v>
      </c>
      <c r="E299" s="42"/>
      <c r="F299" s="235" t="s">
        <v>1008</v>
      </c>
      <c r="G299" s="42"/>
      <c r="H299" s="42"/>
      <c r="I299" s="138"/>
      <c r="J299" s="42"/>
      <c r="K299" s="42"/>
      <c r="L299" s="46"/>
      <c r="M299" s="236"/>
      <c r="N299" s="237"/>
      <c r="O299" s="86"/>
      <c r="P299" s="86"/>
      <c r="Q299" s="86"/>
      <c r="R299" s="86"/>
      <c r="S299" s="86"/>
      <c r="T299" s="87"/>
      <c r="U299" s="40"/>
      <c r="V299" s="40"/>
      <c r="W299" s="40"/>
      <c r="X299" s="40"/>
      <c r="Y299" s="40"/>
      <c r="Z299" s="40"/>
      <c r="AA299" s="40"/>
      <c r="AB299" s="40"/>
      <c r="AC299" s="40"/>
      <c r="AD299" s="40"/>
      <c r="AE299" s="40"/>
      <c r="AT299" s="18" t="s">
        <v>210</v>
      </c>
      <c r="AU299" s="18" t="s">
        <v>86</v>
      </c>
    </row>
    <row r="300" spans="1:51" s="13" customFormat="1" ht="12">
      <c r="A300" s="13"/>
      <c r="B300" s="238"/>
      <c r="C300" s="239"/>
      <c r="D300" s="234" t="s">
        <v>213</v>
      </c>
      <c r="E300" s="240" t="s">
        <v>32</v>
      </c>
      <c r="F300" s="241" t="s">
        <v>1611</v>
      </c>
      <c r="G300" s="239"/>
      <c r="H300" s="242">
        <v>27.6</v>
      </c>
      <c r="I300" s="243"/>
      <c r="J300" s="239"/>
      <c r="K300" s="239"/>
      <c r="L300" s="244"/>
      <c r="M300" s="245"/>
      <c r="N300" s="246"/>
      <c r="O300" s="246"/>
      <c r="P300" s="246"/>
      <c r="Q300" s="246"/>
      <c r="R300" s="246"/>
      <c r="S300" s="246"/>
      <c r="T300" s="247"/>
      <c r="U300" s="13"/>
      <c r="V300" s="13"/>
      <c r="W300" s="13"/>
      <c r="X300" s="13"/>
      <c r="Y300" s="13"/>
      <c r="Z300" s="13"/>
      <c r="AA300" s="13"/>
      <c r="AB300" s="13"/>
      <c r="AC300" s="13"/>
      <c r="AD300" s="13"/>
      <c r="AE300" s="13"/>
      <c r="AT300" s="248" t="s">
        <v>213</v>
      </c>
      <c r="AU300" s="248" t="s">
        <v>86</v>
      </c>
      <c r="AV300" s="13" t="s">
        <v>86</v>
      </c>
      <c r="AW300" s="13" t="s">
        <v>39</v>
      </c>
      <c r="AX300" s="13" t="s">
        <v>6</v>
      </c>
      <c r="AY300" s="248" t="s">
        <v>199</v>
      </c>
    </row>
    <row r="301" spans="1:51" s="13" customFormat="1" ht="12">
      <c r="A301" s="13"/>
      <c r="B301" s="238"/>
      <c r="C301" s="239"/>
      <c r="D301" s="234" t="s">
        <v>213</v>
      </c>
      <c r="E301" s="240" t="s">
        <v>32</v>
      </c>
      <c r="F301" s="241" t="s">
        <v>1612</v>
      </c>
      <c r="G301" s="239"/>
      <c r="H301" s="242">
        <v>104.92</v>
      </c>
      <c r="I301" s="243"/>
      <c r="J301" s="239"/>
      <c r="K301" s="239"/>
      <c r="L301" s="244"/>
      <c r="M301" s="245"/>
      <c r="N301" s="246"/>
      <c r="O301" s="246"/>
      <c r="P301" s="246"/>
      <c r="Q301" s="246"/>
      <c r="R301" s="246"/>
      <c r="S301" s="246"/>
      <c r="T301" s="247"/>
      <c r="U301" s="13"/>
      <c r="V301" s="13"/>
      <c r="W301" s="13"/>
      <c r="X301" s="13"/>
      <c r="Y301" s="13"/>
      <c r="Z301" s="13"/>
      <c r="AA301" s="13"/>
      <c r="AB301" s="13"/>
      <c r="AC301" s="13"/>
      <c r="AD301" s="13"/>
      <c r="AE301" s="13"/>
      <c r="AT301" s="248" t="s">
        <v>213</v>
      </c>
      <c r="AU301" s="248" t="s">
        <v>86</v>
      </c>
      <c r="AV301" s="13" t="s">
        <v>86</v>
      </c>
      <c r="AW301" s="13" t="s">
        <v>39</v>
      </c>
      <c r="AX301" s="13" t="s">
        <v>6</v>
      </c>
      <c r="AY301" s="248" t="s">
        <v>199</v>
      </c>
    </row>
    <row r="302" spans="1:51" s="14" customFormat="1" ht="12">
      <c r="A302" s="14"/>
      <c r="B302" s="249"/>
      <c r="C302" s="250"/>
      <c r="D302" s="234" t="s">
        <v>213</v>
      </c>
      <c r="E302" s="251" t="s">
        <v>32</v>
      </c>
      <c r="F302" s="252" t="s">
        <v>215</v>
      </c>
      <c r="G302" s="250"/>
      <c r="H302" s="253">
        <v>132.52</v>
      </c>
      <c r="I302" s="254"/>
      <c r="J302" s="250"/>
      <c r="K302" s="250"/>
      <c r="L302" s="255"/>
      <c r="M302" s="269"/>
      <c r="N302" s="270"/>
      <c r="O302" s="270"/>
      <c r="P302" s="270"/>
      <c r="Q302" s="270"/>
      <c r="R302" s="270"/>
      <c r="S302" s="270"/>
      <c r="T302" s="271"/>
      <c r="U302" s="14"/>
      <c r="V302" s="14"/>
      <c r="W302" s="14"/>
      <c r="X302" s="14"/>
      <c r="Y302" s="14"/>
      <c r="Z302" s="14"/>
      <c r="AA302" s="14"/>
      <c r="AB302" s="14"/>
      <c r="AC302" s="14"/>
      <c r="AD302" s="14"/>
      <c r="AE302" s="14"/>
      <c r="AT302" s="259" t="s">
        <v>213</v>
      </c>
      <c r="AU302" s="259" t="s">
        <v>86</v>
      </c>
      <c r="AV302" s="14" t="s">
        <v>209</v>
      </c>
      <c r="AW302" s="14" t="s">
        <v>39</v>
      </c>
      <c r="AX302" s="14" t="s">
        <v>84</v>
      </c>
      <c r="AY302" s="259" t="s">
        <v>199</v>
      </c>
    </row>
    <row r="303" spans="1:65" s="2" customFormat="1" ht="14.4" customHeight="1">
      <c r="A303" s="40"/>
      <c r="B303" s="41"/>
      <c r="C303" s="220" t="s">
        <v>488</v>
      </c>
      <c r="D303" s="220" t="s">
        <v>203</v>
      </c>
      <c r="E303" s="221" t="s">
        <v>1010</v>
      </c>
      <c r="F303" s="222" t="s">
        <v>1011</v>
      </c>
      <c r="G303" s="223" t="s">
        <v>296</v>
      </c>
      <c r="H303" s="224">
        <v>0.046</v>
      </c>
      <c r="I303" s="225"/>
      <c r="J303" s="226">
        <f>ROUND(I303*H303,2)</f>
        <v>0</v>
      </c>
      <c r="K303" s="222" t="s">
        <v>32</v>
      </c>
      <c r="L303" s="227"/>
      <c r="M303" s="228" t="s">
        <v>32</v>
      </c>
      <c r="N303" s="229" t="s">
        <v>48</v>
      </c>
      <c r="O303" s="86"/>
      <c r="P303" s="230">
        <f>O303*H303</f>
        <v>0</v>
      </c>
      <c r="Q303" s="230">
        <v>0</v>
      </c>
      <c r="R303" s="230">
        <f>Q303*H303</f>
        <v>0</v>
      </c>
      <c r="S303" s="230">
        <v>0</v>
      </c>
      <c r="T303" s="231">
        <f>S303*H303</f>
        <v>0</v>
      </c>
      <c r="U303" s="40"/>
      <c r="V303" s="40"/>
      <c r="W303" s="40"/>
      <c r="X303" s="40"/>
      <c r="Y303" s="40"/>
      <c r="Z303" s="40"/>
      <c r="AA303" s="40"/>
      <c r="AB303" s="40"/>
      <c r="AC303" s="40"/>
      <c r="AD303" s="40"/>
      <c r="AE303" s="40"/>
      <c r="AR303" s="232" t="s">
        <v>278</v>
      </c>
      <c r="AT303" s="232" t="s">
        <v>203</v>
      </c>
      <c r="AU303" s="232" t="s">
        <v>86</v>
      </c>
      <c r="AY303" s="18" t="s">
        <v>199</v>
      </c>
      <c r="BE303" s="233">
        <f>IF(N303="základní",J303,0)</f>
        <v>0</v>
      </c>
      <c r="BF303" s="233">
        <f>IF(N303="snížená",J303,0)</f>
        <v>0</v>
      </c>
      <c r="BG303" s="233">
        <f>IF(N303="zákl. přenesená",J303,0)</f>
        <v>0</v>
      </c>
      <c r="BH303" s="233">
        <f>IF(N303="sníž. přenesená",J303,0)</f>
        <v>0</v>
      </c>
      <c r="BI303" s="233">
        <f>IF(N303="nulová",J303,0)</f>
        <v>0</v>
      </c>
      <c r="BJ303" s="18" t="s">
        <v>84</v>
      </c>
      <c r="BK303" s="233">
        <f>ROUND(I303*H303,2)</f>
        <v>0</v>
      </c>
      <c r="BL303" s="18" t="s">
        <v>245</v>
      </c>
      <c r="BM303" s="232" t="s">
        <v>489</v>
      </c>
    </row>
    <row r="304" spans="1:47" s="2" customFormat="1" ht="12">
      <c r="A304" s="40"/>
      <c r="B304" s="41"/>
      <c r="C304" s="42"/>
      <c r="D304" s="234" t="s">
        <v>210</v>
      </c>
      <c r="E304" s="42"/>
      <c r="F304" s="235" t="s">
        <v>1011</v>
      </c>
      <c r="G304" s="42"/>
      <c r="H304" s="42"/>
      <c r="I304" s="138"/>
      <c r="J304" s="42"/>
      <c r="K304" s="42"/>
      <c r="L304" s="46"/>
      <c r="M304" s="236"/>
      <c r="N304" s="237"/>
      <c r="O304" s="86"/>
      <c r="P304" s="86"/>
      <c r="Q304" s="86"/>
      <c r="R304" s="86"/>
      <c r="S304" s="86"/>
      <c r="T304" s="87"/>
      <c r="U304" s="40"/>
      <c r="V304" s="40"/>
      <c r="W304" s="40"/>
      <c r="X304" s="40"/>
      <c r="Y304" s="40"/>
      <c r="Z304" s="40"/>
      <c r="AA304" s="40"/>
      <c r="AB304" s="40"/>
      <c r="AC304" s="40"/>
      <c r="AD304" s="40"/>
      <c r="AE304" s="40"/>
      <c r="AT304" s="18" t="s">
        <v>210</v>
      </c>
      <c r="AU304" s="18" t="s">
        <v>86</v>
      </c>
    </row>
    <row r="305" spans="1:65" s="2" customFormat="1" ht="19.8" customHeight="1">
      <c r="A305" s="40"/>
      <c r="B305" s="41"/>
      <c r="C305" s="260" t="s">
        <v>379</v>
      </c>
      <c r="D305" s="260" t="s">
        <v>222</v>
      </c>
      <c r="E305" s="261" t="s">
        <v>1012</v>
      </c>
      <c r="F305" s="262" t="s">
        <v>1013</v>
      </c>
      <c r="G305" s="263" t="s">
        <v>288</v>
      </c>
      <c r="H305" s="264">
        <v>265.04</v>
      </c>
      <c r="I305" s="265"/>
      <c r="J305" s="266">
        <f>ROUND(I305*H305,2)</f>
        <v>0</v>
      </c>
      <c r="K305" s="262" t="s">
        <v>32</v>
      </c>
      <c r="L305" s="46"/>
      <c r="M305" s="267" t="s">
        <v>32</v>
      </c>
      <c r="N305" s="268" t="s">
        <v>48</v>
      </c>
      <c r="O305" s="86"/>
      <c r="P305" s="230">
        <f>O305*H305</f>
        <v>0</v>
      </c>
      <c r="Q305" s="230">
        <v>0</v>
      </c>
      <c r="R305" s="230">
        <f>Q305*H305</f>
        <v>0</v>
      </c>
      <c r="S305" s="230">
        <v>0</v>
      </c>
      <c r="T305" s="231">
        <f>S305*H305</f>
        <v>0</v>
      </c>
      <c r="U305" s="40"/>
      <c r="V305" s="40"/>
      <c r="W305" s="40"/>
      <c r="X305" s="40"/>
      <c r="Y305" s="40"/>
      <c r="Z305" s="40"/>
      <c r="AA305" s="40"/>
      <c r="AB305" s="40"/>
      <c r="AC305" s="40"/>
      <c r="AD305" s="40"/>
      <c r="AE305" s="40"/>
      <c r="AR305" s="232" t="s">
        <v>245</v>
      </c>
      <c r="AT305" s="232" t="s">
        <v>222</v>
      </c>
      <c r="AU305" s="232" t="s">
        <v>86</v>
      </c>
      <c r="AY305" s="18" t="s">
        <v>199</v>
      </c>
      <c r="BE305" s="233">
        <f>IF(N305="základní",J305,0)</f>
        <v>0</v>
      </c>
      <c r="BF305" s="233">
        <f>IF(N305="snížená",J305,0)</f>
        <v>0</v>
      </c>
      <c r="BG305" s="233">
        <f>IF(N305="zákl. přenesená",J305,0)</f>
        <v>0</v>
      </c>
      <c r="BH305" s="233">
        <f>IF(N305="sníž. přenesená",J305,0)</f>
        <v>0</v>
      </c>
      <c r="BI305" s="233">
        <f>IF(N305="nulová",J305,0)</f>
        <v>0</v>
      </c>
      <c r="BJ305" s="18" t="s">
        <v>84</v>
      </c>
      <c r="BK305" s="233">
        <f>ROUND(I305*H305,2)</f>
        <v>0</v>
      </c>
      <c r="BL305" s="18" t="s">
        <v>245</v>
      </c>
      <c r="BM305" s="232" t="s">
        <v>1022</v>
      </c>
    </row>
    <row r="306" spans="1:47" s="2" customFormat="1" ht="12">
      <c r="A306" s="40"/>
      <c r="B306" s="41"/>
      <c r="C306" s="42"/>
      <c r="D306" s="234" t="s">
        <v>210</v>
      </c>
      <c r="E306" s="42"/>
      <c r="F306" s="235" t="s">
        <v>1013</v>
      </c>
      <c r="G306" s="42"/>
      <c r="H306" s="42"/>
      <c r="I306" s="138"/>
      <c r="J306" s="42"/>
      <c r="K306" s="42"/>
      <c r="L306" s="46"/>
      <c r="M306" s="236"/>
      <c r="N306" s="237"/>
      <c r="O306" s="86"/>
      <c r="P306" s="86"/>
      <c r="Q306" s="86"/>
      <c r="R306" s="86"/>
      <c r="S306" s="86"/>
      <c r="T306" s="87"/>
      <c r="U306" s="40"/>
      <c r="V306" s="40"/>
      <c r="W306" s="40"/>
      <c r="X306" s="40"/>
      <c r="Y306" s="40"/>
      <c r="Z306" s="40"/>
      <c r="AA306" s="40"/>
      <c r="AB306" s="40"/>
      <c r="AC306" s="40"/>
      <c r="AD306" s="40"/>
      <c r="AE306" s="40"/>
      <c r="AT306" s="18" t="s">
        <v>210</v>
      </c>
      <c r="AU306" s="18" t="s">
        <v>86</v>
      </c>
    </row>
    <row r="307" spans="1:51" s="13" customFormat="1" ht="12">
      <c r="A307" s="13"/>
      <c r="B307" s="238"/>
      <c r="C307" s="239"/>
      <c r="D307" s="234" t="s">
        <v>213</v>
      </c>
      <c r="E307" s="240" t="s">
        <v>32</v>
      </c>
      <c r="F307" s="241" t="s">
        <v>1613</v>
      </c>
      <c r="G307" s="239"/>
      <c r="H307" s="242">
        <v>265.04</v>
      </c>
      <c r="I307" s="243"/>
      <c r="J307" s="239"/>
      <c r="K307" s="239"/>
      <c r="L307" s="244"/>
      <c r="M307" s="245"/>
      <c r="N307" s="246"/>
      <c r="O307" s="246"/>
      <c r="P307" s="246"/>
      <c r="Q307" s="246"/>
      <c r="R307" s="246"/>
      <c r="S307" s="246"/>
      <c r="T307" s="247"/>
      <c r="U307" s="13"/>
      <c r="V307" s="13"/>
      <c r="W307" s="13"/>
      <c r="X307" s="13"/>
      <c r="Y307" s="13"/>
      <c r="Z307" s="13"/>
      <c r="AA307" s="13"/>
      <c r="AB307" s="13"/>
      <c r="AC307" s="13"/>
      <c r="AD307" s="13"/>
      <c r="AE307" s="13"/>
      <c r="AT307" s="248" t="s">
        <v>213</v>
      </c>
      <c r="AU307" s="248" t="s">
        <v>86</v>
      </c>
      <c r="AV307" s="13" t="s">
        <v>86</v>
      </c>
      <c r="AW307" s="13" t="s">
        <v>39</v>
      </c>
      <c r="AX307" s="13" t="s">
        <v>6</v>
      </c>
      <c r="AY307" s="248" t="s">
        <v>199</v>
      </c>
    </row>
    <row r="308" spans="1:51" s="14" customFormat="1" ht="12">
      <c r="A308" s="14"/>
      <c r="B308" s="249"/>
      <c r="C308" s="250"/>
      <c r="D308" s="234" t="s">
        <v>213</v>
      </c>
      <c r="E308" s="251" t="s">
        <v>32</v>
      </c>
      <c r="F308" s="252" t="s">
        <v>215</v>
      </c>
      <c r="G308" s="250"/>
      <c r="H308" s="253">
        <v>265.04</v>
      </c>
      <c r="I308" s="254"/>
      <c r="J308" s="250"/>
      <c r="K308" s="250"/>
      <c r="L308" s="255"/>
      <c r="M308" s="269"/>
      <c r="N308" s="270"/>
      <c r="O308" s="270"/>
      <c r="P308" s="270"/>
      <c r="Q308" s="270"/>
      <c r="R308" s="270"/>
      <c r="S308" s="270"/>
      <c r="T308" s="271"/>
      <c r="U308" s="14"/>
      <c r="V308" s="14"/>
      <c r="W308" s="14"/>
      <c r="X308" s="14"/>
      <c r="Y308" s="14"/>
      <c r="Z308" s="14"/>
      <c r="AA308" s="14"/>
      <c r="AB308" s="14"/>
      <c r="AC308" s="14"/>
      <c r="AD308" s="14"/>
      <c r="AE308" s="14"/>
      <c r="AT308" s="259" t="s">
        <v>213</v>
      </c>
      <c r="AU308" s="259" t="s">
        <v>86</v>
      </c>
      <c r="AV308" s="14" t="s">
        <v>209</v>
      </c>
      <c r="AW308" s="14" t="s">
        <v>39</v>
      </c>
      <c r="AX308" s="14" t="s">
        <v>84</v>
      </c>
      <c r="AY308" s="259" t="s">
        <v>199</v>
      </c>
    </row>
    <row r="309" spans="1:65" s="2" customFormat="1" ht="14.4" customHeight="1">
      <c r="A309" s="40"/>
      <c r="B309" s="41"/>
      <c r="C309" s="220" t="s">
        <v>1024</v>
      </c>
      <c r="D309" s="220" t="s">
        <v>203</v>
      </c>
      <c r="E309" s="221" t="s">
        <v>1015</v>
      </c>
      <c r="F309" s="222" t="s">
        <v>1016</v>
      </c>
      <c r="G309" s="223" t="s">
        <v>296</v>
      </c>
      <c r="H309" s="224">
        <v>0.119</v>
      </c>
      <c r="I309" s="225"/>
      <c r="J309" s="226">
        <f>ROUND(I309*H309,2)</f>
        <v>0</v>
      </c>
      <c r="K309" s="222" t="s">
        <v>32</v>
      </c>
      <c r="L309" s="227"/>
      <c r="M309" s="228" t="s">
        <v>32</v>
      </c>
      <c r="N309" s="229" t="s">
        <v>48</v>
      </c>
      <c r="O309" s="86"/>
      <c r="P309" s="230">
        <f>O309*H309</f>
        <v>0</v>
      </c>
      <c r="Q309" s="230">
        <v>0</v>
      </c>
      <c r="R309" s="230">
        <f>Q309*H309</f>
        <v>0</v>
      </c>
      <c r="S309" s="230">
        <v>0</v>
      </c>
      <c r="T309" s="231">
        <f>S309*H309</f>
        <v>0</v>
      </c>
      <c r="U309" s="40"/>
      <c r="V309" s="40"/>
      <c r="W309" s="40"/>
      <c r="X309" s="40"/>
      <c r="Y309" s="40"/>
      <c r="Z309" s="40"/>
      <c r="AA309" s="40"/>
      <c r="AB309" s="40"/>
      <c r="AC309" s="40"/>
      <c r="AD309" s="40"/>
      <c r="AE309" s="40"/>
      <c r="AR309" s="232" t="s">
        <v>278</v>
      </c>
      <c r="AT309" s="232" t="s">
        <v>203</v>
      </c>
      <c r="AU309" s="232" t="s">
        <v>86</v>
      </c>
      <c r="AY309" s="18" t="s">
        <v>199</v>
      </c>
      <c r="BE309" s="233">
        <f>IF(N309="základní",J309,0)</f>
        <v>0</v>
      </c>
      <c r="BF309" s="233">
        <f>IF(N309="snížená",J309,0)</f>
        <v>0</v>
      </c>
      <c r="BG309" s="233">
        <f>IF(N309="zákl. přenesená",J309,0)</f>
        <v>0</v>
      </c>
      <c r="BH309" s="233">
        <f>IF(N309="sníž. přenesená",J309,0)</f>
        <v>0</v>
      </c>
      <c r="BI309" s="233">
        <f>IF(N309="nulová",J309,0)</f>
        <v>0</v>
      </c>
      <c r="BJ309" s="18" t="s">
        <v>84</v>
      </c>
      <c r="BK309" s="233">
        <f>ROUND(I309*H309,2)</f>
        <v>0</v>
      </c>
      <c r="BL309" s="18" t="s">
        <v>245</v>
      </c>
      <c r="BM309" s="232" t="s">
        <v>1027</v>
      </c>
    </row>
    <row r="310" spans="1:47" s="2" customFormat="1" ht="12">
      <c r="A310" s="40"/>
      <c r="B310" s="41"/>
      <c r="C310" s="42"/>
      <c r="D310" s="234" t="s">
        <v>210</v>
      </c>
      <c r="E310" s="42"/>
      <c r="F310" s="235" t="s">
        <v>1016</v>
      </c>
      <c r="G310" s="42"/>
      <c r="H310" s="42"/>
      <c r="I310" s="138"/>
      <c r="J310" s="42"/>
      <c r="K310" s="42"/>
      <c r="L310" s="46"/>
      <c r="M310" s="236"/>
      <c r="N310" s="237"/>
      <c r="O310" s="86"/>
      <c r="P310" s="86"/>
      <c r="Q310" s="86"/>
      <c r="R310" s="86"/>
      <c r="S310" s="86"/>
      <c r="T310" s="87"/>
      <c r="U310" s="40"/>
      <c r="V310" s="40"/>
      <c r="W310" s="40"/>
      <c r="X310" s="40"/>
      <c r="Y310" s="40"/>
      <c r="Z310" s="40"/>
      <c r="AA310" s="40"/>
      <c r="AB310" s="40"/>
      <c r="AC310" s="40"/>
      <c r="AD310" s="40"/>
      <c r="AE310" s="40"/>
      <c r="AT310" s="18" t="s">
        <v>210</v>
      </c>
      <c r="AU310" s="18" t="s">
        <v>86</v>
      </c>
    </row>
    <row r="311" spans="1:65" s="2" customFormat="1" ht="19.8" customHeight="1">
      <c r="A311" s="40"/>
      <c r="B311" s="41"/>
      <c r="C311" s="260" t="s">
        <v>383</v>
      </c>
      <c r="D311" s="260" t="s">
        <v>222</v>
      </c>
      <c r="E311" s="261" t="s">
        <v>1387</v>
      </c>
      <c r="F311" s="262" t="s">
        <v>1388</v>
      </c>
      <c r="G311" s="263" t="s">
        <v>1389</v>
      </c>
      <c r="H311" s="265"/>
      <c r="I311" s="265"/>
      <c r="J311" s="266">
        <f>ROUND(I311*H311,2)</f>
        <v>0</v>
      </c>
      <c r="K311" s="262" t="s">
        <v>32</v>
      </c>
      <c r="L311" s="46"/>
      <c r="M311" s="267" t="s">
        <v>32</v>
      </c>
      <c r="N311" s="268" t="s">
        <v>48</v>
      </c>
      <c r="O311" s="86"/>
      <c r="P311" s="230">
        <f>O311*H311</f>
        <v>0</v>
      </c>
      <c r="Q311" s="230">
        <v>0</v>
      </c>
      <c r="R311" s="230">
        <f>Q311*H311</f>
        <v>0</v>
      </c>
      <c r="S311" s="230">
        <v>0</v>
      </c>
      <c r="T311" s="231">
        <f>S311*H311</f>
        <v>0</v>
      </c>
      <c r="U311" s="40"/>
      <c r="V311" s="40"/>
      <c r="W311" s="40"/>
      <c r="X311" s="40"/>
      <c r="Y311" s="40"/>
      <c r="Z311" s="40"/>
      <c r="AA311" s="40"/>
      <c r="AB311" s="40"/>
      <c r="AC311" s="40"/>
      <c r="AD311" s="40"/>
      <c r="AE311" s="40"/>
      <c r="AR311" s="232" t="s">
        <v>245</v>
      </c>
      <c r="AT311" s="232" t="s">
        <v>222</v>
      </c>
      <c r="AU311" s="232" t="s">
        <v>86</v>
      </c>
      <c r="AY311" s="18" t="s">
        <v>199</v>
      </c>
      <c r="BE311" s="233">
        <f>IF(N311="základní",J311,0)</f>
        <v>0</v>
      </c>
      <c r="BF311" s="233">
        <f>IF(N311="snížená",J311,0)</f>
        <v>0</v>
      </c>
      <c r="BG311" s="233">
        <f>IF(N311="zákl. přenesená",J311,0)</f>
        <v>0</v>
      </c>
      <c r="BH311" s="233">
        <f>IF(N311="sníž. přenesená",J311,0)</f>
        <v>0</v>
      </c>
      <c r="BI311" s="233">
        <f>IF(N311="nulová",J311,0)</f>
        <v>0</v>
      </c>
      <c r="BJ311" s="18" t="s">
        <v>84</v>
      </c>
      <c r="BK311" s="233">
        <f>ROUND(I311*H311,2)</f>
        <v>0</v>
      </c>
      <c r="BL311" s="18" t="s">
        <v>245</v>
      </c>
      <c r="BM311" s="232" t="s">
        <v>1031</v>
      </c>
    </row>
    <row r="312" spans="1:47" s="2" customFormat="1" ht="12">
      <c r="A312" s="40"/>
      <c r="B312" s="41"/>
      <c r="C312" s="42"/>
      <c r="D312" s="234" t="s">
        <v>210</v>
      </c>
      <c r="E312" s="42"/>
      <c r="F312" s="235" t="s">
        <v>1388</v>
      </c>
      <c r="G312" s="42"/>
      <c r="H312" s="42"/>
      <c r="I312" s="138"/>
      <c r="J312" s="42"/>
      <c r="K312" s="42"/>
      <c r="L312" s="46"/>
      <c r="M312" s="236"/>
      <c r="N312" s="237"/>
      <c r="O312" s="86"/>
      <c r="P312" s="86"/>
      <c r="Q312" s="86"/>
      <c r="R312" s="86"/>
      <c r="S312" s="86"/>
      <c r="T312" s="87"/>
      <c r="U312" s="40"/>
      <c r="V312" s="40"/>
      <c r="W312" s="40"/>
      <c r="X312" s="40"/>
      <c r="Y312" s="40"/>
      <c r="Z312" s="40"/>
      <c r="AA312" s="40"/>
      <c r="AB312" s="40"/>
      <c r="AC312" s="40"/>
      <c r="AD312" s="40"/>
      <c r="AE312" s="40"/>
      <c r="AT312" s="18" t="s">
        <v>210</v>
      </c>
      <c r="AU312" s="18" t="s">
        <v>86</v>
      </c>
    </row>
    <row r="313" spans="1:63" s="12" customFormat="1" ht="25.9" customHeight="1">
      <c r="A313" s="12"/>
      <c r="B313" s="204"/>
      <c r="C313" s="205"/>
      <c r="D313" s="206" t="s">
        <v>76</v>
      </c>
      <c r="E313" s="207" t="s">
        <v>203</v>
      </c>
      <c r="F313" s="207" t="s">
        <v>220</v>
      </c>
      <c r="G313" s="205"/>
      <c r="H313" s="205"/>
      <c r="I313" s="208"/>
      <c r="J313" s="209">
        <f>BK313</f>
        <v>0</v>
      </c>
      <c r="K313" s="205"/>
      <c r="L313" s="210"/>
      <c r="M313" s="211"/>
      <c r="N313" s="212"/>
      <c r="O313" s="212"/>
      <c r="P313" s="213">
        <f>P314</f>
        <v>0</v>
      </c>
      <c r="Q313" s="212"/>
      <c r="R313" s="213">
        <f>R314</f>
        <v>0</v>
      </c>
      <c r="S313" s="212"/>
      <c r="T313" s="214">
        <f>T314</f>
        <v>0</v>
      </c>
      <c r="U313" s="12"/>
      <c r="V313" s="12"/>
      <c r="W313" s="12"/>
      <c r="X313" s="12"/>
      <c r="Y313" s="12"/>
      <c r="Z313" s="12"/>
      <c r="AA313" s="12"/>
      <c r="AB313" s="12"/>
      <c r="AC313" s="12"/>
      <c r="AD313" s="12"/>
      <c r="AE313" s="12"/>
      <c r="AR313" s="215" t="s">
        <v>221</v>
      </c>
      <c r="AT313" s="216" t="s">
        <v>76</v>
      </c>
      <c r="AU313" s="216" t="s">
        <v>6</v>
      </c>
      <c r="AY313" s="215" t="s">
        <v>199</v>
      </c>
      <c r="BK313" s="217">
        <f>BK314</f>
        <v>0</v>
      </c>
    </row>
    <row r="314" spans="1:63" s="12" customFormat="1" ht="22.8" customHeight="1">
      <c r="A314" s="12"/>
      <c r="B314" s="204"/>
      <c r="C314" s="205"/>
      <c r="D314" s="206" t="s">
        <v>76</v>
      </c>
      <c r="E314" s="218" t="s">
        <v>1057</v>
      </c>
      <c r="F314" s="218" t="s">
        <v>1058</v>
      </c>
      <c r="G314" s="205"/>
      <c r="H314" s="205"/>
      <c r="I314" s="208"/>
      <c r="J314" s="219">
        <f>BK314</f>
        <v>0</v>
      </c>
      <c r="K314" s="205"/>
      <c r="L314" s="210"/>
      <c r="M314" s="211"/>
      <c r="N314" s="212"/>
      <c r="O314" s="212"/>
      <c r="P314" s="213">
        <f>SUM(P315:P316)</f>
        <v>0</v>
      </c>
      <c r="Q314" s="212"/>
      <c r="R314" s="213">
        <f>SUM(R315:R316)</f>
        <v>0</v>
      </c>
      <c r="S314" s="212"/>
      <c r="T314" s="214">
        <f>SUM(T315:T316)</f>
        <v>0</v>
      </c>
      <c r="U314" s="12"/>
      <c r="V314" s="12"/>
      <c r="W314" s="12"/>
      <c r="X314" s="12"/>
      <c r="Y314" s="12"/>
      <c r="Z314" s="12"/>
      <c r="AA314" s="12"/>
      <c r="AB314" s="12"/>
      <c r="AC314" s="12"/>
      <c r="AD314" s="12"/>
      <c r="AE314" s="12"/>
      <c r="AR314" s="215" t="s">
        <v>221</v>
      </c>
      <c r="AT314" s="216" t="s">
        <v>76</v>
      </c>
      <c r="AU314" s="216" t="s">
        <v>84</v>
      </c>
      <c r="AY314" s="215" t="s">
        <v>199</v>
      </c>
      <c r="BK314" s="217">
        <f>SUM(BK315:BK316)</f>
        <v>0</v>
      </c>
    </row>
    <row r="315" spans="1:65" s="2" customFormat="1" ht="19.8" customHeight="1">
      <c r="A315" s="40"/>
      <c r="B315" s="41"/>
      <c r="C315" s="260" t="s">
        <v>1033</v>
      </c>
      <c r="D315" s="260" t="s">
        <v>222</v>
      </c>
      <c r="E315" s="261" t="s">
        <v>1060</v>
      </c>
      <c r="F315" s="262" t="s">
        <v>1061</v>
      </c>
      <c r="G315" s="263" t="s">
        <v>1062</v>
      </c>
      <c r="H315" s="264">
        <v>1</v>
      </c>
      <c r="I315" s="265"/>
      <c r="J315" s="266">
        <f>ROUND(I315*H315,2)</f>
        <v>0</v>
      </c>
      <c r="K315" s="262" t="s">
        <v>32</v>
      </c>
      <c r="L315" s="46"/>
      <c r="M315" s="267" t="s">
        <v>32</v>
      </c>
      <c r="N315" s="268" t="s">
        <v>48</v>
      </c>
      <c r="O315" s="86"/>
      <c r="P315" s="230">
        <f>O315*H315</f>
        <v>0</v>
      </c>
      <c r="Q315" s="230">
        <v>0</v>
      </c>
      <c r="R315" s="230">
        <f>Q315*H315</f>
        <v>0</v>
      </c>
      <c r="S315" s="230">
        <v>0</v>
      </c>
      <c r="T315" s="231">
        <f>S315*H315</f>
        <v>0</v>
      </c>
      <c r="U315" s="40"/>
      <c r="V315" s="40"/>
      <c r="W315" s="40"/>
      <c r="X315" s="40"/>
      <c r="Y315" s="40"/>
      <c r="Z315" s="40"/>
      <c r="AA315" s="40"/>
      <c r="AB315" s="40"/>
      <c r="AC315" s="40"/>
      <c r="AD315" s="40"/>
      <c r="AE315" s="40"/>
      <c r="AR315" s="232" t="s">
        <v>225</v>
      </c>
      <c r="AT315" s="232" t="s">
        <v>222</v>
      </c>
      <c r="AU315" s="232" t="s">
        <v>86</v>
      </c>
      <c r="AY315" s="18" t="s">
        <v>199</v>
      </c>
      <c r="BE315" s="233">
        <f>IF(N315="základní",J315,0)</f>
        <v>0</v>
      </c>
      <c r="BF315" s="233">
        <f>IF(N315="snížená",J315,0)</f>
        <v>0</v>
      </c>
      <c r="BG315" s="233">
        <f>IF(N315="zákl. přenesená",J315,0)</f>
        <v>0</v>
      </c>
      <c r="BH315" s="233">
        <f>IF(N315="sníž. přenesená",J315,0)</f>
        <v>0</v>
      </c>
      <c r="BI315" s="233">
        <f>IF(N315="nulová",J315,0)</f>
        <v>0</v>
      </c>
      <c r="BJ315" s="18" t="s">
        <v>84</v>
      </c>
      <c r="BK315" s="233">
        <f>ROUND(I315*H315,2)</f>
        <v>0</v>
      </c>
      <c r="BL315" s="18" t="s">
        <v>225</v>
      </c>
      <c r="BM315" s="232" t="s">
        <v>1036</v>
      </c>
    </row>
    <row r="316" spans="1:47" s="2" customFormat="1" ht="12">
      <c r="A316" s="40"/>
      <c r="B316" s="41"/>
      <c r="C316" s="42"/>
      <c r="D316" s="234" t="s">
        <v>210</v>
      </c>
      <c r="E316" s="42"/>
      <c r="F316" s="235" t="s">
        <v>1061</v>
      </c>
      <c r="G316" s="42"/>
      <c r="H316" s="42"/>
      <c r="I316" s="138"/>
      <c r="J316" s="42"/>
      <c r="K316" s="42"/>
      <c r="L316" s="46"/>
      <c r="M316" s="236"/>
      <c r="N316" s="237"/>
      <c r="O316" s="86"/>
      <c r="P316" s="86"/>
      <c r="Q316" s="86"/>
      <c r="R316" s="86"/>
      <c r="S316" s="86"/>
      <c r="T316" s="87"/>
      <c r="U316" s="40"/>
      <c r="V316" s="40"/>
      <c r="W316" s="40"/>
      <c r="X316" s="40"/>
      <c r="Y316" s="40"/>
      <c r="Z316" s="40"/>
      <c r="AA316" s="40"/>
      <c r="AB316" s="40"/>
      <c r="AC316" s="40"/>
      <c r="AD316" s="40"/>
      <c r="AE316" s="40"/>
      <c r="AT316" s="18" t="s">
        <v>210</v>
      </c>
      <c r="AU316" s="18" t="s">
        <v>86</v>
      </c>
    </row>
    <row r="317" spans="1:63" s="12" customFormat="1" ht="25.9" customHeight="1">
      <c r="A317" s="12"/>
      <c r="B317" s="204"/>
      <c r="C317" s="205"/>
      <c r="D317" s="206" t="s">
        <v>76</v>
      </c>
      <c r="E317" s="207" t="s">
        <v>1064</v>
      </c>
      <c r="F317" s="207" t="s">
        <v>1065</v>
      </c>
      <c r="G317" s="205"/>
      <c r="H317" s="205"/>
      <c r="I317" s="208"/>
      <c r="J317" s="209">
        <f>BK317</f>
        <v>0</v>
      </c>
      <c r="K317" s="205"/>
      <c r="L317" s="210"/>
      <c r="M317" s="211"/>
      <c r="N317" s="212"/>
      <c r="O317" s="212"/>
      <c r="P317" s="213">
        <f>SUM(P318:P327)</f>
        <v>0</v>
      </c>
      <c r="Q317" s="212"/>
      <c r="R317" s="213">
        <f>SUM(R318:R327)</f>
        <v>0</v>
      </c>
      <c r="S317" s="212"/>
      <c r="T317" s="214">
        <f>SUM(T318:T327)</f>
        <v>0</v>
      </c>
      <c r="U317" s="12"/>
      <c r="V317" s="12"/>
      <c r="W317" s="12"/>
      <c r="X317" s="12"/>
      <c r="Y317" s="12"/>
      <c r="Z317" s="12"/>
      <c r="AA317" s="12"/>
      <c r="AB317" s="12"/>
      <c r="AC317" s="12"/>
      <c r="AD317" s="12"/>
      <c r="AE317" s="12"/>
      <c r="AR317" s="215" t="s">
        <v>200</v>
      </c>
      <c r="AT317" s="216" t="s">
        <v>76</v>
      </c>
      <c r="AU317" s="216" t="s">
        <v>6</v>
      </c>
      <c r="AY317" s="215" t="s">
        <v>199</v>
      </c>
      <c r="BK317" s="217">
        <f>SUM(BK318:BK327)</f>
        <v>0</v>
      </c>
    </row>
    <row r="318" spans="1:65" s="2" customFormat="1" ht="19.8" customHeight="1">
      <c r="A318" s="40"/>
      <c r="B318" s="41"/>
      <c r="C318" s="260" t="s">
        <v>386</v>
      </c>
      <c r="D318" s="260" t="s">
        <v>222</v>
      </c>
      <c r="E318" s="261" t="s">
        <v>1066</v>
      </c>
      <c r="F318" s="262" t="s">
        <v>467</v>
      </c>
      <c r="G318" s="263" t="s">
        <v>296</v>
      </c>
      <c r="H318" s="264">
        <v>1128.4</v>
      </c>
      <c r="I318" s="265"/>
      <c r="J318" s="266">
        <f>ROUND(I318*H318,2)</f>
        <v>0</v>
      </c>
      <c r="K318" s="262" t="s">
        <v>32</v>
      </c>
      <c r="L318" s="46"/>
      <c r="M318" s="267" t="s">
        <v>32</v>
      </c>
      <c r="N318" s="268" t="s">
        <v>48</v>
      </c>
      <c r="O318" s="86"/>
      <c r="P318" s="230">
        <f>O318*H318</f>
        <v>0</v>
      </c>
      <c r="Q318" s="230">
        <v>0</v>
      </c>
      <c r="R318" s="230">
        <f>Q318*H318</f>
        <v>0</v>
      </c>
      <c r="S318" s="230">
        <v>0</v>
      </c>
      <c r="T318" s="231">
        <f>S318*H318</f>
        <v>0</v>
      </c>
      <c r="U318" s="40"/>
      <c r="V318" s="40"/>
      <c r="W318" s="40"/>
      <c r="X318" s="40"/>
      <c r="Y318" s="40"/>
      <c r="Z318" s="40"/>
      <c r="AA318" s="40"/>
      <c r="AB318" s="40"/>
      <c r="AC318" s="40"/>
      <c r="AD318" s="40"/>
      <c r="AE318" s="40"/>
      <c r="AR318" s="232" t="s">
        <v>209</v>
      </c>
      <c r="AT318" s="232" t="s">
        <v>222</v>
      </c>
      <c r="AU318" s="232" t="s">
        <v>84</v>
      </c>
      <c r="AY318" s="18" t="s">
        <v>199</v>
      </c>
      <c r="BE318" s="233">
        <f>IF(N318="základní",J318,0)</f>
        <v>0</v>
      </c>
      <c r="BF318" s="233">
        <f>IF(N318="snížená",J318,0)</f>
        <v>0</v>
      </c>
      <c r="BG318" s="233">
        <f>IF(N318="zákl. přenesená",J318,0)</f>
        <v>0</v>
      </c>
      <c r="BH318" s="233">
        <f>IF(N318="sníž. přenesená",J318,0)</f>
        <v>0</v>
      </c>
      <c r="BI318" s="233">
        <f>IF(N318="nulová",J318,0)</f>
        <v>0</v>
      </c>
      <c r="BJ318" s="18" t="s">
        <v>84</v>
      </c>
      <c r="BK318" s="233">
        <f>ROUND(I318*H318,2)</f>
        <v>0</v>
      </c>
      <c r="BL318" s="18" t="s">
        <v>209</v>
      </c>
      <c r="BM318" s="232" t="s">
        <v>1040</v>
      </c>
    </row>
    <row r="319" spans="1:47" s="2" customFormat="1" ht="12">
      <c r="A319" s="40"/>
      <c r="B319" s="41"/>
      <c r="C319" s="42"/>
      <c r="D319" s="234" t="s">
        <v>210</v>
      </c>
      <c r="E319" s="42"/>
      <c r="F319" s="235" t="s">
        <v>467</v>
      </c>
      <c r="G319" s="42"/>
      <c r="H319" s="42"/>
      <c r="I319" s="138"/>
      <c r="J319" s="42"/>
      <c r="K319" s="42"/>
      <c r="L319" s="46"/>
      <c r="M319" s="236"/>
      <c r="N319" s="237"/>
      <c r="O319" s="86"/>
      <c r="P319" s="86"/>
      <c r="Q319" s="86"/>
      <c r="R319" s="86"/>
      <c r="S319" s="86"/>
      <c r="T319" s="87"/>
      <c r="U319" s="40"/>
      <c r="V319" s="40"/>
      <c r="W319" s="40"/>
      <c r="X319" s="40"/>
      <c r="Y319" s="40"/>
      <c r="Z319" s="40"/>
      <c r="AA319" s="40"/>
      <c r="AB319" s="40"/>
      <c r="AC319" s="40"/>
      <c r="AD319" s="40"/>
      <c r="AE319" s="40"/>
      <c r="AT319" s="18" t="s">
        <v>210</v>
      </c>
      <c r="AU319" s="18" t="s">
        <v>84</v>
      </c>
    </row>
    <row r="320" spans="1:65" s="2" customFormat="1" ht="14.4" customHeight="1">
      <c r="A320" s="40"/>
      <c r="B320" s="41"/>
      <c r="C320" s="260" t="s">
        <v>1042</v>
      </c>
      <c r="D320" s="260" t="s">
        <v>222</v>
      </c>
      <c r="E320" s="261" t="s">
        <v>1263</v>
      </c>
      <c r="F320" s="262" t="s">
        <v>1264</v>
      </c>
      <c r="G320" s="263" t="s">
        <v>296</v>
      </c>
      <c r="H320" s="264">
        <v>200.838</v>
      </c>
      <c r="I320" s="265"/>
      <c r="J320" s="266">
        <f>ROUND(I320*H320,2)</f>
        <v>0</v>
      </c>
      <c r="K320" s="262" t="s">
        <v>32</v>
      </c>
      <c r="L320" s="46"/>
      <c r="M320" s="267" t="s">
        <v>32</v>
      </c>
      <c r="N320" s="268" t="s">
        <v>48</v>
      </c>
      <c r="O320" s="86"/>
      <c r="P320" s="230">
        <f>O320*H320</f>
        <v>0</v>
      </c>
      <c r="Q320" s="230">
        <v>0</v>
      </c>
      <c r="R320" s="230">
        <f>Q320*H320</f>
        <v>0</v>
      </c>
      <c r="S320" s="230">
        <v>0</v>
      </c>
      <c r="T320" s="231">
        <f>S320*H320</f>
        <v>0</v>
      </c>
      <c r="U320" s="40"/>
      <c r="V320" s="40"/>
      <c r="W320" s="40"/>
      <c r="X320" s="40"/>
      <c r="Y320" s="40"/>
      <c r="Z320" s="40"/>
      <c r="AA320" s="40"/>
      <c r="AB320" s="40"/>
      <c r="AC320" s="40"/>
      <c r="AD320" s="40"/>
      <c r="AE320" s="40"/>
      <c r="AR320" s="232" t="s">
        <v>209</v>
      </c>
      <c r="AT320" s="232" t="s">
        <v>222</v>
      </c>
      <c r="AU320" s="232" t="s">
        <v>84</v>
      </c>
      <c r="AY320" s="18" t="s">
        <v>199</v>
      </c>
      <c r="BE320" s="233">
        <f>IF(N320="základní",J320,0)</f>
        <v>0</v>
      </c>
      <c r="BF320" s="233">
        <f>IF(N320="snížená",J320,0)</f>
        <v>0</v>
      </c>
      <c r="BG320" s="233">
        <f>IF(N320="zákl. přenesená",J320,0)</f>
        <v>0</v>
      </c>
      <c r="BH320" s="233">
        <f>IF(N320="sníž. přenesená",J320,0)</f>
        <v>0</v>
      </c>
      <c r="BI320" s="233">
        <f>IF(N320="nulová",J320,0)</f>
        <v>0</v>
      </c>
      <c r="BJ320" s="18" t="s">
        <v>84</v>
      </c>
      <c r="BK320" s="233">
        <f>ROUND(I320*H320,2)</f>
        <v>0</v>
      </c>
      <c r="BL320" s="18" t="s">
        <v>209</v>
      </c>
      <c r="BM320" s="232" t="s">
        <v>1045</v>
      </c>
    </row>
    <row r="321" spans="1:47" s="2" customFormat="1" ht="12">
      <c r="A321" s="40"/>
      <c r="B321" s="41"/>
      <c r="C321" s="42"/>
      <c r="D321" s="234" t="s">
        <v>210</v>
      </c>
      <c r="E321" s="42"/>
      <c r="F321" s="235" t="s">
        <v>1264</v>
      </c>
      <c r="G321" s="42"/>
      <c r="H321" s="42"/>
      <c r="I321" s="138"/>
      <c r="J321" s="42"/>
      <c r="K321" s="42"/>
      <c r="L321" s="46"/>
      <c r="M321" s="236"/>
      <c r="N321" s="237"/>
      <c r="O321" s="86"/>
      <c r="P321" s="86"/>
      <c r="Q321" s="86"/>
      <c r="R321" s="86"/>
      <c r="S321" s="86"/>
      <c r="T321" s="87"/>
      <c r="U321" s="40"/>
      <c r="V321" s="40"/>
      <c r="W321" s="40"/>
      <c r="X321" s="40"/>
      <c r="Y321" s="40"/>
      <c r="Z321" s="40"/>
      <c r="AA321" s="40"/>
      <c r="AB321" s="40"/>
      <c r="AC321" s="40"/>
      <c r="AD321" s="40"/>
      <c r="AE321" s="40"/>
      <c r="AT321" s="18" t="s">
        <v>210</v>
      </c>
      <c r="AU321" s="18" t="s">
        <v>84</v>
      </c>
    </row>
    <row r="322" spans="1:51" s="13" customFormat="1" ht="12">
      <c r="A322" s="13"/>
      <c r="B322" s="238"/>
      <c r="C322" s="239"/>
      <c r="D322" s="234" t="s">
        <v>213</v>
      </c>
      <c r="E322" s="240" t="s">
        <v>32</v>
      </c>
      <c r="F322" s="241" t="s">
        <v>1609</v>
      </c>
      <c r="G322" s="239"/>
      <c r="H322" s="242">
        <v>200.838</v>
      </c>
      <c r="I322" s="243"/>
      <c r="J322" s="239"/>
      <c r="K322" s="239"/>
      <c r="L322" s="244"/>
      <c r="M322" s="245"/>
      <c r="N322" s="246"/>
      <c r="O322" s="246"/>
      <c r="P322" s="246"/>
      <c r="Q322" s="246"/>
      <c r="R322" s="246"/>
      <c r="S322" s="246"/>
      <c r="T322" s="247"/>
      <c r="U322" s="13"/>
      <c r="V322" s="13"/>
      <c r="W322" s="13"/>
      <c r="X322" s="13"/>
      <c r="Y322" s="13"/>
      <c r="Z322" s="13"/>
      <c r="AA322" s="13"/>
      <c r="AB322" s="13"/>
      <c r="AC322" s="13"/>
      <c r="AD322" s="13"/>
      <c r="AE322" s="13"/>
      <c r="AT322" s="248" t="s">
        <v>213</v>
      </c>
      <c r="AU322" s="248" t="s">
        <v>84</v>
      </c>
      <c r="AV322" s="13" t="s">
        <v>86</v>
      </c>
      <c r="AW322" s="13" t="s">
        <v>39</v>
      </c>
      <c r="AX322" s="13" t="s">
        <v>6</v>
      </c>
      <c r="AY322" s="248" t="s">
        <v>199</v>
      </c>
    </row>
    <row r="323" spans="1:51" s="14" customFormat="1" ht="12">
      <c r="A323" s="14"/>
      <c r="B323" s="249"/>
      <c r="C323" s="250"/>
      <c r="D323" s="234" t="s">
        <v>213</v>
      </c>
      <c r="E323" s="251" t="s">
        <v>32</v>
      </c>
      <c r="F323" s="252" t="s">
        <v>215</v>
      </c>
      <c r="G323" s="250"/>
      <c r="H323" s="253">
        <v>200.838</v>
      </c>
      <c r="I323" s="254"/>
      <c r="J323" s="250"/>
      <c r="K323" s="250"/>
      <c r="L323" s="255"/>
      <c r="M323" s="269"/>
      <c r="N323" s="270"/>
      <c r="O323" s="270"/>
      <c r="P323" s="270"/>
      <c r="Q323" s="270"/>
      <c r="R323" s="270"/>
      <c r="S323" s="270"/>
      <c r="T323" s="271"/>
      <c r="U323" s="14"/>
      <c r="V323" s="14"/>
      <c r="W323" s="14"/>
      <c r="X323" s="14"/>
      <c r="Y323" s="14"/>
      <c r="Z323" s="14"/>
      <c r="AA323" s="14"/>
      <c r="AB323" s="14"/>
      <c r="AC323" s="14"/>
      <c r="AD323" s="14"/>
      <c r="AE323" s="14"/>
      <c r="AT323" s="259" t="s">
        <v>213</v>
      </c>
      <c r="AU323" s="259" t="s">
        <v>84</v>
      </c>
      <c r="AV323" s="14" t="s">
        <v>209</v>
      </c>
      <c r="AW323" s="14" t="s">
        <v>39</v>
      </c>
      <c r="AX323" s="14" t="s">
        <v>84</v>
      </c>
      <c r="AY323" s="259" t="s">
        <v>199</v>
      </c>
    </row>
    <row r="324" spans="1:65" s="2" customFormat="1" ht="14.4" customHeight="1">
      <c r="A324" s="40"/>
      <c r="B324" s="41"/>
      <c r="C324" s="260" t="s">
        <v>390</v>
      </c>
      <c r="D324" s="260" t="s">
        <v>222</v>
      </c>
      <c r="E324" s="261" t="s">
        <v>1072</v>
      </c>
      <c r="F324" s="262" t="s">
        <v>1073</v>
      </c>
      <c r="G324" s="263" t="s">
        <v>296</v>
      </c>
      <c r="H324" s="264">
        <v>564.085</v>
      </c>
      <c r="I324" s="265"/>
      <c r="J324" s="266">
        <f>ROUND(I324*H324,2)</f>
        <v>0</v>
      </c>
      <c r="K324" s="262" t="s">
        <v>32</v>
      </c>
      <c r="L324" s="46"/>
      <c r="M324" s="267" t="s">
        <v>32</v>
      </c>
      <c r="N324" s="268" t="s">
        <v>48</v>
      </c>
      <c r="O324" s="86"/>
      <c r="P324" s="230">
        <f>O324*H324</f>
        <v>0</v>
      </c>
      <c r="Q324" s="230">
        <v>0</v>
      </c>
      <c r="R324" s="230">
        <f>Q324*H324</f>
        <v>0</v>
      </c>
      <c r="S324" s="230">
        <v>0</v>
      </c>
      <c r="T324" s="231">
        <f>S324*H324</f>
        <v>0</v>
      </c>
      <c r="U324" s="40"/>
      <c r="V324" s="40"/>
      <c r="W324" s="40"/>
      <c r="X324" s="40"/>
      <c r="Y324" s="40"/>
      <c r="Z324" s="40"/>
      <c r="AA324" s="40"/>
      <c r="AB324" s="40"/>
      <c r="AC324" s="40"/>
      <c r="AD324" s="40"/>
      <c r="AE324" s="40"/>
      <c r="AR324" s="232" t="s">
        <v>209</v>
      </c>
      <c r="AT324" s="232" t="s">
        <v>222</v>
      </c>
      <c r="AU324" s="232" t="s">
        <v>84</v>
      </c>
      <c r="AY324" s="18" t="s">
        <v>199</v>
      </c>
      <c r="BE324" s="233">
        <f>IF(N324="základní",J324,0)</f>
        <v>0</v>
      </c>
      <c r="BF324" s="233">
        <f>IF(N324="snížená",J324,0)</f>
        <v>0</v>
      </c>
      <c r="BG324" s="233">
        <f>IF(N324="zákl. přenesená",J324,0)</f>
        <v>0</v>
      </c>
      <c r="BH324" s="233">
        <f>IF(N324="sníž. přenesená",J324,0)</f>
        <v>0</v>
      </c>
      <c r="BI324" s="233">
        <f>IF(N324="nulová",J324,0)</f>
        <v>0</v>
      </c>
      <c r="BJ324" s="18" t="s">
        <v>84</v>
      </c>
      <c r="BK324" s="233">
        <f>ROUND(I324*H324,2)</f>
        <v>0</v>
      </c>
      <c r="BL324" s="18" t="s">
        <v>209</v>
      </c>
      <c r="BM324" s="232" t="s">
        <v>1048</v>
      </c>
    </row>
    <row r="325" spans="1:47" s="2" customFormat="1" ht="12">
      <c r="A325" s="40"/>
      <c r="B325" s="41"/>
      <c r="C325" s="42"/>
      <c r="D325" s="234" t="s">
        <v>210</v>
      </c>
      <c r="E325" s="42"/>
      <c r="F325" s="235" t="s">
        <v>1073</v>
      </c>
      <c r="G325" s="42"/>
      <c r="H325" s="42"/>
      <c r="I325" s="138"/>
      <c r="J325" s="42"/>
      <c r="K325" s="42"/>
      <c r="L325" s="46"/>
      <c r="M325" s="236"/>
      <c r="N325" s="237"/>
      <c r="O325" s="86"/>
      <c r="P325" s="86"/>
      <c r="Q325" s="86"/>
      <c r="R325" s="86"/>
      <c r="S325" s="86"/>
      <c r="T325" s="87"/>
      <c r="U325" s="40"/>
      <c r="V325" s="40"/>
      <c r="W325" s="40"/>
      <c r="X325" s="40"/>
      <c r="Y325" s="40"/>
      <c r="Z325" s="40"/>
      <c r="AA325" s="40"/>
      <c r="AB325" s="40"/>
      <c r="AC325" s="40"/>
      <c r="AD325" s="40"/>
      <c r="AE325" s="40"/>
      <c r="AT325" s="18" t="s">
        <v>210</v>
      </c>
      <c r="AU325" s="18" t="s">
        <v>84</v>
      </c>
    </row>
    <row r="326" spans="1:51" s="13" customFormat="1" ht="12">
      <c r="A326" s="13"/>
      <c r="B326" s="238"/>
      <c r="C326" s="239"/>
      <c r="D326" s="234" t="s">
        <v>213</v>
      </c>
      <c r="E326" s="240" t="s">
        <v>32</v>
      </c>
      <c r="F326" s="241" t="s">
        <v>1608</v>
      </c>
      <c r="G326" s="239"/>
      <c r="H326" s="242">
        <v>564.085</v>
      </c>
      <c r="I326" s="243"/>
      <c r="J326" s="239"/>
      <c r="K326" s="239"/>
      <c r="L326" s="244"/>
      <c r="M326" s="245"/>
      <c r="N326" s="246"/>
      <c r="O326" s="246"/>
      <c r="P326" s="246"/>
      <c r="Q326" s="246"/>
      <c r="R326" s="246"/>
      <c r="S326" s="246"/>
      <c r="T326" s="247"/>
      <c r="U326" s="13"/>
      <c r="V326" s="13"/>
      <c r="W326" s="13"/>
      <c r="X326" s="13"/>
      <c r="Y326" s="13"/>
      <c r="Z326" s="13"/>
      <c r="AA326" s="13"/>
      <c r="AB326" s="13"/>
      <c r="AC326" s="13"/>
      <c r="AD326" s="13"/>
      <c r="AE326" s="13"/>
      <c r="AT326" s="248" t="s">
        <v>213</v>
      </c>
      <c r="AU326" s="248" t="s">
        <v>84</v>
      </c>
      <c r="AV326" s="13" t="s">
        <v>86</v>
      </c>
      <c r="AW326" s="13" t="s">
        <v>39</v>
      </c>
      <c r="AX326" s="13" t="s">
        <v>6</v>
      </c>
      <c r="AY326" s="248" t="s">
        <v>199</v>
      </c>
    </row>
    <row r="327" spans="1:51" s="14" customFormat="1" ht="12">
      <c r="A327" s="14"/>
      <c r="B327" s="249"/>
      <c r="C327" s="250"/>
      <c r="D327" s="234" t="s">
        <v>213</v>
      </c>
      <c r="E327" s="251" t="s">
        <v>32</v>
      </c>
      <c r="F327" s="252" t="s">
        <v>215</v>
      </c>
      <c r="G327" s="250"/>
      <c r="H327" s="253">
        <v>564.085</v>
      </c>
      <c r="I327" s="254"/>
      <c r="J327" s="250"/>
      <c r="K327" s="250"/>
      <c r="L327" s="255"/>
      <c r="M327" s="256"/>
      <c r="N327" s="257"/>
      <c r="O327" s="257"/>
      <c r="P327" s="257"/>
      <c r="Q327" s="257"/>
      <c r="R327" s="257"/>
      <c r="S327" s="257"/>
      <c r="T327" s="258"/>
      <c r="U327" s="14"/>
      <c r="V327" s="14"/>
      <c r="W327" s="14"/>
      <c r="X327" s="14"/>
      <c r="Y327" s="14"/>
      <c r="Z327" s="14"/>
      <c r="AA327" s="14"/>
      <c r="AB327" s="14"/>
      <c r="AC327" s="14"/>
      <c r="AD327" s="14"/>
      <c r="AE327" s="14"/>
      <c r="AT327" s="259" t="s">
        <v>213</v>
      </c>
      <c r="AU327" s="259" t="s">
        <v>84</v>
      </c>
      <c r="AV327" s="14" t="s">
        <v>209</v>
      </c>
      <c r="AW327" s="14" t="s">
        <v>39</v>
      </c>
      <c r="AX327" s="14" t="s">
        <v>84</v>
      </c>
      <c r="AY327" s="259" t="s">
        <v>199</v>
      </c>
    </row>
    <row r="328" spans="1:31" s="2" customFormat="1" ht="6.95" customHeight="1">
      <c r="A328" s="40"/>
      <c r="B328" s="61"/>
      <c r="C328" s="62"/>
      <c r="D328" s="62"/>
      <c r="E328" s="62"/>
      <c r="F328" s="62"/>
      <c r="G328" s="62"/>
      <c r="H328" s="62"/>
      <c r="I328" s="168"/>
      <c r="J328" s="62"/>
      <c r="K328" s="62"/>
      <c r="L328" s="46"/>
      <c r="M328" s="40"/>
      <c r="O328" s="40"/>
      <c r="P328" s="40"/>
      <c r="Q328" s="40"/>
      <c r="R328" s="40"/>
      <c r="S328" s="40"/>
      <c r="T328" s="40"/>
      <c r="U328" s="40"/>
      <c r="V328" s="40"/>
      <c r="W328" s="40"/>
      <c r="X328" s="40"/>
      <c r="Y328" s="40"/>
      <c r="Z328" s="40"/>
      <c r="AA328" s="40"/>
      <c r="AB328" s="40"/>
      <c r="AC328" s="40"/>
      <c r="AD328" s="40"/>
      <c r="AE328" s="40"/>
    </row>
  </sheetData>
  <sheetProtection password="CC35" sheet="1" objects="1" scenarios="1" formatColumns="0" formatRows="0" autoFilter="0"/>
  <autoFilter ref="C93:K327"/>
  <mergeCells count="9">
    <mergeCell ref="E7:H7"/>
    <mergeCell ref="E9:H9"/>
    <mergeCell ref="E18:H18"/>
    <mergeCell ref="E27:H27"/>
    <mergeCell ref="E48:H48"/>
    <mergeCell ref="E50:H50"/>
    <mergeCell ref="E84:H84"/>
    <mergeCell ref="E86:H8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2:BM262"/>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161</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1614</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ROUND((SUM(BE93:BE261)),15)</f>
        <v>0</v>
      </c>
      <c r="G33" s="40"/>
      <c r="H33" s="40"/>
      <c r="I33" s="157">
        <v>0.21</v>
      </c>
      <c r="J33" s="156">
        <f>ROUND(((SUM(BE93:BE261))*I33),15)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ROUND((SUM(BF93:BF261)),15)</f>
        <v>0</v>
      </c>
      <c r="G34" s="40"/>
      <c r="H34" s="40"/>
      <c r="I34" s="157">
        <v>0.15</v>
      </c>
      <c r="J34" s="156">
        <f>ROUND(((SUM(BF93:BF261))*I34),15)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ROUND((SUM(BG93:BG261)),15)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ROUND((SUM(BH93:BH261)),15)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ROUND((SUM(BI93:BI261)),15)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01-21-08-01 - Propustek v km 74,747</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J94</f>
        <v>0</v>
      </c>
      <c r="K60" s="179"/>
      <c r="L60" s="184"/>
      <c r="S60" s="9"/>
      <c r="T60" s="9"/>
      <c r="U60" s="9"/>
      <c r="V60" s="9"/>
      <c r="W60" s="9"/>
      <c r="X60" s="9"/>
      <c r="Y60" s="9"/>
      <c r="Z60" s="9"/>
      <c r="AA60" s="9"/>
      <c r="AB60" s="9"/>
      <c r="AC60" s="9"/>
      <c r="AD60" s="9"/>
      <c r="AE60" s="9"/>
    </row>
    <row r="61" spans="1:31" s="10" customFormat="1" ht="19.9" customHeight="1">
      <c r="A61" s="10"/>
      <c r="B61" s="185"/>
      <c r="C61" s="186"/>
      <c r="D61" s="187" t="s">
        <v>842</v>
      </c>
      <c r="E61" s="188"/>
      <c r="F61" s="188"/>
      <c r="G61" s="188"/>
      <c r="H61" s="188"/>
      <c r="I61" s="189"/>
      <c r="J61" s="190">
        <f>J95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843</v>
      </c>
      <c r="E62" s="188"/>
      <c r="F62" s="188"/>
      <c r="G62" s="188"/>
      <c r="H62" s="188"/>
      <c r="I62" s="189"/>
      <c r="J62" s="190">
        <f>J155</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844</v>
      </c>
      <c r="E63" s="188"/>
      <c r="F63" s="188"/>
      <c r="G63" s="188"/>
      <c r="H63" s="188"/>
      <c r="I63" s="189"/>
      <c r="J63" s="190">
        <f>J160</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845</v>
      </c>
      <c r="E64" s="188"/>
      <c r="F64" s="188"/>
      <c r="G64" s="188"/>
      <c r="H64" s="188"/>
      <c r="I64" s="189"/>
      <c r="J64" s="190">
        <f>J173</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182</v>
      </c>
      <c r="E65" s="188"/>
      <c r="F65" s="188"/>
      <c r="G65" s="188"/>
      <c r="H65" s="188"/>
      <c r="I65" s="189"/>
      <c r="J65" s="190">
        <f>J179</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846</v>
      </c>
      <c r="E66" s="188"/>
      <c r="F66" s="188"/>
      <c r="G66" s="188"/>
      <c r="H66" s="188"/>
      <c r="I66" s="189"/>
      <c r="J66" s="190">
        <f>J188</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847</v>
      </c>
      <c r="E67" s="188"/>
      <c r="F67" s="188"/>
      <c r="G67" s="188"/>
      <c r="H67" s="188"/>
      <c r="I67" s="189"/>
      <c r="J67" s="190">
        <f>J193</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848</v>
      </c>
      <c r="E68" s="188"/>
      <c r="F68" s="188"/>
      <c r="G68" s="188"/>
      <c r="H68" s="188"/>
      <c r="I68" s="189"/>
      <c r="J68" s="190">
        <f>J230</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849</v>
      </c>
      <c r="E69" s="188"/>
      <c r="F69" s="188"/>
      <c r="G69" s="188"/>
      <c r="H69" s="188"/>
      <c r="I69" s="189"/>
      <c r="J69" s="190">
        <f>J243</f>
        <v>0</v>
      </c>
      <c r="K69" s="186"/>
      <c r="L69" s="191"/>
      <c r="S69" s="10"/>
      <c r="T69" s="10"/>
      <c r="U69" s="10"/>
      <c r="V69" s="10"/>
      <c r="W69" s="10"/>
      <c r="X69" s="10"/>
      <c r="Y69" s="10"/>
      <c r="Z69" s="10"/>
      <c r="AA69" s="10"/>
      <c r="AB69" s="10"/>
      <c r="AC69" s="10"/>
      <c r="AD69" s="10"/>
      <c r="AE69" s="10"/>
    </row>
    <row r="70" spans="1:31" s="10" customFormat="1" ht="19.9" customHeight="1">
      <c r="A70" s="10"/>
      <c r="B70" s="185"/>
      <c r="C70" s="186"/>
      <c r="D70" s="187" t="s">
        <v>850</v>
      </c>
      <c r="E70" s="188"/>
      <c r="F70" s="188"/>
      <c r="G70" s="188"/>
      <c r="H70" s="188"/>
      <c r="I70" s="189"/>
      <c r="J70" s="190">
        <f>J246</f>
        <v>0</v>
      </c>
      <c r="K70" s="186"/>
      <c r="L70" s="191"/>
      <c r="S70" s="10"/>
      <c r="T70" s="10"/>
      <c r="U70" s="10"/>
      <c r="V70" s="10"/>
      <c r="W70" s="10"/>
      <c r="X70" s="10"/>
      <c r="Y70" s="10"/>
      <c r="Z70" s="10"/>
      <c r="AA70" s="10"/>
      <c r="AB70" s="10"/>
      <c r="AC70" s="10"/>
      <c r="AD70" s="10"/>
      <c r="AE70" s="10"/>
    </row>
    <row r="71" spans="1:31" s="9" customFormat="1" ht="24.95" customHeight="1">
      <c r="A71" s="9"/>
      <c r="B71" s="178"/>
      <c r="C71" s="179"/>
      <c r="D71" s="180" t="s">
        <v>217</v>
      </c>
      <c r="E71" s="181"/>
      <c r="F71" s="181"/>
      <c r="G71" s="181"/>
      <c r="H71" s="181"/>
      <c r="I71" s="182"/>
      <c r="J71" s="183">
        <f>J251</f>
        <v>0</v>
      </c>
      <c r="K71" s="179"/>
      <c r="L71" s="184"/>
      <c r="S71" s="9"/>
      <c r="T71" s="9"/>
      <c r="U71" s="9"/>
      <c r="V71" s="9"/>
      <c r="W71" s="9"/>
      <c r="X71" s="9"/>
      <c r="Y71" s="9"/>
      <c r="Z71" s="9"/>
      <c r="AA71" s="9"/>
      <c r="AB71" s="9"/>
      <c r="AC71" s="9"/>
      <c r="AD71" s="9"/>
      <c r="AE71" s="9"/>
    </row>
    <row r="72" spans="1:31" s="10" customFormat="1" ht="19.9" customHeight="1">
      <c r="A72" s="10"/>
      <c r="B72" s="185"/>
      <c r="C72" s="186"/>
      <c r="D72" s="187" t="s">
        <v>852</v>
      </c>
      <c r="E72" s="188"/>
      <c r="F72" s="188"/>
      <c r="G72" s="188"/>
      <c r="H72" s="188"/>
      <c r="I72" s="189"/>
      <c r="J72" s="190">
        <f>J252</f>
        <v>0</v>
      </c>
      <c r="K72" s="186"/>
      <c r="L72" s="191"/>
      <c r="S72" s="10"/>
      <c r="T72" s="10"/>
      <c r="U72" s="10"/>
      <c r="V72" s="10"/>
      <c r="W72" s="10"/>
      <c r="X72" s="10"/>
      <c r="Y72" s="10"/>
      <c r="Z72" s="10"/>
      <c r="AA72" s="10"/>
      <c r="AB72" s="10"/>
      <c r="AC72" s="10"/>
      <c r="AD72" s="10"/>
      <c r="AE72" s="10"/>
    </row>
    <row r="73" spans="1:31" s="9" customFormat="1" ht="24.95" customHeight="1">
      <c r="A73" s="9"/>
      <c r="B73" s="178"/>
      <c r="C73" s="179"/>
      <c r="D73" s="180" t="s">
        <v>853</v>
      </c>
      <c r="E73" s="181"/>
      <c r="F73" s="181"/>
      <c r="G73" s="181"/>
      <c r="H73" s="181"/>
      <c r="I73" s="182"/>
      <c r="J73" s="183">
        <f>J255</f>
        <v>0</v>
      </c>
      <c r="K73" s="179"/>
      <c r="L73" s="184"/>
      <c r="S73" s="9"/>
      <c r="T73" s="9"/>
      <c r="U73" s="9"/>
      <c r="V73" s="9"/>
      <c r="W73" s="9"/>
      <c r="X73" s="9"/>
      <c r="Y73" s="9"/>
      <c r="Z73" s="9"/>
      <c r="AA73" s="9"/>
      <c r="AB73" s="9"/>
      <c r="AC73" s="9"/>
      <c r="AD73" s="9"/>
      <c r="AE73" s="9"/>
    </row>
    <row r="74" spans="1:31" s="2" customFormat="1" ht="21.8"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61"/>
      <c r="C75" s="62"/>
      <c r="D75" s="62"/>
      <c r="E75" s="62"/>
      <c r="F75" s="62"/>
      <c r="G75" s="62"/>
      <c r="H75" s="62"/>
      <c r="I75" s="168"/>
      <c r="J75" s="62"/>
      <c r="K75" s="62"/>
      <c r="L75" s="139"/>
      <c r="S75" s="40"/>
      <c r="T75" s="40"/>
      <c r="U75" s="40"/>
      <c r="V75" s="40"/>
      <c r="W75" s="40"/>
      <c r="X75" s="40"/>
      <c r="Y75" s="40"/>
      <c r="Z75" s="40"/>
      <c r="AA75" s="40"/>
      <c r="AB75" s="40"/>
      <c r="AC75" s="40"/>
      <c r="AD75" s="40"/>
      <c r="AE75" s="40"/>
    </row>
    <row r="79" spans="1:31" s="2" customFormat="1" ht="6.95" customHeight="1">
      <c r="A79" s="40"/>
      <c r="B79" s="63"/>
      <c r="C79" s="64"/>
      <c r="D79" s="64"/>
      <c r="E79" s="64"/>
      <c r="F79" s="64"/>
      <c r="G79" s="64"/>
      <c r="H79" s="64"/>
      <c r="I79" s="171"/>
      <c r="J79" s="64"/>
      <c r="K79" s="64"/>
      <c r="L79" s="139"/>
      <c r="S79" s="40"/>
      <c r="T79" s="40"/>
      <c r="U79" s="40"/>
      <c r="V79" s="40"/>
      <c r="W79" s="40"/>
      <c r="X79" s="40"/>
      <c r="Y79" s="40"/>
      <c r="Z79" s="40"/>
      <c r="AA79" s="40"/>
      <c r="AB79" s="40"/>
      <c r="AC79" s="40"/>
      <c r="AD79" s="40"/>
      <c r="AE79" s="40"/>
    </row>
    <row r="80" spans="1:31" s="2" customFormat="1" ht="24.95" customHeight="1">
      <c r="A80" s="40"/>
      <c r="B80" s="41"/>
      <c r="C80" s="24" t="s">
        <v>184</v>
      </c>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3" t="s">
        <v>16</v>
      </c>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4.4" customHeight="1">
      <c r="A83" s="40"/>
      <c r="B83" s="41"/>
      <c r="C83" s="42"/>
      <c r="D83" s="42"/>
      <c r="E83" s="172" t="str">
        <f>E7</f>
        <v>Oprava trati v úseku Mostek – Horka u Staré Paky</v>
      </c>
      <c r="F83" s="33"/>
      <c r="G83" s="33"/>
      <c r="H83" s="33"/>
      <c r="I83" s="138"/>
      <c r="J83" s="42"/>
      <c r="K83" s="42"/>
      <c r="L83" s="139"/>
      <c r="S83" s="40"/>
      <c r="T83" s="40"/>
      <c r="U83" s="40"/>
      <c r="V83" s="40"/>
      <c r="W83" s="40"/>
      <c r="X83" s="40"/>
      <c r="Y83" s="40"/>
      <c r="Z83" s="40"/>
      <c r="AA83" s="40"/>
      <c r="AB83" s="40"/>
      <c r="AC83" s="40"/>
      <c r="AD83" s="40"/>
      <c r="AE83" s="40"/>
    </row>
    <row r="84" spans="1:31" s="2" customFormat="1" ht="12" customHeight="1">
      <c r="A84" s="40"/>
      <c r="B84" s="41"/>
      <c r="C84" s="33" t="s">
        <v>175</v>
      </c>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14.4" customHeight="1">
      <c r="A85" s="40"/>
      <c r="B85" s="41"/>
      <c r="C85" s="42"/>
      <c r="D85" s="42"/>
      <c r="E85" s="71" t="str">
        <f>E9</f>
        <v>SO 01-21-08-01 - Propustek v km 74,747</v>
      </c>
      <c r="F85" s="42"/>
      <c r="G85" s="42"/>
      <c r="H85" s="42"/>
      <c r="I85" s="138"/>
      <c r="J85" s="42"/>
      <c r="K85" s="42"/>
      <c r="L85" s="139"/>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2" customFormat="1" ht="12" customHeight="1">
      <c r="A87" s="40"/>
      <c r="B87" s="41"/>
      <c r="C87" s="33" t="s">
        <v>22</v>
      </c>
      <c r="D87" s="42"/>
      <c r="E87" s="42"/>
      <c r="F87" s="28" t="str">
        <f>F12</f>
        <v>Mostek - Horka u St. Paky</v>
      </c>
      <c r="G87" s="42"/>
      <c r="H87" s="42"/>
      <c r="I87" s="142" t="s">
        <v>24</v>
      </c>
      <c r="J87" s="74" t="str">
        <f>IF(J12="","",J12)</f>
        <v>12. 3. 2020</v>
      </c>
      <c r="K87" s="42"/>
      <c r="L87" s="139"/>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38"/>
      <c r="J88" s="42"/>
      <c r="K88" s="42"/>
      <c r="L88" s="139"/>
      <c r="S88" s="40"/>
      <c r="T88" s="40"/>
      <c r="U88" s="40"/>
      <c r="V88" s="40"/>
      <c r="W88" s="40"/>
      <c r="X88" s="40"/>
      <c r="Y88" s="40"/>
      <c r="Z88" s="40"/>
      <c r="AA88" s="40"/>
      <c r="AB88" s="40"/>
      <c r="AC88" s="40"/>
      <c r="AD88" s="40"/>
      <c r="AE88" s="40"/>
    </row>
    <row r="89" spans="1:31" s="2" customFormat="1" ht="15.6" customHeight="1">
      <c r="A89" s="40"/>
      <c r="B89" s="41"/>
      <c r="C89" s="33" t="s">
        <v>30</v>
      </c>
      <c r="D89" s="42"/>
      <c r="E89" s="42"/>
      <c r="F89" s="28" t="str">
        <f>E15</f>
        <v>Správa železnic, státní organizace</v>
      </c>
      <c r="G89" s="42"/>
      <c r="H89" s="42"/>
      <c r="I89" s="142" t="s">
        <v>37</v>
      </c>
      <c r="J89" s="38" t="str">
        <f>E21</f>
        <v>Prodin, a.s.</v>
      </c>
      <c r="K89" s="42"/>
      <c r="L89" s="139"/>
      <c r="S89" s="40"/>
      <c r="T89" s="40"/>
      <c r="U89" s="40"/>
      <c r="V89" s="40"/>
      <c r="W89" s="40"/>
      <c r="X89" s="40"/>
      <c r="Y89" s="40"/>
      <c r="Z89" s="40"/>
      <c r="AA89" s="40"/>
      <c r="AB89" s="40"/>
      <c r="AC89" s="40"/>
      <c r="AD89" s="40"/>
      <c r="AE89" s="40"/>
    </row>
    <row r="90" spans="1:31" s="2" customFormat="1" ht="15.6" customHeight="1">
      <c r="A90" s="40"/>
      <c r="B90" s="41"/>
      <c r="C90" s="33" t="s">
        <v>35</v>
      </c>
      <c r="D90" s="42"/>
      <c r="E90" s="42"/>
      <c r="F90" s="28" t="str">
        <f>IF(E18="","",E18)</f>
        <v>Vyplň údaj</v>
      </c>
      <c r="G90" s="42"/>
      <c r="H90" s="42"/>
      <c r="I90" s="142" t="s">
        <v>40</v>
      </c>
      <c r="J90" s="38" t="str">
        <f>E24</f>
        <v>Prodin, a.s.</v>
      </c>
      <c r="K90" s="42"/>
      <c r="L90" s="139"/>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138"/>
      <c r="J91" s="42"/>
      <c r="K91" s="42"/>
      <c r="L91" s="139"/>
      <c r="S91" s="40"/>
      <c r="T91" s="40"/>
      <c r="U91" s="40"/>
      <c r="V91" s="40"/>
      <c r="W91" s="40"/>
      <c r="X91" s="40"/>
      <c r="Y91" s="40"/>
      <c r="Z91" s="40"/>
      <c r="AA91" s="40"/>
      <c r="AB91" s="40"/>
      <c r="AC91" s="40"/>
      <c r="AD91" s="40"/>
      <c r="AE91" s="40"/>
    </row>
    <row r="92" spans="1:31" s="11" customFormat="1" ht="29.25" customHeight="1">
      <c r="A92" s="192"/>
      <c r="B92" s="193"/>
      <c r="C92" s="194" t="s">
        <v>185</v>
      </c>
      <c r="D92" s="195" t="s">
        <v>62</v>
      </c>
      <c r="E92" s="195" t="s">
        <v>58</v>
      </c>
      <c r="F92" s="195" t="s">
        <v>59</v>
      </c>
      <c r="G92" s="195" t="s">
        <v>186</v>
      </c>
      <c r="H92" s="195" t="s">
        <v>187</v>
      </c>
      <c r="I92" s="196" t="s">
        <v>188</v>
      </c>
      <c r="J92" s="195" t="s">
        <v>179</v>
      </c>
      <c r="K92" s="197" t="s">
        <v>189</v>
      </c>
      <c r="L92" s="198"/>
      <c r="M92" s="94" t="s">
        <v>32</v>
      </c>
      <c r="N92" s="95" t="s">
        <v>47</v>
      </c>
      <c r="O92" s="95" t="s">
        <v>190</v>
      </c>
      <c r="P92" s="95" t="s">
        <v>191</v>
      </c>
      <c r="Q92" s="95" t="s">
        <v>192</v>
      </c>
      <c r="R92" s="95" t="s">
        <v>193</v>
      </c>
      <c r="S92" s="95" t="s">
        <v>194</v>
      </c>
      <c r="T92" s="96" t="s">
        <v>195</v>
      </c>
      <c r="U92" s="192"/>
      <c r="V92" s="192"/>
      <c r="W92" s="192"/>
      <c r="X92" s="192"/>
      <c r="Y92" s="192"/>
      <c r="Z92" s="192"/>
      <c r="AA92" s="192"/>
      <c r="AB92" s="192"/>
      <c r="AC92" s="192"/>
      <c r="AD92" s="192"/>
      <c r="AE92" s="192"/>
    </row>
    <row r="93" spans="1:63" s="2" customFormat="1" ht="22.8" customHeight="1">
      <c r="A93" s="40"/>
      <c r="B93" s="41"/>
      <c r="C93" s="101" t="s">
        <v>196</v>
      </c>
      <c r="D93" s="42"/>
      <c r="E93" s="42"/>
      <c r="F93" s="42"/>
      <c r="G93" s="42"/>
      <c r="H93" s="42"/>
      <c r="I93" s="138"/>
      <c r="J93" s="199">
        <f>BK93</f>
        <v>0</v>
      </c>
      <c r="K93" s="42"/>
      <c r="L93" s="46"/>
      <c r="M93" s="97"/>
      <c r="N93" s="200"/>
      <c r="O93" s="98"/>
      <c r="P93" s="201">
        <f>P94+P251+P255</f>
        <v>0</v>
      </c>
      <c r="Q93" s="98"/>
      <c r="R93" s="201">
        <f>R94+R251+R255</f>
        <v>0</v>
      </c>
      <c r="S93" s="98"/>
      <c r="T93" s="202">
        <f>T94+T251+T255</f>
        <v>0</v>
      </c>
      <c r="U93" s="40"/>
      <c r="V93" s="40"/>
      <c r="W93" s="40"/>
      <c r="X93" s="40"/>
      <c r="Y93" s="40"/>
      <c r="Z93" s="40"/>
      <c r="AA93" s="40"/>
      <c r="AB93" s="40"/>
      <c r="AC93" s="40"/>
      <c r="AD93" s="40"/>
      <c r="AE93" s="40"/>
      <c r="AT93" s="18" t="s">
        <v>76</v>
      </c>
      <c r="AU93" s="18" t="s">
        <v>180</v>
      </c>
      <c r="BK93" s="203">
        <f>BK94+BK251+BK255</f>
        <v>0</v>
      </c>
    </row>
    <row r="94" spans="1:63" s="12" customFormat="1" ht="25.9" customHeight="1">
      <c r="A94" s="12"/>
      <c r="B94" s="204"/>
      <c r="C94" s="205"/>
      <c r="D94" s="206" t="s">
        <v>76</v>
      </c>
      <c r="E94" s="207" t="s">
        <v>197</v>
      </c>
      <c r="F94" s="207" t="s">
        <v>198</v>
      </c>
      <c r="G94" s="205"/>
      <c r="H94" s="205"/>
      <c r="I94" s="208"/>
      <c r="J94" s="209">
        <f>BK94</f>
        <v>0</v>
      </c>
      <c r="K94" s="205"/>
      <c r="L94" s="210"/>
      <c r="M94" s="211"/>
      <c r="N94" s="212"/>
      <c r="O94" s="212"/>
      <c r="P94" s="213">
        <f>P95+P155+P160+P173+P179+P188+P193+P230+P243+P246</f>
        <v>0</v>
      </c>
      <c r="Q94" s="212"/>
      <c r="R94" s="213">
        <f>R95+R155+R160+R173+R179+R188+R193+R230+R243+R246</f>
        <v>0</v>
      </c>
      <c r="S94" s="212"/>
      <c r="T94" s="214">
        <f>T95+T155+T160+T173+T179+T188+T193+T230+T243+T246</f>
        <v>0</v>
      </c>
      <c r="U94" s="12"/>
      <c r="V94" s="12"/>
      <c r="W94" s="12"/>
      <c r="X94" s="12"/>
      <c r="Y94" s="12"/>
      <c r="Z94" s="12"/>
      <c r="AA94" s="12"/>
      <c r="AB94" s="12"/>
      <c r="AC94" s="12"/>
      <c r="AD94" s="12"/>
      <c r="AE94" s="12"/>
      <c r="AR94" s="215" t="s">
        <v>84</v>
      </c>
      <c r="AT94" s="216" t="s">
        <v>76</v>
      </c>
      <c r="AU94" s="216" t="s">
        <v>6</v>
      </c>
      <c r="AY94" s="215" t="s">
        <v>199</v>
      </c>
      <c r="BK94" s="217">
        <f>BK95+BK155+BK160+BK173+BK179+BK188+BK193+BK230+BK243+BK246</f>
        <v>0</v>
      </c>
    </row>
    <row r="95" spans="1:63" s="12" customFormat="1" ht="22.8" customHeight="1">
      <c r="A95" s="12"/>
      <c r="B95" s="204"/>
      <c r="C95" s="205"/>
      <c r="D95" s="206" t="s">
        <v>76</v>
      </c>
      <c r="E95" s="218" t="s">
        <v>84</v>
      </c>
      <c r="F95" s="218" t="s">
        <v>854</v>
      </c>
      <c r="G95" s="205"/>
      <c r="H95" s="205"/>
      <c r="I95" s="208"/>
      <c r="J95" s="219">
        <f>BK95</f>
        <v>0</v>
      </c>
      <c r="K95" s="205"/>
      <c r="L95" s="210"/>
      <c r="M95" s="211"/>
      <c r="N95" s="212"/>
      <c r="O95" s="212"/>
      <c r="P95" s="213">
        <f>SUM(P96:P154)</f>
        <v>0</v>
      </c>
      <c r="Q95" s="212"/>
      <c r="R95" s="213">
        <f>SUM(R96:R154)</f>
        <v>0</v>
      </c>
      <c r="S95" s="212"/>
      <c r="T95" s="214">
        <f>SUM(T96:T154)</f>
        <v>0</v>
      </c>
      <c r="U95" s="12"/>
      <c r="V95" s="12"/>
      <c r="W95" s="12"/>
      <c r="X95" s="12"/>
      <c r="Y95" s="12"/>
      <c r="Z95" s="12"/>
      <c r="AA95" s="12"/>
      <c r="AB95" s="12"/>
      <c r="AC95" s="12"/>
      <c r="AD95" s="12"/>
      <c r="AE95" s="12"/>
      <c r="AR95" s="215" t="s">
        <v>84</v>
      </c>
      <c r="AT95" s="216" t="s">
        <v>76</v>
      </c>
      <c r="AU95" s="216" t="s">
        <v>84</v>
      </c>
      <c r="AY95" s="215" t="s">
        <v>199</v>
      </c>
      <c r="BK95" s="217">
        <f>SUM(BK96:BK154)</f>
        <v>0</v>
      </c>
    </row>
    <row r="96" spans="1:65" s="2" customFormat="1" ht="19.8" customHeight="1">
      <c r="A96" s="40"/>
      <c r="B96" s="41"/>
      <c r="C96" s="260" t="s">
        <v>84</v>
      </c>
      <c r="D96" s="260" t="s">
        <v>222</v>
      </c>
      <c r="E96" s="261" t="s">
        <v>855</v>
      </c>
      <c r="F96" s="262" t="s">
        <v>856</v>
      </c>
      <c r="G96" s="263" t="s">
        <v>324</v>
      </c>
      <c r="H96" s="264">
        <v>15</v>
      </c>
      <c r="I96" s="265"/>
      <c r="J96" s="266">
        <f>ROUND(I96*H96,2)</f>
        <v>0</v>
      </c>
      <c r="K96" s="262" t="s">
        <v>32</v>
      </c>
      <c r="L96" s="46"/>
      <c r="M96" s="267" t="s">
        <v>32</v>
      </c>
      <c r="N96" s="268"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209</v>
      </c>
      <c r="AT96" s="232" t="s">
        <v>222</v>
      </c>
      <c r="AU96" s="232" t="s">
        <v>86</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86</v>
      </c>
    </row>
    <row r="97" spans="1:47" s="2" customFormat="1" ht="12">
      <c r="A97" s="40"/>
      <c r="B97" s="41"/>
      <c r="C97" s="42"/>
      <c r="D97" s="234" t="s">
        <v>210</v>
      </c>
      <c r="E97" s="42"/>
      <c r="F97" s="235" t="s">
        <v>856</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86</v>
      </c>
    </row>
    <row r="98" spans="1:65" s="2" customFormat="1" ht="19.8" customHeight="1">
      <c r="A98" s="40"/>
      <c r="B98" s="41"/>
      <c r="C98" s="260" t="s">
        <v>86</v>
      </c>
      <c r="D98" s="260" t="s">
        <v>222</v>
      </c>
      <c r="E98" s="261" t="s">
        <v>857</v>
      </c>
      <c r="F98" s="262" t="s">
        <v>858</v>
      </c>
      <c r="G98" s="263" t="s">
        <v>288</v>
      </c>
      <c r="H98" s="264">
        <v>60</v>
      </c>
      <c r="I98" s="265"/>
      <c r="J98" s="266">
        <f>ROUND(I98*H98,2)</f>
        <v>0</v>
      </c>
      <c r="K98" s="262" t="s">
        <v>32</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209</v>
      </c>
      <c r="AT98" s="232" t="s">
        <v>222</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209</v>
      </c>
    </row>
    <row r="99" spans="1:47" s="2" customFormat="1" ht="12">
      <c r="A99" s="40"/>
      <c r="B99" s="41"/>
      <c r="C99" s="42"/>
      <c r="D99" s="234" t="s">
        <v>210</v>
      </c>
      <c r="E99" s="42"/>
      <c r="F99" s="235" t="s">
        <v>858</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51" s="13" customFormat="1" ht="12">
      <c r="A100" s="13"/>
      <c r="B100" s="238"/>
      <c r="C100" s="239"/>
      <c r="D100" s="234" t="s">
        <v>213</v>
      </c>
      <c r="E100" s="240" t="s">
        <v>32</v>
      </c>
      <c r="F100" s="241" t="s">
        <v>1394</v>
      </c>
      <c r="G100" s="239"/>
      <c r="H100" s="242">
        <v>60</v>
      </c>
      <c r="I100" s="243"/>
      <c r="J100" s="239"/>
      <c r="K100" s="239"/>
      <c r="L100" s="244"/>
      <c r="M100" s="245"/>
      <c r="N100" s="246"/>
      <c r="O100" s="246"/>
      <c r="P100" s="246"/>
      <c r="Q100" s="246"/>
      <c r="R100" s="246"/>
      <c r="S100" s="246"/>
      <c r="T100" s="247"/>
      <c r="U100" s="13"/>
      <c r="V100" s="13"/>
      <c r="W100" s="13"/>
      <c r="X100" s="13"/>
      <c r="Y100" s="13"/>
      <c r="Z100" s="13"/>
      <c r="AA100" s="13"/>
      <c r="AB100" s="13"/>
      <c r="AC100" s="13"/>
      <c r="AD100" s="13"/>
      <c r="AE100" s="13"/>
      <c r="AT100" s="248" t="s">
        <v>213</v>
      </c>
      <c r="AU100" s="248" t="s">
        <v>86</v>
      </c>
      <c r="AV100" s="13" t="s">
        <v>86</v>
      </c>
      <c r="AW100" s="13" t="s">
        <v>39</v>
      </c>
      <c r="AX100" s="13" t="s">
        <v>6</v>
      </c>
      <c r="AY100" s="248" t="s">
        <v>199</v>
      </c>
    </row>
    <row r="101" spans="1:51" s="14" customFormat="1" ht="12">
      <c r="A101" s="14"/>
      <c r="B101" s="249"/>
      <c r="C101" s="250"/>
      <c r="D101" s="234" t="s">
        <v>213</v>
      </c>
      <c r="E101" s="251" t="s">
        <v>32</v>
      </c>
      <c r="F101" s="252" t="s">
        <v>215</v>
      </c>
      <c r="G101" s="250"/>
      <c r="H101" s="253">
        <v>60</v>
      </c>
      <c r="I101" s="254"/>
      <c r="J101" s="250"/>
      <c r="K101" s="250"/>
      <c r="L101" s="255"/>
      <c r="M101" s="269"/>
      <c r="N101" s="270"/>
      <c r="O101" s="270"/>
      <c r="P101" s="270"/>
      <c r="Q101" s="270"/>
      <c r="R101" s="270"/>
      <c r="S101" s="270"/>
      <c r="T101" s="271"/>
      <c r="U101" s="14"/>
      <c r="V101" s="14"/>
      <c r="W101" s="14"/>
      <c r="X101" s="14"/>
      <c r="Y101" s="14"/>
      <c r="Z101" s="14"/>
      <c r="AA101" s="14"/>
      <c r="AB101" s="14"/>
      <c r="AC101" s="14"/>
      <c r="AD101" s="14"/>
      <c r="AE101" s="14"/>
      <c r="AT101" s="259" t="s">
        <v>213</v>
      </c>
      <c r="AU101" s="259" t="s">
        <v>86</v>
      </c>
      <c r="AV101" s="14" t="s">
        <v>209</v>
      </c>
      <c r="AW101" s="14" t="s">
        <v>39</v>
      </c>
      <c r="AX101" s="14" t="s">
        <v>84</v>
      </c>
      <c r="AY101" s="259" t="s">
        <v>199</v>
      </c>
    </row>
    <row r="102" spans="1:65" s="2" customFormat="1" ht="14.4" customHeight="1">
      <c r="A102" s="40"/>
      <c r="B102" s="41"/>
      <c r="C102" s="260" t="s">
        <v>221</v>
      </c>
      <c r="D102" s="260" t="s">
        <v>222</v>
      </c>
      <c r="E102" s="261" t="s">
        <v>860</v>
      </c>
      <c r="F102" s="262" t="s">
        <v>861</v>
      </c>
      <c r="G102" s="263" t="s">
        <v>288</v>
      </c>
      <c r="H102" s="264">
        <v>30</v>
      </c>
      <c r="I102" s="265"/>
      <c r="J102" s="266">
        <f>ROUND(I102*H102,2)</f>
        <v>0</v>
      </c>
      <c r="K102" s="262" t="s">
        <v>32</v>
      </c>
      <c r="L102" s="46"/>
      <c r="M102" s="267" t="s">
        <v>32</v>
      </c>
      <c r="N102" s="268"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209</v>
      </c>
      <c r="AT102" s="232" t="s">
        <v>222</v>
      </c>
      <c r="AU102" s="232" t="s">
        <v>86</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209</v>
      </c>
      <c r="BM102" s="232" t="s">
        <v>230</v>
      </c>
    </row>
    <row r="103" spans="1:47" s="2" customFormat="1" ht="12">
      <c r="A103" s="40"/>
      <c r="B103" s="41"/>
      <c r="C103" s="42"/>
      <c r="D103" s="234" t="s">
        <v>210</v>
      </c>
      <c r="E103" s="42"/>
      <c r="F103" s="235" t="s">
        <v>861</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86</v>
      </c>
    </row>
    <row r="104" spans="1:51" s="13" customFormat="1" ht="12">
      <c r="A104" s="13"/>
      <c r="B104" s="238"/>
      <c r="C104" s="239"/>
      <c r="D104" s="234" t="s">
        <v>213</v>
      </c>
      <c r="E104" s="240" t="s">
        <v>32</v>
      </c>
      <c r="F104" s="241" t="s">
        <v>1451</v>
      </c>
      <c r="G104" s="239"/>
      <c r="H104" s="242">
        <v>30</v>
      </c>
      <c r="I104" s="243"/>
      <c r="J104" s="239"/>
      <c r="K104" s="239"/>
      <c r="L104" s="244"/>
      <c r="M104" s="245"/>
      <c r="N104" s="246"/>
      <c r="O104" s="246"/>
      <c r="P104" s="246"/>
      <c r="Q104" s="246"/>
      <c r="R104" s="246"/>
      <c r="S104" s="246"/>
      <c r="T104" s="247"/>
      <c r="U104" s="13"/>
      <c r="V104" s="13"/>
      <c r="W104" s="13"/>
      <c r="X104" s="13"/>
      <c r="Y104" s="13"/>
      <c r="Z104" s="13"/>
      <c r="AA104" s="13"/>
      <c r="AB104" s="13"/>
      <c r="AC104" s="13"/>
      <c r="AD104" s="13"/>
      <c r="AE104" s="13"/>
      <c r="AT104" s="248" t="s">
        <v>213</v>
      </c>
      <c r="AU104" s="248" t="s">
        <v>86</v>
      </c>
      <c r="AV104" s="13" t="s">
        <v>86</v>
      </c>
      <c r="AW104" s="13" t="s">
        <v>39</v>
      </c>
      <c r="AX104" s="13" t="s">
        <v>6</v>
      </c>
      <c r="AY104" s="248" t="s">
        <v>199</v>
      </c>
    </row>
    <row r="105" spans="1:51" s="14" customFormat="1" ht="12">
      <c r="A105" s="14"/>
      <c r="B105" s="249"/>
      <c r="C105" s="250"/>
      <c r="D105" s="234" t="s">
        <v>213</v>
      </c>
      <c r="E105" s="251" t="s">
        <v>32</v>
      </c>
      <c r="F105" s="252" t="s">
        <v>215</v>
      </c>
      <c r="G105" s="250"/>
      <c r="H105" s="253">
        <v>30</v>
      </c>
      <c r="I105" s="254"/>
      <c r="J105" s="250"/>
      <c r="K105" s="250"/>
      <c r="L105" s="255"/>
      <c r="M105" s="269"/>
      <c r="N105" s="270"/>
      <c r="O105" s="270"/>
      <c r="P105" s="270"/>
      <c r="Q105" s="270"/>
      <c r="R105" s="270"/>
      <c r="S105" s="270"/>
      <c r="T105" s="271"/>
      <c r="U105" s="14"/>
      <c r="V105" s="14"/>
      <c r="W105" s="14"/>
      <c r="X105" s="14"/>
      <c r="Y105" s="14"/>
      <c r="Z105" s="14"/>
      <c r="AA105" s="14"/>
      <c r="AB105" s="14"/>
      <c r="AC105" s="14"/>
      <c r="AD105" s="14"/>
      <c r="AE105" s="14"/>
      <c r="AT105" s="259" t="s">
        <v>213</v>
      </c>
      <c r="AU105" s="259" t="s">
        <v>86</v>
      </c>
      <c r="AV105" s="14" t="s">
        <v>209</v>
      </c>
      <c r="AW105" s="14" t="s">
        <v>39</v>
      </c>
      <c r="AX105" s="14" t="s">
        <v>84</v>
      </c>
      <c r="AY105" s="259" t="s">
        <v>199</v>
      </c>
    </row>
    <row r="106" spans="1:65" s="2" customFormat="1" ht="40.2" customHeight="1">
      <c r="A106" s="40"/>
      <c r="B106" s="41"/>
      <c r="C106" s="260" t="s">
        <v>209</v>
      </c>
      <c r="D106" s="260" t="s">
        <v>222</v>
      </c>
      <c r="E106" s="261" t="s">
        <v>1311</v>
      </c>
      <c r="F106" s="262" t="s">
        <v>1312</v>
      </c>
      <c r="G106" s="263" t="s">
        <v>303</v>
      </c>
      <c r="H106" s="264">
        <v>26.05</v>
      </c>
      <c r="I106" s="265"/>
      <c r="J106" s="266">
        <f>ROUND(I106*H106,2)</f>
        <v>0</v>
      </c>
      <c r="K106" s="262" t="s">
        <v>32</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209</v>
      </c>
      <c r="AT106" s="232" t="s">
        <v>222</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208</v>
      </c>
    </row>
    <row r="107" spans="1:47" s="2" customFormat="1" ht="12">
      <c r="A107" s="40"/>
      <c r="B107" s="41"/>
      <c r="C107" s="42"/>
      <c r="D107" s="234" t="s">
        <v>210</v>
      </c>
      <c r="E107" s="42"/>
      <c r="F107" s="235" t="s">
        <v>1312</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51" s="13" customFormat="1" ht="12">
      <c r="A108" s="13"/>
      <c r="B108" s="238"/>
      <c r="C108" s="239"/>
      <c r="D108" s="234" t="s">
        <v>213</v>
      </c>
      <c r="E108" s="240" t="s">
        <v>32</v>
      </c>
      <c r="F108" s="241" t="s">
        <v>1615</v>
      </c>
      <c r="G108" s="239"/>
      <c r="H108" s="242">
        <v>26.05</v>
      </c>
      <c r="I108" s="243"/>
      <c r="J108" s="239"/>
      <c r="K108" s="239"/>
      <c r="L108" s="244"/>
      <c r="M108" s="245"/>
      <c r="N108" s="246"/>
      <c r="O108" s="246"/>
      <c r="P108" s="246"/>
      <c r="Q108" s="246"/>
      <c r="R108" s="246"/>
      <c r="S108" s="246"/>
      <c r="T108" s="247"/>
      <c r="U108" s="13"/>
      <c r="V108" s="13"/>
      <c r="W108" s="13"/>
      <c r="X108" s="13"/>
      <c r="Y108" s="13"/>
      <c r="Z108" s="13"/>
      <c r="AA108" s="13"/>
      <c r="AB108" s="13"/>
      <c r="AC108" s="13"/>
      <c r="AD108" s="13"/>
      <c r="AE108" s="13"/>
      <c r="AT108" s="248" t="s">
        <v>213</v>
      </c>
      <c r="AU108" s="248" t="s">
        <v>86</v>
      </c>
      <c r="AV108" s="13" t="s">
        <v>86</v>
      </c>
      <c r="AW108" s="13" t="s">
        <v>39</v>
      </c>
      <c r="AX108" s="13" t="s">
        <v>6</v>
      </c>
      <c r="AY108" s="248" t="s">
        <v>199</v>
      </c>
    </row>
    <row r="109" spans="1:51" s="14" customFormat="1" ht="12">
      <c r="A109" s="14"/>
      <c r="B109" s="249"/>
      <c r="C109" s="250"/>
      <c r="D109" s="234" t="s">
        <v>213</v>
      </c>
      <c r="E109" s="251" t="s">
        <v>32</v>
      </c>
      <c r="F109" s="252" t="s">
        <v>215</v>
      </c>
      <c r="G109" s="250"/>
      <c r="H109" s="253">
        <v>26.05</v>
      </c>
      <c r="I109" s="254"/>
      <c r="J109" s="250"/>
      <c r="K109" s="250"/>
      <c r="L109" s="255"/>
      <c r="M109" s="269"/>
      <c r="N109" s="270"/>
      <c r="O109" s="270"/>
      <c r="P109" s="270"/>
      <c r="Q109" s="270"/>
      <c r="R109" s="270"/>
      <c r="S109" s="270"/>
      <c r="T109" s="271"/>
      <c r="U109" s="14"/>
      <c r="V109" s="14"/>
      <c r="W109" s="14"/>
      <c r="X109" s="14"/>
      <c r="Y109" s="14"/>
      <c r="Z109" s="14"/>
      <c r="AA109" s="14"/>
      <c r="AB109" s="14"/>
      <c r="AC109" s="14"/>
      <c r="AD109" s="14"/>
      <c r="AE109" s="14"/>
      <c r="AT109" s="259" t="s">
        <v>213</v>
      </c>
      <c r="AU109" s="259" t="s">
        <v>86</v>
      </c>
      <c r="AV109" s="14" t="s">
        <v>209</v>
      </c>
      <c r="AW109" s="14" t="s">
        <v>39</v>
      </c>
      <c r="AX109" s="14" t="s">
        <v>84</v>
      </c>
      <c r="AY109" s="259" t="s">
        <v>199</v>
      </c>
    </row>
    <row r="110" spans="1:65" s="2" customFormat="1" ht="40.2" customHeight="1">
      <c r="A110" s="40"/>
      <c r="B110" s="41"/>
      <c r="C110" s="260" t="s">
        <v>200</v>
      </c>
      <c r="D110" s="260" t="s">
        <v>222</v>
      </c>
      <c r="E110" s="261" t="s">
        <v>868</v>
      </c>
      <c r="F110" s="262" t="s">
        <v>869</v>
      </c>
      <c r="G110" s="263" t="s">
        <v>303</v>
      </c>
      <c r="H110" s="264">
        <v>26.05</v>
      </c>
      <c r="I110" s="265"/>
      <c r="J110" s="266">
        <f>ROUND(I110*H110,2)</f>
        <v>0</v>
      </c>
      <c r="K110" s="262" t="s">
        <v>32</v>
      </c>
      <c r="L110" s="46"/>
      <c r="M110" s="267" t="s">
        <v>32</v>
      </c>
      <c r="N110" s="268" t="s">
        <v>48</v>
      </c>
      <c r="O110" s="86"/>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209</v>
      </c>
      <c r="AT110" s="232" t="s">
        <v>222</v>
      </c>
      <c r="AU110" s="232" t="s">
        <v>86</v>
      </c>
      <c r="AY110" s="18" t="s">
        <v>199</v>
      </c>
      <c r="BE110" s="233">
        <f>IF(N110="základní",J110,0)</f>
        <v>0</v>
      </c>
      <c r="BF110" s="233">
        <f>IF(N110="snížená",J110,0)</f>
        <v>0</v>
      </c>
      <c r="BG110" s="233">
        <f>IF(N110="zákl. přenesená",J110,0)</f>
        <v>0</v>
      </c>
      <c r="BH110" s="233">
        <f>IF(N110="sníž. přenesená",J110,0)</f>
        <v>0</v>
      </c>
      <c r="BI110" s="233">
        <f>IF(N110="nulová",J110,0)</f>
        <v>0</v>
      </c>
      <c r="BJ110" s="18" t="s">
        <v>84</v>
      </c>
      <c r="BK110" s="233">
        <f>ROUND(I110*H110,2)</f>
        <v>0</v>
      </c>
      <c r="BL110" s="18" t="s">
        <v>209</v>
      </c>
      <c r="BM110" s="232" t="s">
        <v>235</v>
      </c>
    </row>
    <row r="111" spans="1:47" s="2" customFormat="1" ht="12">
      <c r="A111" s="40"/>
      <c r="B111" s="41"/>
      <c r="C111" s="42"/>
      <c r="D111" s="234" t="s">
        <v>210</v>
      </c>
      <c r="E111" s="42"/>
      <c r="F111" s="235" t="s">
        <v>869</v>
      </c>
      <c r="G111" s="42"/>
      <c r="H111" s="42"/>
      <c r="I111" s="138"/>
      <c r="J111" s="42"/>
      <c r="K111" s="42"/>
      <c r="L111" s="46"/>
      <c r="M111" s="236"/>
      <c r="N111" s="237"/>
      <c r="O111" s="86"/>
      <c r="P111" s="86"/>
      <c r="Q111" s="86"/>
      <c r="R111" s="86"/>
      <c r="S111" s="86"/>
      <c r="T111" s="87"/>
      <c r="U111" s="40"/>
      <c r="V111" s="40"/>
      <c r="W111" s="40"/>
      <c r="X111" s="40"/>
      <c r="Y111" s="40"/>
      <c r="Z111" s="40"/>
      <c r="AA111" s="40"/>
      <c r="AB111" s="40"/>
      <c r="AC111" s="40"/>
      <c r="AD111" s="40"/>
      <c r="AE111" s="40"/>
      <c r="AT111" s="18" t="s">
        <v>210</v>
      </c>
      <c r="AU111" s="18" t="s">
        <v>86</v>
      </c>
    </row>
    <row r="112" spans="1:51" s="13" customFormat="1" ht="12">
      <c r="A112" s="13"/>
      <c r="B112" s="238"/>
      <c r="C112" s="239"/>
      <c r="D112" s="234" t="s">
        <v>213</v>
      </c>
      <c r="E112" s="240" t="s">
        <v>32</v>
      </c>
      <c r="F112" s="241" t="s">
        <v>1615</v>
      </c>
      <c r="G112" s="239"/>
      <c r="H112" s="242">
        <v>26.05</v>
      </c>
      <c r="I112" s="243"/>
      <c r="J112" s="239"/>
      <c r="K112" s="239"/>
      <c r="L112" s="244"/>
      <c r="M112" s="245"/>
      <c r="N112" s="246"/>
      <c r="O112" s="246"/>
      <c r="P112" s="246"/>
      <c r="Q112" s="246"/>
      <c r="R112" s="246"/>
      <c r="S112" s="246"/>
      <c r="T112" s="247"/>
      <c r="U112" s="13"/>
      <c r="V112" s="13"/>
      <c r="W112" s="13"/>
      <c r="X112" s="13"/>
      <c r="Y112" s="13"/>
      <c r="Z112" s="13"/>
      <c r="AA112" s="13"/>
      <c r="AB112" s="13"/>
      <c r="AC112" s="13"/>
      <c r="AD112" s="13"/>
      <c r="AE112" s="13"/>
      <c r="AT112" s="248" t="s">
        <v>213</v>
      </c>
      <c r="AU112" s="248" t="s">
        <v>86</v>
      </c>
      <c r="AV112" s="13" t="s">
        <v>86</v>
      </c>
      <c r="AW112" s="13" t="s">
        <v>39</v>
      </c>
      <c r="AX112" s="13" t="s">
        <v>6</v>
      </c>
      <c r="AY112" s="248" t="s">
        <v>199</v>
      </c>
    </row>
    <row r="113" spans="1:51" s="14" customFormat="1" ht="12">
      <c r="A113" s="14"/>
      <c r="B113" s="249"/>
      <c r="C113" s="250"/>
      <c r="D113" s="234" t="s">
        <v>213</v>
      </c>
      <c r="E113" s="251" t="s">
        <v>32</v>
      </c>
      <c r="F113" s="252" t="s">
        <v>215</v>
      </c>
      <c r="G113" s="250"/>
      <c r="H113" s="253">
        <v>26.05</v>
      </c>
      <c r="I113" s="254"/>
      <c r="J113" s="250"/>
      <c r="K113" s="250"/>
      <c r="L113" s="255"/>
      <c r="M113" s="269"/>
      <c r="N113" s="270"/>
      <c r="O113" s="270"/>
      <c r="P113" s="270"/>
      <c r="Q113" s="270"/>
      <c r="R113" s="270"/>
      <c r="S113" s="270"/>
      <c r="T113" s="271"/>
      <c r="U113" s="14"/>
      <c r="V113" s="14"/>
      <c r="W113" s="14"/>
      <c r="X113" s="14"/>
      <c r="Y113" s="14"/>
      <c r="Z113" s="14"/>
      <c r="AA113" s="14"/>
      <c r="AB113" s="14"/>
      <c r="AC113" s="14"/>
      <c r="AD113" s="14"/>
      <c r="AE113" s="14"/>
      <c r="AT113" s="259" t="s">
        <v>213</v>
      </c>
      <c r="AU113" s="259" t="s">
        <v>86</v>
      </c>
      <c r="AV113" s="14" t="s">
        <v>209</v>
      </c>
      <c r="AW113" s="14" t="s">
        <v>39</v>
      </c>
      <c r="AX113" s="14" t="s">
        <v>84</v>
      </c>
      <c r="AY113" s="259" t="s">
        <v>199</v>
      </c>
    </row>
    <row r="114" spans="1:65" s="2" customFormat="1" ht="19.8" customHeight="1">
      <c r="A114" s="40"/>
      <c r="B114" s="41"/>
      <c r="C114" s="260" t="s">
        <v>230</v>
      </c>
      <c r="D114" s="260" t="s">
        <v>222</v>
      </c>
      <c r="E114" s="261" t="s">
        <v>870</v>
      </c>
      <c r="F114" s="262" t="s">
        <v>871</v>
      </c>
      <c r="G114" s="263" t="s">
        <v>296</v>
      </c>
      <c r="H114" s="264">
        <v>52.1</v>
      </c>
      <c r="I114" s="265"/>
      <c r="J114" s="266">
        <f>ROUND(I114*H114,2)</f>
        <v>0</v>
      </c>
      <c r="K114" s="262" t="s">
        <v>32</v>
      </c>
      <c r="L114" s="46"/>
      <c r="M114" s="267" t="s">
        <v>32</v>
      </c>
      <c r="N114" s="268" t="s">
        <v>48</v>
      </c>
      <c r="O114" s="86"/>
      <c r="P114" s="230">
        <f>O114*H114</f>
        <v>0</v>
      </c>
      <c r="Q114" s="230">
        <v>0</v>
      </c>
      <c r="R114" s="230">
        <f>Q114*H114</f>
        <v>0</v>
      </c>
      <c r="S114" s="230">
        <v>0</v>
      </c>
      <c r="T114" s="231">
        <f>S114*H114</f>
        <v>0</v>
      </c>
      <c r="U114" s="40"/>
      <c r="V114" s="40"/>
      <c r="W114" s="40"/>
      <c r="X114" s="40"/>
      <c r="Y114" s="40"/>
      <c r="Z114" s="40"/>
      <c r="AA114" s="40"/>
      <c r="AB114" s="40"/>
      <c r="AC114" s="40"/>
      <c r="AD114" s="40"/>
      <c r="AE114" s="40"/>
      <c r="AR114" s="232" t="s">
        <v>209</v>
      </c>
      <c r="AT114" s="232" t="s">
        <v>222</v>
      </c>
      <c r="AU114" s="232" t="s">
        <v>86</v>
      </c>
      <c r="AY114" s="18" t="s">
        <v>199</v>
      </c>
      <c r="BE114" s="233">
        <f>IF(N114="základní",J114,0)</f>
        <v>0</v>
      </c>
      <c r="BF114" s="233">
        <f>IF(N114="snížená",J114,0)</f>
        <v>0</v>
      </c>
      <c r="BG114" s="233">
        <f>IF(N114="zákl. přenesená",J114,0)</f>
        <v>0</v>
      </c>
      <c r="BH114" s="233">
        <f>IF(N114="sníž. přenesená",J114,0)</f>
        <v>0</v>
      </c>
      <c r="BI114" s="233">
        <f>IF(N114="nulová",J114,0)</f>
        <v>0</v>
      </c>
      <c r="BJ114" s="18" t="s">
        <v>84</v>
      </c>
      <c r="BK114" s="233">
        <f>ROUND(I114*H114,2)</f>
        <v>0</v>
      </c>
      <c r="BL114" s="18" t="s">
        <v>209</v>
      </c>
      <c r="BM114" s="232" t="s">
        <v>238</v>
      </c>
    </row>
    <row r="115" spans="1:47" s="2" customFormat="1" ht="12">
      <c r="A115" s="40"/>
      <c r="B115" s="41"/>
      <c r="C115" s="42"/>
      <c r="D115" s="234" t="s">
        <v>210</v>
      </c>
      <c r="E115" s="42"/>
      <c r="F115" s="235" t="s">
        <v>871</v>
      </c>
      <c r="G115" s="42"/>
      <c r="H115" s="42"/>
      <c r="I115" s="138"/>
      <c r="J115" s="42"/>
      <c r="K115" s="42"/>
      <c r="L115" s="46"/>
      <c r="M115" s="236"/>
      <c r="N115" s="237"/>
      <c r="O115" s="86"/>
      <c r="P115" s="86"/>
      <c r="Q115" s="86"/>
      <c r="R115" s="86"/>
      <c r="S115" s="86"/>
      <c r="T115" s="87"/>
      <c r="U115" s="40"/>
      <c r="V115" s="40"/>
      <c r="W115" s="40"/>
      <c r="X115" s="40"/>
      <c r="Y115" s="40"/>
      <c r="Z115" s="40"/>
      <c r="AA115" s="40"/>
      <c r="AB115" s="40"/>
      <c r="AC115" s="40"/>
      <c r="AD115" s="40"/>
      <c r="AE115" s="40"/>
      <c r="AT115" s="18" t="s">
        <v>210</v>
      </c>
      <c r="AU115" s="18" t="s">
        <v>86</v>
      </c>
    </row>
    <row r="116" spans="1:65" s="2" customFormat="1" ht="30" customHeight="1">
      <c r="A116" s="40"/>
      <c r="B116" s="41"/>
      <c r="C116" s="260" t="s">
        <v>239</v>
      </c>
      <c r="D116" s="260" t="s">
        <v>222</v>
      </c>
      <c r="E116" s="261" t="s">
        <v>872</v>
      </c>
      <c r="F116" s="262" t="s">
        <v>873</v>
      </c>
      <c r="G116" s="263" t="s">
        <v>303</v>
      </c>
      <c r="H116" s="264">
        <v>26.05</v>
      </c>
      <c r="I116" s="265"/>
      <c r="J116" s="266">
        <f>ROUND(I116*H116,2)</f>
        <v>0</v>
      </c>
      <c r="K116" s="262" t="s">
        <v>32</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209</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242</v>
      </c>
    </row>
    <row r="117" spans="1:47" s="2" customFormat="1" ht="12">
      <c r="A117" s="40"/>
      <c r="B117" s="41"/>
      <c r="C117" s="42"/>
      <c r="D117" s="234" t="s">
        <v>210</v>
      </c>
      <c r="E117" s="42"/>
      <c r="F117" s="235" t="s">
        <v>873</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65" s="2" customFormat="1" ht="30" customHeight="1">
      <c r="A118" s="40"/>
      <c r="B118" s="41"/>
      <c r="C118" s="260" t="s">
        <v>208</v>
      </c>
      <c r="D118" s="260" t="s">
        <v>222</v>
      </c>
      <c r="E118" s="261" t="s">
        <v>874</v>
      </c>
      <c r="F118" s="262" t="s">
        <v>875</v>
      </c>
      <c r="G118" s="263" t="s">
        <v>303</v>
      </c>
      <c r="H118" s="264">
        <v>521</v>
      </c>
      <c r="I118" s="265"/>
      <c r="J118" s="266">
        <f>ROUND(I118*H118,2)</f>
        <v>0</v>
      </c>
      <c r="K118" s="262" t="s">
        <v>32</v>
      </c>
      <c r="L118" s="46"/>
      <c r="M118" s="267" t="s">
        <v>32</v>
      </c>
      <c r="N118" s="268"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209</v>
      </c>
      <c r="AT118" s="232" t="s">
        <v>222</v>
      </c>
      <c r="AU118" s="232" t="s">
        <v>86</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245</v>
      </c>
    </row>
    <row r="119" spans="1:47" s="2" customFormat="1" ht="12">
      <c r="A119" s="40"/>
      <c r="B119" s="41"/>
      <c r="C119" s="42"/>
      <c r="D119" s="234" t="s">
        <v>210</v>
      </c>
      <c r="E119" s="42"/>
      <c r="F119" s="235" t="s">
        <v>875</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86</v>
      </c>
    </row>
    <row r="120" spans="1:51" s="13" customFormat="1" ht="12">
      <c r="A120" s="13"/>
      <c r="B120" s="238"/>
      <c r="C120" s="239"/>
      <c r="D120" s="234" t="s">
        <v>213</v>
      </c>
      <c r="E120" s="240" t="s">
        <v>32</v>
      </c>
      <c r="F120" s="241" t="s">
        <v>1616</v>
      </c>
      <c r="G120" s="239"/>
      <c r="H120" s="242">
        <v>521</v>
      </c>
      <c r="I120" s="243"/>
      <c r="J120" s="239"/>
      <c r="K120" s="239"/>
      <c r="L120" s="244"/>
      <c r="M120" s="245"/>
      <c r="N120" s="246"/>
      <c r="O120" s="246"/>
      <c r="P120" s="246"/>
      <c r="Q120" s="246"/>
      <c r="R120" s="246"/>
      <c r="S120" s="246"/>
      <c r="T120" s="247"/>
      <c r="U120" s="13"/>
      <c r="V120" s="13"/>
      <c r="W120" s="13"/>
      <c r="X120" s="13"/>
      <c r="Y120" s="13"/>
      <c r="Z120" s="13"/>
      <c r="AA120" s="13"/>
      <c r="AB120" s="13"/>
      <c r="AC120" s="13"/>
      <c r="AD120" s="13"/>
      <c r="AE120" s="13"/>
      <c r="AT120" s="248" t="s">
        <v>213</v>
      </c>
      <c r="AU120" s="248" t="s">
        <v>86</v>
      </c>
      <c r="AV120" s="13" t="s">
        <v>86</v>
      </c>
      <c r="AW120" s="13" t="s">
        <v>39</v>
      </c>
      <c r="AX120" s="13" t="s">
        <v>6</v>
      </c>
      <c r="AY120" s="248" t="s">
        <v>199</v>
      </c>
    </row>
    <row r="121" spans="1:51" s="14" customFormat="1" ht="12">
      <c r="A121" s="14"/>
      <c r="B121" s="249"/>
      <c r="C121" s="250"/>
      <c r="D121" s="234" t="s">
        <v>213</v>
      </c>
      <c r="E121" s="251" t="s">
        <v>32</v>
      </c>
      <c r="F121" s="252" t="s">
        <v>215</v>
      </c>
      <c r="G121" s="250"/>
      <c r="H121" s="253">
        <v>521</v>
      </c>
      <c r="I121" s="254"/>
      <c r="J121" s="250"/>
      <c r="K121" s="250"/>
      <c r="L121" s="255"/>
      <c r="M121" s="269"/>
      <c r="N121" s="270"/>
      <c r="O121" s="270"/>
      <c r="P121" s="270"/>
      <c r="Q121" s="270"/>
      <c r="R121" s="270"/>
      <c r="S121" s="270"/>
      <c r="T121" s="271"/>
      <c r="U121" s="14"/>
      <c r="V121" s="14"/>
      <c r="W121" s="14"/>
      <c r="X121" s="14"/>
      <c r="Y121" s="14"/>
      <c r="Z121" s="14"/>
      <c r="AA121" s="14"/>
      <c r="AB121" s="14"/>
      <c r="AC121" s="14"/>
      <c r="AD121" s="14"/>
      <c r="AE121" s="14"/>
      <c r="AT121" s="259" t="s">
        <v>213</v>
      </c>
      <c r="AU121" s="259" t="s">
        <v>86</v>
      </c>
      <c r="AV121" s="14" t="s">
        <v>209</v>
      </c>
      <c r="AW121" s="14" t="s">
        <v>39</v>
      </c>
      <c r="AX121" s="14" t="s">
        <v>84</v>
      </c>
      <c r="AY121" s="259" t="s">
        <v>199</v>
      </c>
    </row>
    <row r="122" spans="1:65" s="2" customFormat="1" ht="19.8" customHeight="1">
      <c r="A122" s="40"/>
      <c r="B122" s="41"/>
      <c r="C122" s="260" t="s">
        <v>249</v>
      </c>
      <c r="D122" s="260" t="s">
        <v>222</v>
      </c>
      <c r="E122" s="261" t="s">
        <v>1317</v>
      </c>
      <c r="F122" s="262" t="s">
        <v>1318</v>
      </c>
      <c r="G122" s="263" t="s">
        <v>303</v>
      </c>
      <c r="H122" s="264">
        <v>26.05</v>
      </c>
      <c r="I122" s="265"/>
      <c r="J122" s="266">
        <f>ROUND(I122*H122,2)</f>
        <v>0</v>
      </c>
      <c r="K122" s="262" t="s">
        <v>32</v>
      </c>
      <c r="L122" s="46"/>
      <c r="M122" s="267" t="s">
        <v>32</v>
      </c>
      <c r="N122" s="268" t="s">
        <v>48</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209</v>
      </c>
      <c r="AT122" s="232" t="s">
        <v>222</v>
      </c>
      <c r="AU122" s="232" t="s">
        <v>86</v>
      </c>
      <c r="AY122" s="18" t="s">
        <v>199</v>
      </c>
      <c r="BE122" s="233">
        <f>IF(N122="základní",J122,0)</f>
        <v>0</v>
      </c>
      <c r="BF122" s="233">
        <f>IF(N122="snížená",J122,0)</f>
        <v>0</v>
      </c>
      <c r="BG122" s="233">
        <f>IF(N122="zákl. přenesená",J122,0)</f>
        <v>0</v>
      </c>
      <c r="BH122" s="233">
        <f>IF(N122="sníž. přenesená",J122,0)</f>
        <v>0</v>
      </c>
      <c r="BI122" s="233">
        <f>IF(N122="nulová",J122,0)</f>
        <v>0</v>
      </c>
      <c r="BJ122" s="18" t="s">
        <v>84</v>
      </c>
      <c r="BK122" s="233">
        <f>ROUND(I122*H122,2)</f>
        <v>0</v>
      </c>
      <c r="BL122" s="18" t="s">
        <v>209</v>
      </c>
      <c r="BM122" s="232" t="s">
        <v>254</v>
      </c>
    </row>
    <row r="123" spans="1:47" s="2" customFormat="1" ht="12">
      <c r="A123" s="40"/>
      <c r="B123" s="41"/>
      <c r="C123" s="42"/>
      <c r="D123" s="234" t="s">
        <v>210</v>
      </c>
      <c r="E123" s="42"/>
      <c r="F123" s="235" t="s">
        <v>1318</v>
      </c>
      <c r="G123" s="42"/>
      <c r="H123" s="42"/>
      <c r="I123" s="138"/>
      <c r="J123" s="42"/>
      <c r="K123" s="42"/>
      <c r="L123" s="46"/>
      <c r="M123" s="236"/>
      <c r="N123" s="237"/>
      <c r="O123" s="86"/>
      <c r="P123" s="86"/>
      <c r="Q123" s="86"/>
      <c r="R123" s="86"/>
      <c r="S123" s="86"/>
      <c r="T123" s="87"/>
      <c r="U123" s="40"/>
      <c r="V123" s="40"/>
      <c r="W123" s="40"/>
      <c r="X123" s="40"/>
      <c r="Y123" s="40"/>
      <c r="Z123" s="40"/>
      <c r="AA123" s="40"/>
      <c r="AB123" s="40"/>
      <c r="AC123" s="40"/>
      <c r="AD123" s="40"/>
      <c r="AE123" s="40"/>
      <c r="AT123" s="18" t="s">
        <v>210</v>
      </c>
      <c r="AU123" s="18" t="s">
        <v>86</v>
      </c>
    </row>
    <row r="124" spans="1:51" s="13" customFormat="1" ht="12">
      <c r="A124" s="13"/>
      <c r="B124" s="238"/>
      <c r="C124" s="239"/>
      <c r="D124" s="234" t="s">
        <v>213</v>
      </c>
      <c r="E124" s="240" t="s">
        <v>32</v>
      </c>
      <c r="F124" s="241" t="s">
        <v>1615</v>
      </c>
      <c r="G124" s="239"/>
      <c r="H124" s="242">
        <v>26.05</v>
      </c>
      <c r="I124" s="243"/>
      <c r="J124" s="239"/>
      <c r="K124" s="239"/>
      <c r="L124" s="244"/>
      <c r="M124" s="245"/>
      <c r="N124" s="246"/>
      <c r="O124" s="246"/>
      <c r="P124" s="246"/>
      <c r="Q124" s="246"/>
      <c r="R124" s="246"/>
      <c r="S124" s="246"/>
      <c r="T124" s="247"/>
      <c r="U124" s="13"/>
      <c r="V124" s="13"/>
      <c r="W124" s="13"/>
      <c r="X124" s="13"/>
      <c r="Y124" s="13"/>
      <c r="Z124" s="13"/>
      <c r="AA124" s="13"/>
      <c r="AB124" s="13"/>
      <c r="AC124" s="13"/>
      <c r="AD124" s="13"/>
      <c r="AE124" s="13"/>
      <c r="AT124" s="248" t="s">
        <v>213</v>
      </c>
      <c r="AU124" s="248" t="s">
        <v>86</v>
      </c>
      <c r="AV124" s="13" t="s">
        <v>86</v>
      </c>
      <c r="AW124" s="13" t="s">
        <v>39</v>
      </c>
      <c r="AX124" s="13" t="s">
        <v>6</v>
      </c>
      <c r="AY124" s="248" t="s">
        <v>199</v>
      </c>
    </row>
    <row r="125" spans="1:51" s="14" customFormat="1" ht="12">
      <c r="A125" s="14"/>
      <c r="B125" s="249"/>
      <c r="C125" s="250"/>
      <c r="D125" s="234" t="s">
        <v>213</v>
      </c>
      <c r="E125" s="251" t="s">
        <v>32</v>
      </c>
      <c r="F125" s="252" t="s">
        <v>215</v>
      </c>
      <c r="G125" s="250"/>
      <c r="H125" s="253">
        <v>26.05</v>
      </c>
      <c r="I125" s="254"/>
      <c r="J125" s="250"/>
      <c r="K125" s="250"/>
      <c r="L125" s="255"/>
      <c r="M125" s="269"/>
      <c r="N125" s="270"/>
      <c r="O125" s="270"/>
      <c r="P125" s="270"/>
      <c r="Q125" s="270"/>
      <c r="R125" s="270"/>
      <c r="S125" s="270"/>
      <c r="T125" s="271"/>
      <c r="U125" s="14"/>
      <c r="V125" s="14"/>
      <c r="W125" s="14"/>
      <c r="X125" s="14"/>
      <c r="Y125" s="14"/>
      <c r="Z125" s="14"/>
      <c r="AA125" s="14"/>
      <c r="AB125" s="14"/>
      <c r="AC125" s="14"/>
      <c r="AD125" s="14"/>
      <c r="AE125" s="14"/>
      <c r="AT125" s="259" t="s">
        <v>213</v>
      </c>
      <c r="AU125" s="259" t="s">
        <v>86</v>
      </c>
      <c r="AV125" s="14" t="s">
        <v>209</v>
      </c>
      <c r="AW125" s="14" t="s">
        <v>39</v>
      </c>
      <c r="AX125" s="14" t="s">
        <v>84</v>
      </c>
      <c r="AY125" s="259" t="s">
        <v>199</v>
      </c>
    </row>
    <row r="126" spans="1:65" s="2" customFormat="1" ht="19.8" customHeight="1">
      <c r="A126" s="40"/>
      <c r="B126" s="41"/>
      <c r="C126" s="260" t="s">
        <v>235</v>
      </c>
      <c r="D126" s="260" t="s">
        <v>222</v>
      </c>
      <c r="E126" s="261" t="s">
        <v>882</v>
      </c>
      <c r="F126" s="262" t="s">
        <v>883</v>
      </c>
      <c r="G126" s="263" t="s">
        <v>303</v>
      </c>
      <c r="H126" s="264">
        <v>26.05</v>
      </c>
      <c r="I126" s="265"/>
      <c r="J126" s="266">
        <f>ROUND(I126*H126,2)</f>
        <v>0</v>
      </c>
      <c r="K126" s="262" t="s">
        <v>32</v>
      </c>
      <c r="L126" s="46"/>
      <c r="M126" s="267" t="s">
        <v>32</v>
      </c>
      <c r="N126" s="268" t="s">
        <v>48</v>
      </c>
      <c r="O126" s="86"/>
      <c r="P126" s="230">
        <f>O126*H126</f>
        <v>0</v>
      </c>
      <c r="Q126" s="230">
        <v>0</v>
      </c>
      <c r="R126" s="230">
        <f>Q126*H126</f>
        <v>0</v>
      </c>
      <c r="S126" s="230">
        <v>0</v>
      </c>
      <c r="T126" s="231">
        <f>S126*H126</f>
        <v>0</v>
      </c>
      <c r="U126" s="40"/>
      <c r="V126" s="40"/>
      <c r="W126" s="40"/>
      <c r="X126" s="40"/>
      <c r="Y126" s="40"/>
      <c r="Z126" s="40"/>
      <c r="AA126" s="40"/>
      <c r="AB126" s="40"/>
      <c r="AC126" s="40"/>
      <c r="AD126" s="40"/>
      <c r="AE126" s="40"/>
      <c r="AR126" s="232" t="s">
        <v>209</v>
      </c>
      <c r="AT126" s="232" t="s">
        <v>222</v>
      </c>
      <c r="AU126" s="232" t="s">
        <v>86</v>
      </c>
      <c r="AY126" s="18" t="s">
        <v>199</v>
      </c>
      <c r="BE126" s="233">
        <f>IF(N126="základní",J126,0)</f>
        <v>0</v>
      </c>
      <c r="BF126" s="233">
        <f>IF(N126="snížená",J126,0)</f>
        <v>0</v>
      </c>
      <c r="BG126" s="233">
        <f>IF(N126="zákl. přenesená",J126,0)</f>
        <v>0</v>
      </c>
      <c r="BH126" s="233">
        <f>IF(N126="sníž. přenesená",J126,0)</f>
        <v>0</v>
      </c>
      <c r="BI126" s="233">
        <f>IF(N126="nulová",J126,0)</f>
        <v>0</v>
      </c>
      <c r="BJ126" s="18" t="s">
        <v>84</v>
      </c>
      <c r="BK126" s="233">
        <f>ROUND(I126*H126,2)</f>
        <v>0</v>
      </c>
      <c r="BL126" s="18" t="s">
        <v>209</v>
      </c>
      <c r="BM126" s="232" t="s">
        <v>257</v>
      </c>
    </row>
    <row r="127" spans="1:47" s="2" customFormat="1" ht="12">
      <c r="A127" s="40"/>
      <c r="B127" s="41"/>
      <c r="C127" s="42"/>
      <c r="D127" s="234" t="s">
        <v>210</v>
      </c>
      <c r="E127" s="42"/>
      <c r="F127" s="235" t="s">
        <v>883</v>
      </c>
      <c r="G127" s="42"/>
      <c r="H127" s="42"/>
      <c r="I127" s="138"/>
      <c r="J127" s="42"/>
      <c r="K127" s="42"/>
      <c r="L127" s="46"/>
      <c r="M127" s="236"/>
      <c r="N127" s="237"/>
      <c r="O127" s="86"/>
      <c r="P127" s="86"/>
      <c r="Q127" s="86"/>
      <c r="R127" s="86"/>
      <c r="S127" s="86"/>
      <c r="T127" s="87"/>
      <c r="U127" s="40"/>
      <c r="V127" s="40"/>
      <c r="W127" s="40"/>
      <c r="X127" s="40"/>
      <c r="Y127" s="40"/>
      <c r="Z127" s="40"/>
      <c r="AA127" s="40"/>
      <c r="AB127" s="40"/>
      <c r="AC127" s="40"/>
      <c r="AD127" s="40"/>
      <c r="AE127" s="40"/>
      <c r="AT127" s="18" t="s">
        <v>210</v>
      </c>
      <c r="AU127" s="18" t="s">
        <v>86</v>
      </c>
    </row>
    <row r="128" spans="1:51" s="15" customFormat="1" ht="12">
      <c r="A128" s="15"/>
      <c r="B128" s="276"/>
      <c r="C128" s="277"/>
      <c r="D128" s="234" t="s">
        <v>213</v>
      </c>
      <c r="E128" s="278" t="s">
        <v>32</v>
      </c>
      <c r="F128" s="279" t="s">
        <v>884</v>
      </c>
      <c r="G128" s="277"/>
      <c r="H128" s="278" t="s">
        <v>32</v>
      </c>
      <c r="I128" s="280"/>
      <c r="J128" s="277"/>
      <c r="K128" s="277"/>
      <c r="L128" s="281"/>
      <c r="M128" s="282"/>
      <c r="N128" s="283"/>
      <c r="O128" s="283"/>
      <c r="P128" s="283"/>
      <c r="Q128" s="283"/>
      <c r="R128" s="283"/>
      <c r="S128" s="283"/>
      <c r="T128" s="284"/>
      <c r="U128" s="15"/>
      <c r="V128" s="15"/>
      <c r="W128" s="15"/>
      <c r="X128" s="15"/>
      <c r="Y128" s="15"/>
      <c r="Z128" s="15"/>
      <c r="AA128" s="15"/>
      <c r="AB128" s="15"/>
      <c r="AC128" s="15"/>
      <c r="AD128" s="15"/>
      <c r="AE128" s="15"/>
      <c r="AT128" s="285" t="s">
        <v>213</v>
      </c>
      <c r="AU128" s="285" t="s">
        <v>86</v>
      </c>
      <c r="AV128" s="15" t="s">
        <v>84</v>
      </c>
      <c r="AW128" s="15" t="s">
        <v>39</v>
      </c>
      <c r="AX128" s="15" t="s">
        <v>6</v>
      </c>
      <c r="AY128" s="285" t="s">
        <v>199</v>
      </c>
    </row>
    <row r="129" spans="1:51" s="13" customFormat="1" ht="12">
      <c r="A129" s="13"/>
      <c r="B129" s="238"/>
      <c r="C129" s="239"/>
      <c r="D129" s="234" t="s">
        <v>213</v>
      </c>
      <c r="E129" s="240" t="s">
        <v>32</v>
      </c>
      <c r="F129" s="241" t="s">
        <v>1615</v>
      </c>
      <c r="G129" s="239"/>
      <c r="H129" s="242">
        <v>26.05</v>
      </c>
      <c r="I129" s="243"/>
      <c r="J129" s="239"/>
      <c r="K129" s="239"/>
      <c r="L129" s="244"/>
      <c r="M129" s="245"/>
      <c r="N129" s="246"/>
      <c r="O129" s="246"/>
      <c r="P129" s="246"/>
      <c r="Q129" s="246"/>
      <c r="R129" s="246"/>
      <c r="S129" s="246"/>
      <c r="T129" s="247"/>
      <c r="U129" s="13"/>
      <c r="V129" s="13"/>
      <c r="W129" s="13"/>
      <c r="X129" s="13"/>
      <c r="Y129" s="13"/>
      <c r="Z129" s="13"/>
      <c r="AA129" s="13"/>
      <c r="AB129" s="13"/>
      <c r="AC129" s="13"/>
      <c r="AD129" s="13"/>
      <c r="AE129" s="13"/>
      <c r="AT129" s="248" t="s">
        <v>213</v>
      </c>
      <c r="AU129" s="248" t="s">
        <v>86</v>
      </c>
      <c r="AV129" s="13" t="s">
        <v>86</v>
      </c>
      <c r="AW129" s="13" t="s">
        <v>39</v>
      </c>
      <c r="AX129" s="13" t="s">
        <v>6</v>
      </c>
      <c r="AY129" s="248" t="s">
        <v>199</v>
      </c>
    </row>
    <row r="130" spans="1:51" s="14" customFormat="1" ht="12">
      <c r="A130" s="14"/>
      <c r="B130" s="249"/>
      <c r="C130" s="250"/>
      <c r="D130" s="234" t="s">
        <v>213</v>
      </c>
      <c r="E130" s="251" t="s">
        <v>32</v>
      </c>
      <c r="F130" s="252" t="s">
        <v>215</v>
      </c>
      <c r="G130" s="250"/>
      <c r="H130" s="253">
        <v>26.05</v>
      </c>
      <c r="I130" s="254"/>
      <c r="J130" s="250"/>
      <c r="K130" s="250"/>
      <c r="L130" s="255"/>
      <c r="M130" s="269"/>
      <c r="N130" s="270"/>
      <c r="O130" s="270"/>
      <c r="P130" s="270"/>
      <c r="Q130" s="270"/>
      <c r="R130" s="270"/>
      <c r="S130" s="270"/>
      <c r="T130" s="271"/>
      <c r="U130" s="14"/>
      <c r="V130" s="14"/>
      <c r="W130" s="14"/>
      <c r="X130" s="14"/>
      <c r="Y130" s="14"/>
      <c r="Z130" s="14"/>
      <c r="AA130" s="14"/>
      <c r="AB130" s="14"/>
      <c r="AC130" s="14"/>
      <c r="AD130" s="14"/>
      <c r="AE130" s="14"/>
      <c r="AT130" s="259" t="s">
        <v>213</v>
      </c>
      <c r="AU130" s="259" t="s">
        <v>86</v>
      </c>
      <c r="AV130" s="14" t="s">
        <v>209</v>
      </c>
      <c r="AW130" s="14" t="s">
        <v>39</v>
      </c>
      <c r="AX130" s="14" t="s">
        <v>84</v>
      </c>
      <c r="AY130" s="259" t="s">
        <v>199</v>
      </c>
    </row>
    <row r="131" spans="1:65" s="2" customFormat="1" ht="19.8" customHeight="1">
      <c r="A131" s="40"/>
      <c r="B131" s="41"/>
      <c r="C131" s="260" t="s">
        <v>258</v>
      </c>
      <c r="D131" s="260" t="s">
        <v>222</v>
      </c>
      <c r="E131" s="261" t="s">
        <v>892</v>
      </c>
      <c r="F131" s="262" t="s">
        <v>893</v>
      </c>
      <c r="G131" s="263" t="s">
        <v>303</v>
      </c>
      <c r="H131" s="264">
        <v>26.05</v>
      </c>
      <c r="I131" s="265"/>
      <c r="J131" s="266">
        <f>ROUND(I131*H131,2)</f>
        <v>0</v>
      </c>
      <c r="K131" s="262" t="s">
        <v>32</v>
      </c>
      <c r="L131" s="46"/>
      <c r="M131" s="267" t="s">
        <v>32</v>
      </c>
      <c r="N131" s="268" t="s">
        <v>48</v>
      </c>
      <c r="O131" s="86"/>
      <c r="P131" s="230">
        <f>O131*H131</f>
        <v>0</v>
      </c>
      <c r="Q131" s="230">
        <v>0</v>
      </c>
      <c r="R131" s="230">
        <f>Q131*H131</f>
        <v>0</v>
      </c>
      <c r="S131" s="230">
        <v>0</v>
      </c>
      <c r="T131" s="231">
        <f>S131*H131</f>
        <v>0</v>
      </c>
      <c r="U131" s="40"/>
      <c r="V131" s="40"/>
      <c r="W131" s="40"/>
      <c r="X131" s="40"/>
      <c r="Y131" s="40"/>
      <c r="Z131" s="40"/>
      <c r="AA131" s="40"/>
      <c r="AB131" s="40"/>
      <c r="AC131" s="40"/>
      <c r="AD131" s="40"/>
      <c r="AE131" s="40"/>
      <c r="AR131" s="232" t="s">
        <v>209</v>
      </c>
      <c r="AT131" s="232" t="s">
        <v>222</v>
      </c>
      <c r="AU131" s="232" t="s">
        <v>86</v>
      </c>
      <c r="AY131" s="18" t="s">
        <v>199</v>
      </c>
      <c r="BE131" s="233">
        <f>IF(N131="základní",J131,0)</f>
        <v>0</v>
      </c>
      <c r="BF131" s="233">
        <f>IF(N131="snížená",J131,0)</f>
        <v>0</v>
      </c>
      <c r="BG131" s="233">
        <f>IF(N131="zákl. přenesená",J131,0)</f>
        <v>0</v>
      </c>
      <c r="BH131" s="233">
        <f>IF(N131="sníž. přenesená",J131,0)</f>
        <v>0</v>
      </c>
      <c r="BI131" s="233">
        <f>IF(N131="nulová",J131,0)</f>
        <v>0</v>
      </c>
      <c r="BJ131" s="18" t="s">
        <v>84</v>
      </c>
      <c r="BK131" s="233">
        <f>ROUND(I131*H131,2)</f>
        <v>0</v>
      </c>
      <c r="BL131" s="18" t="s">
        <v>209</v>
      </c>
      <c r="BM131" s="232" t="s">
        <v>261</v>
      </c>
    </row>
    <row r="132" spans="1:47" s="2" customFormat="1" ht="12">
      <c r="A132" s="40"/>
      <c r="B132" s="41"/>
      <c r="C132" s="42"/>
      <c r="D132" s="234" t="s">
        <v>210</v>
      </c>
      <c r="E132" s="42"/>
      <c r="F132" s="235" t="s">
        <v>893</v>
      </c>
      <c r="G132" s="42"/>
      <c r="H132" s="42"/>
      <c r="I132" s="138"/>
      <c r="J132" s="42"/>
      <c r="K132" s="42"/>
      <c r="L132" s="46"/>
      <c r="M132" s="236"/>
      <c r="N132" s="237"/>
      <c r="O132" s="86"/>
      <c r="P132" s="86"/>
      <c r="Q132" s="86"/>
      <c r="R132" s="86"/>
      <c r="S132" s="86"/>
      <c r="T132" s="87"/>
      <c r="U132" s="40"/>
      <c r="V132" s="40"/>
      <c r="W132" s="40"/>
      <c r="X132" s="40"/>
      <c r="Y132" s="40"/>
      <c r="Z132" s="40"/>
      <c r="AA132" s="40"/>
      <c r="AB132" s="40"/>
      <c r="AC132" s="40"/>
      <c r="AD132" s="40"/>
      <c r="AE132" s="40"/>
      <c r="AT132" s="18" t="s">
        <v>210</v>
      </c>
      <c r="AU132" s="18" t="s">
        <v>86</v>
      </c>
    </row>
    <row r="133" spans="1:51" s="15" customFormat="1" ht="12">
      <c r="A133" s="15"/>
      <c r="B133" s="276"/>
      <c r="C133" s="277"/>
      <c r="D133" s="234" t="s">
        <v>213</v>
      </c>
      <c r="E133" s="278" t="s">
        <v>32</v>
      </c>
      <c r="F133" s="279" t="s">
        <v>894</v>
      </c>
      <c r="G133" s="277"/>
      <c r="H133" s="278" t="s">
        <v>32</v>
      </c>
      <c r="I133" s="280"/>
      <c r="J133" s="277"/>
      <c r="K133" s="277"/>
      <c r="L133" s="281"/>
      <c r="M133" s="282"/>
      <c r="N133" s="283"/>
      <c r="O133" s="283"/>
      <c r="P133" s="283"/>
      <c r="Q133" s="283"/>
      <c r="R133" s="283"/>
      <c r="S133" s="283"/>
      <c r="T133" s="284"/>
      <c r="U133" s="15"/>
      <c r="V133" s="15"/>
      <c r="W133" s="15"/>
      <c r="X133" s="15"/>
      <c r="Y133" s="15"/>
      <c r="Z133" s="15"/>
      <c r="AA133" s="15"/>
      <c r="AB133" s="15"/>
      <c r="AC133" s="15"/>
      <c r="AD133" s="15"/>
      <c r="AE133" s="15"/>
      <c r="AT133" s="285" t="s">
        <v>213</v>
      </c>
      <c r="AU133" s="285" t="s">
        <v>86</v>
      </c>
      <c r="AV133" s="15" t="s">
        <v>84</v>
      </c>
      <c r="AW133" s="15" t="s">
        <v>39</v>
      </c>
      <c r="AX133" s="15" t="s">
        <v>6</v>
      </c>
      <c r="AY133" s="285" t="s">
        <v>199</v>
      </c>
    </row>
    <row r="134" spans="1:51" s="13" customFormat="1" ht="12">
      <c r="A134" s="13"/>
      <c r="B134" s="238"/>
      <c r="C134" s="239"/>
      <c r="D134" s="234" t="s">
        <v>213</v>
      </c>
      <c r="E134" s="240" t="s">
        <v>32</v>
      </c>
      <c r="F134" s="241" t="s">
        <v>1615</v>
      </c>
      <c r="G134" s="239"/>
      <c r="H134" s="242">
        <v>26.05</v>
      </c>
      <c r="I134" s="243"/>
      <c r="J134" s="239"/>
      <c r="K134" s="239"/>
      <c r="L134" s="244"/>
      <c r="M134" s="245"/>
      <c r="N134" s="246"/>
      <c r="O134" s="246"/>
      <c r="P134" s="246"/>
      <c r="Q134" s="246"/>
      <c r="R134" s="246"/>
      <c r="S134" s="246"/>
      <c r="T134" s="247"/>
      <c r="U134" s="13"/>
      <c r="V134" s="13"/>
      <c r="W134" s="13"/>
      <c r="X134" s="13"/>
      <c r="Y134" s="13"/>
      <c r="Z134" s="13"/>
      <c r="AA134" s="13"/>
      <c r="AB134" s="13"/>
      <c r="AC134" s="13"/>
      <c r="AD134" s="13"/>
      <c r="AE134" s="13"/>
      <c r="AT134" s="248" t="s">
        <v>213</v>
      </c>
      <c r="AU134" s="248" t="s">
        <v>86</v>
      </c>
      <c r="AV134" s="13" t="s">
        <v>86</v>
      </c>
      <c r="AW134" s="13" t="s">
        <v>39</v>
      </c>
      <c r="AX134" s="13" t="s">
        <v>6</v>
      </c>
      <c r="AY134" s="248" t="s">
        <v>199</v>
      </c>
    </row>
    <row r="135" spans="1:51" s="14" customFormat="1" ht="12">
      <c r="A135" s="14"/>
      <c r="B135" s="249"/>
      <c r="C135" s="250"/>
      <c r="D135" s="234" t="s">
        <v>213</v>
      </c>
      <c r="E135" s="251" t="s">
        <v>32</v>
      </c>
      <c r="F135" s="252" t="s">
        <v>215</v>
      </c>
      <c r="G135" s="250"/>
      <c r="H135" s="253">
        <v>26.05</v>
      </c>
      <c r="I135" s="254"/>
      <c r="J135" s="250"/>
      <c r="K135" s="250"/>
      <c r="L135" s="255"/>
      <c r="M135" s="269"/>
      <c r="N135" s="270"/>
      <c r="O135" s="270"/>
      <c r="P135" s="270"/>
      <c r="Q135" s="270"/>
      <c r="R135" s="270"/>
      <c r="S135" s="270"/>
      <c r="T135" s="271"/>
      <c r="U135" s="14"/>
      <c r="V135" s="14"/>
      <c r="W135" s="14"/>
      <c r="X135" s="14"/>
      <c r="Y135" s="14"/>
      <c r="Z135" s="14"/>
      <c r="AA135" s="14"/>
      <c r="AB135" s="14"/>
      <c r="AC135" s="14"/>
      <c r="AD135" s="14"/>
      <c r="AE135" s="14"/>
      <c r="AT135" s="259" t="s">
        <v>213</v>
      </c>
      <c r="AU135" s="259" t="s">
        <v>86</v>
      </c>
      <c r="AV135" s="14" t="s">
        <v>209</v>
      </c>
      <c r="AW135" s="14" t="s">
        <v>39</v>
      </c>
      <c r="AX135" s="14" t="s">
        <v>84</v>
      </c>
      <c r="AY135" s="259" t="s">
        <v>199</v>
      </c>
    </row>
    <row r="136" spans="1:65" s="2" customFormat="1" ht="30" customHeight="1">
      <c r="A136" s="40"/>
      <c r="B136" s="41"/>
      <c r="C136" s="260" t="s">
        <v>238</v>
      </c>
      <c r="D136" s="260" t="s">
        <v>222</v>
      </c>
      <c r="E136" s="261" t="s">
        <v>1398</v>
      </c>
      <c r="F136" s="262" t="s">
        <v>1399</v>
      </c>
      <c r="G136" s="263" t="s">
        <v>303</v>
      </c>
      <c r="H136" s="264">
        <v>46.35</v>
      </c>
      <c r="I136" s="265"/>
      <c r="J136" s="266">
        <f>ROUND(I136*H136,2)</f>
        <v>0</v>
      </c>
      <c r="K136" s="262" t="s">
        <v>32</v>
      </c>
      <c r="L136" s="46"/>
      <c r="M136" s="267" t="s">
        <v>32</v>
      </c>
      <c r="N136" s="268" t="s">
        <v>48</v>
      </c>
      <c r="O136" s="86"/>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209</v>
      </c>
      <c r="AT136" s="232" t="s">
        <v>222</v>
      </c>
      <c r="AU136" s="232" t="s">
        <v>86</v>
      </c>
      <c r="AY136" s="18" t="s">
        <v>199</v>
      </c>
      <c r="BE136" s="233">
        <f>IF(N136="základní",J136,0)</f>
        <v>0</v>
      </c>
      <c r="BF136" s="233">
        <f>IF(N136="snížená",J136,0)</f>
        <v>0</v>
      </c>
      <c r="BG136" s="233">
        <f>IF(N136="zákl. přenesená",J136,0)</f>
        <v>0</v>
      </c>
      <c r="BH136" s="233">
        <f>IF(N136="sníž. přenesená",J136,0)</f>
        <v>0</v>
      </c>
      <c r="BI136" s="233">
        <f>IF(N136="nulová",J136,0)</f>
        <v>0</v>
      </c>
      <c r="BJ136" s="18" t="s">
        <v>84</v>
      </c>
      <c r="BK136" s="233">
        <f>ROUND(I136*H136,2)</f>
        <v>0</v>
      </c>
      <c r="BL136" s="18" t="s">
        <v>209</v>
      </c>
      <c r="BM136" s="232" t="s">
        <v>264</v>
      </c>
    </row>
    <row r="137" spans="1:47" s="2" customFormat="1" ht="12">
      <c r="A137" s="40"/>
      <c r="B137" s="41"/>
      <c r="C137" s="42"/>
      <c r="D137" s="234" t="s">
        <v>210</v>
      </c>
      <c r="E137" s="42"/>
      <c r="F137" s="235" t="s">
        <v>1399</v>
      </c>
      <c r="G137" s="42"/>
      <c r="H137" s="42"/>
      <c r="I137" s="138"/>
      <c r="J137" s="42"/>
      <c r="K137" s="42"/>
      <c r="L137" s="46"/>
      <c r="M137" s="236"/>
      <c r="N137" s="237"/>
      <c r="O137" s="86"/>
      <c r="P137" s="86"/>
      <c r="Q137" s="86"/>
      <c r="R137" s="86"/>
      <c r="S137" s="86"/>
      <c r="T137" s="87"/>
      <c r="U137" s="40"/>
      <c r="V137" s="40"/>
      <c r="W137" s="40"/>
      <c r="X137" s="40"/>
      <c r="Y137" s="40"/>
      <c r="Z137" s="40"/>
      <c r="AA137" s="40"/>
      <c r="AB137" s="40"/>
      <c r="AC137" s="40"/>
      <c r="AD137" s="40"/>
      <c r="AE137" s="40"/>
      <c r="AT137" s="18" t="s">
        <v>210</v>
      </c>
      <c r="AU137" s="18" t="s">
        <v>86</v>
      </c>
    </row>
    <row r="138" spans="1:51" s="13" customFormat="1" ht="12">
      <c r="A138" s="13"/>
      <c r="B138" s="238"/>
      <c r="C138" s="239"/>
      <c r="D138" s="234" t="s">
        <v>213</v>
      </c>
      <c r="E138" s="240" t="s">
        <v>32</v>
      </c>
      <c r="F138" s="241" t="s">
        <v>1617</v>
      </c>
      <c r="G138" s="239"/>
      <c r="H138" s="242">
        <v>46.35</v>
      </c>
      <c r="I138" s="243"/>
      <c r="J138" s="239"/>
      <c r="K138" s="239"/>
      <c r="L138" s="244"/>
      <c r="M138" s="245"/>
      <c r="N138" s="246"/>
      <c r="O138" s="246"/>
      <c r="P138" s="246"/>
      <c r="Q138" s="246"/>
      <c r="R138" s="246"/>
      <c r="S138" s="246"/>
      <c r="T138" s="247"/>
      <c r="U138" s="13"/>
      <c r="V138" s="13"/>
      <c r="W138" s="13"/>
      <c r="X138" s="13"/>
      <c r="Y138" s="13"/>
      <c r="Z138" s="13"/>
      <c r="AA138" s="13"/>
      <c r="AB138" s="13"/>
      <c r="AC138" s="13"/>
      <c r="AD138" s="13"/>
      <c r="AE138" s="13"/>
      <c r="AT138" s="248" t="s">
        <v>213</v>
      </c>
      <c r="AU138" s="248" t="s">
        <v>86</v>
      </c>
      <c r="AV138" s="13" t="s">
        <v>86</v>
      </c>
      <c r="AW138" s="13" t="s">
        <v>39</v>
      </c>
      <c r="AX138" s="13" t="s">
        <v>6</v>
      </c>
      <c r="AY138" s="248" t="s">
        <v>199</v>
      </c>
    </row>
    <row r="139" spans="1:51" s="14" customFormat="1" ht="12">
      <c r="A139" s="14"/>
      <c r="B139" s="249"/>
      <c r="C139" s="250"/>
      <c r="D139" s="234" t="s">
        <v>213</v>
      </c>
      <c r="E139" s="251" t="s">
        <v>32</v>
      </c>
      <c r="F139" s="252" t="s">
        <v>215</v>
      </c>
      <c r="G139" s="250"/>
      <c r="H139" s="253">
        <v>46.35</v>
      </c>
      <c r="I139" s="254"/>
      <c r="J139" s="250"/>
      <c r="K139" s="250"/>
      <c r="L139" s="255"/>
      <c r="M139" s="269"/>
      <c r="N139" s="270"/>
      <c r="O139" s="270"/>
      <c r="P139" s="270"/>
      <c r="Q139" s="270"/>
      <c r="R139" s="270"/>
      <c r="S139" s="270"/>
      <c r="T139" s="271"/>
      <c r="U139" s="14"/>
      <c r="V139" s="14"/>
      <c r="W139" s="14"/>
      <c r="X139" s="14"/>
      <c r="Y139" s="14"/>
      <c r="Z139" s="14"/>
      <c r="AA139" s="14"/>
      <c r="AB139" s="14"/>
      <c r="AC139" s="14"/>
      <c r="AD139" s="14"/>
      <c r="AE139" s="14"/>
      <c r="AT139" s="259" t="s">
        <v>213</v>
      </c>
      <c r="AU139" s="259" t="s">
        <v>86</v>
      </c>
      <c r="AV139" s="14" t="s">
        <v>209</v>
      </c>
      <c r="AW139" s="14" t="s">
        <v>39</v>
      </c>
      <c r="AX139" s="14" t="s">
        <v>84</v>
      </c>
      <c r="AY139" s="259" t="s">
        <v>199</v>
      </c>
    </row>
    <row r="140" spans="1:65" s="2" customFormat="1" ht="14.4" customHeight="1">
      <c r="A140" s="40"/>
      <c r="B140" s="41"/>
      <c r="C140" s="220" t="s">
        <v>265</v>
      </c>
      <c r="D140" s="220" t="s">
        <v>203</v>
      </c>
      <c r="E140" s="221" t="s">
        <v>1402</v>
      </c>
      <c r="F140" s="222" t="s">
        <v>1403</v>
      </c>
      <c r="G140" s="223" t="s">
        <v>296</v>
      </c>
      <c r="H140" s="224">
        <v>92.7</v>
      </c>
      <c r="I140" s="225"/>
      <c r="J140" s="226">
        <f>ROUND(I140*H140,2)</f>
        <v>0</v>
      </c>
      <c r="K140" s="222" t="s">
        <v>32</v>
      </c>
      <c r="L140" s="227"/>
      <c r="M140" s="228" t="s">
        <v>32</v>
      </c>
      <c r="N140" s="229" t="s">
        <v>48</v>
      </c>
      <c r="O140" s="86"/>
      <c r="P140" s="230">
        <f>O140*H140</f>
        <v>0</v>
      </c>
      <c r="Q140" s="230">
        <v>0</v>
      </c>
      <c r="R140" s="230">
        <f>Q140*H140</f>
        <v>0</v>
      </c>
      <c r="S140" s="230">
        <v>0</v>
      </c>
      <c r="T140" s="231">
        <f>S140*H140</f>
        <v>0</v>
      </c>
      <c r="U140" s="40"/>
      <c r="V140" s="40"/>
      <c r="W140" s="40"/>
      <c r="X140" s="40"/>
      <c r="Y140" s="40"/>
      <c r="Z140" s="40"/>
      <c r="AA140" s="40"/>
      <c r="AB140" s="40"/>
      <c r="AC140" s="40"/>
      <c r="AD140" s="40"/>
      <c r="AE140" s="40"/>
      <c r="AR140" s="232" t="s">
        <v>208</v>
      </c>
      <c r="AT140" s="232" t="s">
        <v>203</v>
      </c>
      <c r="AU140" s="232" t="s">
        <v>86</v>
      </c>
      <c r="AY140" s="18" t="s">
        <v>199</v>
      </c>
      <c r="BE140" s="233">
        <f>IF(N140="základní",J140,0)</f>
        <v>0</v>
      </c>
      <c r="BF140" s="233">
        <f>IF(N140="snížená",J140,0)</f>
        <v>0</v>
      </c>
      <c r="BG140" s="233">
        <f>IF(N140="zákl. přenesená",J140,0)</f>
        <v>0</v>
      </c>
      <c r="BH140" s="233">
        <f>IF(N140="sníž. přenesená",J140,0)</f>
        <v>0</v>
      </c>
      <c r="BI140" s="233">
        <f>IF(N140="nulová",J140,0)</f>
        <v>0</v>
      </c>
      <c r="BJ140" s="18" t="s">
        <v>84</v>
      </c>
      <c r="BK140" s="233">
        <f>ROUND(I140*H140,2)</f>
        <v>0</v>
      </c>
      <c r="BL140" s="18" t="s">
        <v>209</v>
      </c>
      <c r="BM140" s="232" t="s">
        <v>268</v>
      </c>
    </row>
    <row r="141" spans="1:47" s="2" customFormat="1" ht="12">
      <c r="A141" s="40"/>
      <c r="B141" s="41"/>
      <c r="C141" s="42"/>
      <c r="D141" s="234" t="s">
        <v>210</v>
      </c>
      <c r="E141" s="42"/>
      <c r="F141" s="235" t="s">
        <v>1403</v>
      </c>
      <c r="G141" s="42"/>
      <c r="H141" s="42"/>
      <c r="I141" s="138"/>
      <c r="J141" s="42"/>
      <c r="K141" s="42"/>
      <c r="L141" s="46"/>
      <c r="M141" s="236"/>
      <c r="N141" s="237"/>
      <c r="O141" s="86"/>
      <c r="P141" s="86"/>
      <c r="Q141" s="86"/>
      <c r="R141" s="86"/>
      <c r="S141" s="86"/>
      <c r="T141" s="87"/>
      <c r="U141" s="40"/>
      <c r="V141" s="40"/>
      <c r="W141" s="40"/>
      <c r="X141" s="40"/>
      <c r="Y141" s="40"/>
      <c r="Z141" s="40"/>
      <c r="AA141" s="40"/>
      <c r="AB141" s="40"/>
      <c r="AC141" s="40"/>
      <c r="AD141" s="40"/>
      <c r="AE141" s="40"/>
      <c r="AT141" s="18" t="s">
        <v>210</v>
      </c>
      <c r="AU141" s="18" t="s">
        <v>86</v>
      </c>
    </row>
    <row r="142" spans="1:51" s="13" customFormat="1" ht="12">
      <c r="A142" s="13"/>
      <c r="B142" s="238"/>
      <c r="C142" s="239"/>
      <c r="D142" s="234" t="s">
        <v>213</v>
      </c>
      <c r="E142" s="240" t="s">
        <v>32</v>
      </c>
      <c r="F142" s="241" t="s">
        <v>1618</v>
      </c>
      <c r="G142" s="239"/>
      <c r="H142" s="242">
        <v>92.7</v>
      </c>
      <c r="I142" s="243"/>
      <c r="J142" s="239"/>
      <c r="K142" s="239"/>
      <c r="L142" s="244"/>
      <c r="M142" s="245"/>
      <c r="N142" s="246"/>
      <c r="O142" s="246"/>
      <c r="P142" s="246"/>
      <c r="Q142" s="246"/>
      <c r="R142" s="246"/>
      <c r="S142" s="246"/>
      <c r="T142" s="247"/>
      <c r="U142" s="13"/>
      <c r="V142" s="13"/>
      <c r="W142" s="13"/>
      <c r="X142" s="13"/>
      <c r="Y142" s="13"/>
      <c r="Z142" s="13"/>
      <c r="AA142" s="13"/>
      <c r="AB142" s="13"/>
      <c r="AC142" s="13"/>
      <c r="AD142" s="13"/>
      <c r="AE142" s="13"/>
      <c r="AT142" s="248" t="s">
        <v>213</v>
      </c>
      <c r="AU142" s="248" t="s">
        <v>86</v>
      </c>
      <c r="AV142" s="13" t="s">
        <v>86</v>
      </c>
      <c r="AW142" s="13" t="s">
        <v>39</v>
      </c>
      <c r="AX142" s="13" t="s">
        <v>6</v>
      </c>
      <c r="AY142" s="248" t="s">
        <v>199</v>
      </c>
    </row>
    <row r="143" spans="1:51" s="14" customFormat="1" ht="12">
      <c r="A143" s="14"/>
      <c r="B143" s="249"/>
      <c r="C143" s="250"/>
      <c r="D143" s="234" t="s">
        <v>213</v>
      </c>
      <c r="E143" s="251" t="s">
        <v>32</v>
      </c>
      <c r="F143" s="252" t="s">
        <v>215</v>
      </c>
      <c r="G143" s="250"/>
      <c r="H143" s="253">
        <v>92.7</v>
      </c>
      <c r="I143" s="254"/>
      <c r="J143" s="250"/>
      <c r="K143" s="250"/>
      <c r="L143" s="255"/>
      <c r="M143" s="269"/>
      <c r="N143" s="270"/>
      <c r="O143" s="270"/>
      <c r="P143" s="270"/>
      <c r="Q143" s="270"/>
      <c r="R143" s="270"/>
      <c r="S143" s="270"/>
      <c r="T143" s="271"/>
      <c r="U143" s="14"/>
      <c r="V143" s="14"/>
      <c r="W143" s="14"/>
      <c r="X143" s="14"/>
      <c r="Y143" s="14"/>
      <c r="Z143" s="14"/>
      <c r="AA143" s="14"/>
      <c r="AB143" s="14"/>
      <c r="AC143" s="14"/>
      <c r="AD143" s="14"/>
      <c r="AE143" s="14"/>
      <c r="AT143" s="259" t="s">
        <v>213</v>
      </c>
      <c r="AU143" s="259" t="s">
        <v>86</v>
      </c>
      <c r="AV143" s="14" t="s">
        <v>209</v>
      </c>
      <c r="AW143" s="14" t="s">
        <v>39</v>
      </c>
      <c r="AX143" s="14" t="s">
        <v>84</v>
      </c>
      <c r="AY143" s="259" t="s">
        <v>199</v>
      </c>
    </row>
    <row r="144" spans="1:65" s="2" customFormat="1" ht="14.4" customHeight="1">
      <c r="A144" s="40"/>
      <c r="B144" s="41"/>
      <c r="C144" s="260" t="s">
        <v>242</v>
      </c>
      <c r="D144" s="260" t="s">
        <v>222</v>
      </c>
      <c r="E144" s="261" t="s">
        <v>890</v>
      </c>
      <c r="F144" s="262" t="s">
        <v>891</v>
      </c>
      <c r="G144" s="263" t="s">
        <v>324</v>
      </c>
      <c r="H144" s="264">
        <v>15</v>
      </c>
      <c r="I144" s="265"/>
      <c r="J144" s="266">
        <f>ROUND(I144*H144,2)</f>
        <v>0</v>
      </c>
      <c r="K144" s="262" t="s">
        <v>32</v>
      </c>
      <c r="L144" s="46"/>
      <c r="M144" s="267" t="s">
        <v>32</v>
      </c>
      <c r="N144" s="268" t="s">
        <v>48</v>
      </c>
      <c r="O144" s="86"/>
      <c r="P144" s="230">
        <f>O144*H144</f>
        <v>0</v>
      </c>
      <c r="Q144" s="230">
        <v>0</v>
      </c>
      <c r="R144" s="230">
        <f>Q144*H144</f>
        <v>0</v>
      </c>
      <c r="S144" s="230">
        <v>0</v>
      </c>
      <c r="T144" s="231">
        <f>S144*H144</f>
        <v>0</v>
      </c>
      <c r="U144" s="40"/>
      <c r="V144" s="40"/>
      <c r="W144" s="40"/>
      <c r="X144" s="40"/>
      <c r="Y144" s="40"/>
      <c r="Z144" s="40"/>
      <c r="AA144" s="40"/>
      <c r="AB144" s="40"/>
      <c r="AC144" s="40"/>
      <c r="AD144" s="40"/>
      <c r="AE144" s="40"/>
      <c r="AR144" s="232" t="s">
        <v>209</v>
      </c>
      <c r="AT144" s="232" t="s">
        <v>222</v>
      </c>
      <c r="AU144" s="232" t="s">
        <v>86</v>
      </c>
      <c r="AY144" s="18" t="s">
        <v>199</v>
      </c>
      <c r="BE144" s="233">
        <f>IF(N144="základní",J144,0)</f>
        <v>0</v>
      </c>
      <c r="BF144" s="233">
        <f>IF(N144="snížená",J144,0)</f>
        <v>0</v>
      </c>
      <c r="BG144" s="233">
        <f>IF(N144="zákl. přenesená",J144,0)</f>
        <v>0</v>
      </c>
      <c r="BH144" s="233">
        <f>IF(N144="sníž. přenesená",J144,0)</f>
        <v>0</v>
      </c>
      <c r="BI144" s="233">
        <f>IF(N144="nulová",J144,0)</f>
        <v>0</v>
      </c>
      <c r="BJ144" s="18" t="s">
        <v>84</v>
      </c>
      <c r="BK144" s="233">
        <f>ROUND(I144*H144,2)</f>
        <v>0</v>
      </c>
      <c r="BL144" s="18" t="s">
        <v>209</v>
      </c>
      <c r="BM144" s="232" t="s">
        <v>271</v>
      </c>
    </row>
    <row r="145" spans="1:47" s="2" customFormat="1" ht="12">
      <c r="A145" s="40"/>
      <c r="B145" s="41"/>
      <c r="C145" s="42"/>
      <c r="D145" s="234" t="s">
        <v>210</v>
      </c>
      <c r="E145" s="42"/>
      <c r="F145" s="235" t="s">
        <v>891</v>
      </c>
      <c r="G145" s="42"/>
      <c r="H145" s="42"/>
      <c r="I145" s="138"/>
      <c r="J145" s="42"/>
      <c r="K145" s="42"/>
      <c r="L145" s="46"/>
      <c r="M145" s="236"/>
      <c r="N145" s="237"/>
      <c r="O145" s="86"/>
      <c r="P145" s="86"/>
      <c r="Q145" s="86"/>
      <c r="R145" s="86"/>
      <c r="S145" s="86"/>
      <c r="T145" s="87"/>
      <c r="U145" s="40"/>
      <c r="V145" s="40"/>
      <c r="W145" s="40"/>
      <c r="X145" s="40"/>
      <c r="Y145" s="40"/>
      <c r="Z145" s="40"/>
      <c r="AA145" s="40"/>
      <c r="AB145" s="40"/>
      <c r="AC145" s="40"/>
      <c r="AD145" s="40"/>
      <c r="AE145" s="40"/>
      <c r="AT145" s="18" t="s">
        <v>210</v>
      </c>
      <c r="AU145" s="18" t="s">
        <v>86</v>
      </c>
    </row>
    <row r="146" spans="1:65" s="2" customFormat="1" ht="19.8" customHeight="1">
      <c r="A146" s="40"/>
      <c r="B146" s="41"/>
      <c r="C146" s="260" t="s">
        <v>9</v>
      </c>
      <c r="D146" s="260" t="s">
        <v>222</v>
      </c>
      <c r="E146" s="261" t="s">
        <v>895</v>
      </c>
      <c r="F146" s="262" t="s">
        <v>896</v>
      </c>
      <c r="G146" s="263" t="s">
        <v>288</v>
      </c>
      <c r="H146" s="264">
        <v>88.8</v>
      </c>
      <c r="I146" s="265"/>
      <c r="J146" s="266">
        <f>ROUND(I146*H146,2)</f>
        <v>0</v>
      </c>
      <c r="K146" s="262" t="s">
        <v>32</v>
      </c>
      <c r="L146" s="46"/>
      <c r="M146" s="267" t="s">
        <v>32</v>
      </c>
      <c r="N146" s="268" t="s">
        <v>48</v>
      </c>
      <c r="O146" s="86"/>
      <c r="P146" s="230">
        <f>O146*H146</f>
        <v>0</v>
      </c>
      <c r="Q146" s="230">
        <v>0</v>
      </c>
      <c r="R146" s="230">
        <f>Q146*H146</f>
        <v>0</v>
      </c>
      <c r="S146" s="230">
        <v>0</v>
      </c>
      <c r="T146" s="231">
        <f>S146*H146</f>
        <v>0</v>
      </c>
      <c r="U146" s="40"/>
      <c r="V146" s="40"/>
      <c r="W146" s="40"/>
      <c r="X146" s="40"/>
      <c r="Y146" s="40"/>
      <c r="Z146" s="40"/>
      <c r="AA146" s="40"/>
      <c r="AB146" s="40"/>
      <c r="AC146" s="40"/>
      <c r="AD146" s="40"/>
      <c r="AE146" s="40"/>
      <c r="AR146" s="232" t="s">
        <v>209</v>
      </c>
      <c r="AT146" s="232" t="s">
        <v>222</v>
      </c>
      <c r="AU146" s="232" t="s">
        <v>86</v>
      </c>
      <c r="AY146" s="18" t="s">
        <v>199</v>
      </c>
      <c r="BE146" s="233">
        <f>IF(N146="základní",J146,0)</f>
        <v>0</v>
      </c>
      <c r="BF146" s="233">
        <f>IF(N146="snížená",J146,0)</f>
        <v>0</v>
      </c>
      <c r="BG146" s="233">
        <f>IF(N146="zákl. přenesená",J146,0)</f>
        <v>0</v>
      </c>
      <c r="BH146" s="233">
        <f>IF(N146="sníž. přenesená",J146,0)</f>
        <v>0</v>
      </c>
      <c r="BI146" s="233">
        <f>IF(N146="nulová",J146,0)</f>
        <v>0</v>
      </c>
      <c r="BJ146" s="18" t="s">
        <v>84</v>
      </c>
      <c r="BK146" s="233">
        <f>ROUND(I146*H146,2)</f>
        <v>0</v>
      </c>
      <c r="BL146" s="18" t="s">
        <v>209</v>
      </c>
      <c r="BM146" s="232" t="s">
        <v>274</v>
      </c>
    </row>
    <row r="147" spans="1:47" s="2" customFormat="1" ht="12">
      <c r="A147" s="40"/>
      <c r="B147" s="41"/>
      <c r="C147" s="42"/>
      <c r="D147" s="234" t="s">
        <v>210</v>
      </c>
      <c r="E147" s="42"/>
      <c r="F147" s="235" t="s">
        <v>896</v>
      </c>
      <c r="G147" s="42"/>
      <c r="H147" s="42"/>
      <c r="I147" s="138"/>
      <c r="J147" s="42"/>
      <c r="K147" s="42"/>
      <c r="L147" s="46"/>
      <c r="M147" s="236"/>
      <c r="N147" s="237"/>
      <c r="O147" s="86"/>
      <c r="P147" s="86"/>
      <c r="Q147" s="86"/>
      <c r="R147" s="86"/>
      <c r="S147" s="86"/>
      <c r="T147" s="87"/>
      <c r="U147" s="40"/>
      <c r="V147" s="40"/>
      <c r="W147" s="40"/>
      <c r="X147" s="40"/>
      <c r="Y147" s="40"/>
      <c r="Z147" s="40"/>
      <c r="AA147" s="40"/>
      <c r="AB147" s="40"/>
      <c r="AC147" s="40"/>
      <c r="AD147" s="40"/>
      <c r="AE147" s="40"/>
      <c r="AT147" s="18" t="s">
        <v>210</v>
      </c>
      <c r="AU147" s="18" t="s">
        <v>86</v>
      </c>
    </row>
    <row r="148" spans="1:51" s="13" customFormat="1" ht="12">
      <c r="A148" s="13"/>
      <c r="B148" s="238"/>
      <c r="C148" s="239"/>
      <c r="D148" s="234" t="s">
        <v>213</v>
      </c>
      <c r="E148" s="240" t="s">
        <v>32</v>
      </c>
      <c r="F148" s="241" t="s">
        <v>1619</v>
      </c>
      <c r="G148" s="239"/>
      <c r="H148" s="242">
        <v>63</v>
      </c>
      <c r="I148" s="243"/>
      <c r="J148" s="239"/>
      <c r="K148" s="239"/>
      <c r="L148" s="244"/>
      <c r="M148" s="245"/>
      <c r="N148" s="246"/>
      <c r="O148" s="246"/>
      <c r="P148" s="246"/>
      <c r="Q148" s="246"/>
      <c r="R148" s="246"/>
      <c r="S148" s="246"/>
      <c r="T148" s="247"/>
      <c r="U148" s="13"/>
      <c r="V148" s="13"/>
      <c r="W148" s="13"/>
      <c r="X148" s="13"/>
      <c r="Y148" s="13"/>
      <c r="Z148" s="13"/>
      <c r="AA148" s="13"/>
      <c r="AB148" s="13"/>
      <c r="AC148" s="13"/>
      <c r="AD148" s="13"/>
      <c r="AE148" s="13"/>
      <c r="AT148" s="248" t="s">
        <v>213</v>
      </c>
      <c r="AU148" s="248" t="s">
        <v>86</v>
      </c>
      <c r="AV148" s="13" t="s">
        <v>86</v>
      </c>
      <c r="AW148" s="13" t="s">
        <v>39</v>
      </c>
      <c r="AX148" s="13" t="s">
        <v>6</v>
      </c>
      <c r="AY148" s="248" t="s">
        <v>199</v>
      </c>
    </row>
    <row r="149" spans="1:51" s="13" customFormat="1" ht="12">
      <c r="A149" s="13"/>
      <c r="B149" s="238"/>
      <c r="C149" s="239"/>
      <c r="D149" s="234" t="s">
        <v>213</v>
      </c>
      <c r="E149" s="240" t="s">
        <v>32</v>
      </c>
      <c r="F149" s="241" t="s">
        <v>1620</v>
      </c>
      <c r="G149" s="239"/>
      <c r="H149" s="242">
        <v>25.8</v>
      </c>
      <c r="I149" s="243"/>
      <c r="J149" s="239"/>
      <c r="K149" s="239"/>
      <c r="L149" s="244"/>
      <c r="M149" s="245"/>
      <c r="N149" s="246"/>
      <c r="O149" s="246"/>
      <c r="P149" s="246"/>
      <c r="Q149" s="246"/>
      <c r="R149" s="246"/>
      <c r="S149" s="246"/>
      <c r="T149" s="247"/>
      <c r="U149" s="13"/>
      <c r="V149" s="13"/>
      <c r="W149" s="13"/>
      <c r="X149" s="13"/>
      <c r="Y149" s="13"/>
      <c r="Z149" s="13"/>
      <c r="AA149" s="13"/>
      <c r="AB149" s="13"/>
      <c r="AC149" s="13"/>
      <c r="AD149" s="13"/>
      <c r="AE149" s="13"/>
      <c r="AT149" s="248" t="s">
        <v>213</v>
      </c>
      <c r="AU149" s="248" t="s">
        <v>86</v>
      </c>
      <c r="AV149" s="13" t="s">
        <v>86</v>
      </c>
      <c r="AW149" s="13" t="s">
        <v>39</v>
      </c>
      <c r="AX149" s="13" t="s">
        <v>6</v>
      </c>
      <c r="AY149" s="248" t="s">
        <v>199</v>
      </c>
    </row>
    <row r="150" spans="1:51" s="14" customFormat="1" ht="12">
      <c r="A150" s="14"/>
      <c r="B150" s="249"/>
      <c r="C150" s="250"/>
      <c r="D150" s="234" t="s">
        <v>213</v>
      </c>
      <c r="E150" s="251" t="s">
        <v>32</v>
      </c>
      <c r="F150" s="252" t="s">
        <v>215</v>
      </c>
      <c r="G150" s="250"/>
      <c r="H150" s="253">
        <v>88.8</v>
      </c>
      <c r="I150" s="254"/>
      <c r="J150" s="250"/>
      <c r="K150" s="250"/>
      <c r="L150" s="255"/>
      <c r="M150" s="269"/>
      <c r="N150" s="270"/>
      <c r="O150" s="270"/>
      <c r="P150" s="270"/>
      <c r="Q150" s="270"/>
      <c r="R150" s="270"/>
      <c r="S150" s="270"/>
      <c r="T150" s="271"/>
      <c r="U150" s="14"/>
      <c r="V150" s="14"/>
      <c r="W150" s="14"/>
      <c r="X150" s="14"/>
      <c r="Y150" s="14"/>
      <c r="Z150" s="14"/>
      <c r="AA150" s="14"/>
      <c r="AB150" s="14"/>
      <c r="AC150" s="14"/>
      <c r="AD150" s="14"/>
      <c r="AE150" s="14"/>
      <c r="AT150" s="259" t="s">
        <v>213</v>
      </c>
      <c r="AU150" s="259" t="s">
        <v>86</v>
      </c>
      <c r="AV150" s="14" t="s">
        <v>209</v>
      </c>
      <c r="AW150" s="14" t="s">
        <v>39</v>
      </c>
      <c r="AX150" s="14" t="s">
        <v>84</v>
      </c>
      <c r="AY150" s="259" t="s">
        <v>199</v>
      </c>
    </row>
    <row r="151" spans="1:65" s="2" customFormat="1" ht="14.4" customHeight="1">
      <c r="A151" s="40"/>
      <c r="B151" s="41"/>
      <c r="C151" s="260" t="s">
        <v>245</v>
      </c>
      <c r="D151" s="260" t="s">
        <v>222</v>
      </c>
      <c r="E151" s="261" t="s">
        <v>899</v>
      </c>
      <c r="F151" s="262" t="s">
        <v>900</v>
      </c>
      <c r="G151" s="263" t="s">
        <v>288</v>
      </c>
      <c r="H151" s="264">
        <v>64</v>
      </c>
      <c r="I151" s="265"/>
      <c r="J151" s="266">
        <f>ROUND(I151*H151,2)</f>
        <v>0</v>
      </c>
      <c r="K151" s="262" t="s">
        <v>32</v>
      </c>
      <c r="L151" s="46"/>
      <c r="M151" s="267" t="s">
        <v>32</v>
      </c>
      <c r="N151" s="268" t="s">
        <v>48</v>
      </c>
      <c r="O151" s="86"/>
      <c r="P151" s="230">
        <f>O151*H151</f>
        <v>0</v>
      </c>
      <c r="Q151" s="230">
        <v>0</v>
      </c>
      <c r="R151" s="230">
        <f>Q151*H151</f>
        <v>0</v>
      </c>
      <c r="S151" s="230">
        <v>0</v>
      </c>
      <c r="T151" s="231">
        <f>S151*H151</f>
        <v>0</v>
      </c>
      <c r="U151" s="40"/>
      <c r="V151" s="40"/>
      <c r="W151" s="40"/>
      <c r="X151" s="40"/>
      <c r="Y151" s="40"/>
      <c r="Z151" s="40"/>
      <c r="AA151" s="40"/>
      <c r="AB151" s="40"/>
      <c r="AC151" s="40"/>
      <c r="AD151" s="40"/>
      <c r="AE151" s="40"/>
      <c r="AR151" s="232" t="s">
        <v>209</v>
      </c>
      <c r="AT151" s="232" t="s">
        <v>222</v>
      </c>
      <c r="AU151" s="232" t="s">
        <v>86</v>
      </c>
      <c r="AY151" s="18" t="s">
        <v>199</v>
      </c>
      <c r="BE151" s="233">
        <f>IF(N151="základní",J151,0)</f>
        <v>0</v>
      </c>
      <c r="BF151" s="233">
        <f>IF(N151="snížená",J151,0)</f>
        <v>0</v>
      </c>
      <c r="BG151" s="233">
        <f>IF(N151="zákl. přenesená",J151,0)</f>
        <v>0</v>
      </c>
      <c r="BH151" s="233">
        <f>IF(N151="sníž. přenesená",J151,0)</f>
        <v>0</v>
      </c>
      <c r="BI151" s="233">
        <f>IF(N151="nulová",J151,0)</f>
        <v>0</v>
      </c>
      <c r="BJ151" s="18" t="s">
        <v>84</v>
      </c>
      <c r="BK151" s="233">
        <f>ROUND(I151*H151,2)</f>
        <v>0</v>
      </c>
      <c r="BL151" s="18" t="s">
        <v>209</v>
      </c>
      <c r="BM151" s="232" t="s">
        <v>278</v>
      </c>
    </row>
    <row r="152" spans="1:47" s="2" customFormat="1" ht="12">
      <c r="A152" s="40"/>
      <c r="B152" s="41"/>
      <c r="C152" s="42"/>
      <c r="D152" s="234" t="s">
        <v>210</v>
      </c>
      <c r="E152" s="42"/>
      <c r="F152" s="235" t="s">
        <v>900</v>
      </c>
      <c r="G152" s="42"/>
      <c r="H152" s="42"/>
      <c r="I152" s="138"/>
      <c r="J152" s="42"/>
      <c r="K152" s="42"/>
      <c r="L152" s="46"/>
      <c r="M152" s="236"/>
      <c r="N152" s="237"/>
      <c r="O152" s="86"/>
      <c r="P152" s="86"/>
      <c r="Q152" s="86"/>
      <c r="R152" s="86"/>
      <c r="S152" s="86"/>
      <c r="T152" s="87"/>
      <c r="U152" s="40"/>
      <c r="V152" s="40"/>
      <c r="W152" s="40"/>
      <c r="X152" s="40"/>
      <c r="Y152" s="40"/>
      <c r="Z152" s="40"/>
      <c r="AA152" s="40"/>
      <c r="AB152" s="40"/>
      <c r="AC152" s="40"/>
      <c r="AD152" s="40"/>
      <c r="AE152" s="40"/>
      <c r="AT152" s="18" t="s">
        <v>210</v>
      </c>
      <c r="AU152" s="18" t="s">
        <v>86</v>
      </c>
    </row>
    <row r="153" spans="1:51" s="13" customFormat="1" ht="12">
      <c r="A153" s="13"/>
      <c r="B153" s="238"/>
      <c r="C153" s="239"/>
      <c r="D153" s="234" t="s">
        <v>213</v>
      </c>
      <c r="E153" s="240" t="s">
        <v>32</v>
      </c>
      <c r="F153" s="241" t="s">
        <v>1621</v>
      </c>
      <c r="G153" s="239"/>
      <c r="H153" s="242">
        <v>64</v>
      </c>
      <c r="I153" s="243"/>
      <c r="J153" s="239"/>
      <c r="K153" s="239"/>
      <c r="L153" s="244"/>
      <c r="M153" s="245"/>
      <c r="N153" s="246"/>
      <c r="O153" s="246"/>
      <c r="P153" s="246"/>
      <c r="Q153" s="246"/>
      <c r="R153" s="246"/>
      <c r="S153" s="246"/>
      <c r="T153" s="247"/>
      <c r="U153" s="13"/>
      <c r="V153" s="13"/>
      <c r="W153" s="13"/>
      <c r="X153" s="13"/>
      <c r="Y153" s="13"/>
      <c r="Z153" s="13"/>
      <c r="AA153" s="13"/>
      <c r="AB153" s="13"/>
      <c r="AC153" s="13"/>
      <c r="AD153" s="13"/>
      <c r="AE153" s="13"/>
      <c r="AT153" s="248" t="s">
        <v>213</v>
      </c>
      <c r="AU153" s="248" t="s">
        <v>86</v>
      </c>
      <c r="AV153" s="13" t="s">
        <v>86</v>
      </c>
      <c r="AW153" s="13" t="s">
        <v>39</v>
      </c>
      <c r="AX153" s="13" t="s">
        <v>6</v>
      </c>
      <c r="AY153" s="248" t="s">
        <v>199</v>
      </c>
    </row>
    <row r="154" spans="1:51" s="14" customFormat="1" ht="12">
      <c r="A154" s="14"/>
      <c r="B154" s="249"/>
      <c r="C154" s="250"/>
      <c r="D154" s="234" t="s">
        <v>213</v>
      </c>
      <c r="E154" s="251" t="s">
        <v>32</v>
      </c>
      <c r="F154" s="252" t="s">
        <v>215</v>
      </c>
      <c r="G154" s="250"/>
      <c r="H154" s="253">
        <v>64</v>
      </c>
      <c r="I154" s="254"/>
      <c r="J154" s="250"/>
      <c r="K154" s="250"/>
      <c r="L154" s="255"/>
      <c r="M154" s="269"/>
      <c r="N154" s="270"/>
      <c r="O154" s="270"/>
      <c r="P154" s="270"/>
      <c r="Q154" s="270"/>
      <c r="R154" s="270"/>
      <c r="S154" s="270"/>
      <c r="T154" s="271"/>
      <c r="U154" s="14"/>
      <c r="V154" s="14"/>
      <c r="W154" s="14"/>
      <c r="X154" s="14"/>
      <c r="Y154" s="14"/>
      <c r="Z154" s="14"/>
      <c r="AA154" s="14"/>
      <c r="AB154" s="14"/>
      <c r="AC154" s="14"/>
      <c r="AD154" s="14"/>
      <c r="AE154" s="14"/>
      <c r="AT154" s="259" t="s">
        <v>213</v>
      </c>
      <c r="AU154" s="259" t="s">
        <v>86</v>
      </c>
      <c r="AV154" s="14" t="s">
        <v>209</v>
      </c>
      <c r="AW154" s="14" t="s">
        <v>39</v>
      </c>
      <c r="AX154" s="14" t="s">
        <v>84</v>
      </c>
      <c r="AY154" s="259" t="s">
        <v>199</v>
      </c>
    </row>
    <row r="155" spans="1:63" s="12" customFormat="1" ht="22.8" customHeight="1">
      <c r="A155" s="12"/>
      <c r="B155" s="204"/>
      <c r="C155" s="205"/>
      <c r="D155" s="206" t="s">
        <v>76</v>
      </c>
      <c r="E155" s="218" t="s">
        <v>86</v>
      </c>
      <c r="F155" s="218" t="s">
        <v>902</v>
      </c>
      <c r="G155" s="205"/>
      <c r="H155" s="205"/>
      <c r="I155" s="208"/>
      <c r="J155" s="219">
        <f>BK155</f>
        <v>0</v>
      </c>
      <c r="K155" s="205"/>
      <c r="L155" s="210"/>
      <c r="M155" s="211"/>
      <c r="N155" s="212"/>
      <c r="O155" s="212"/>
      <c r="P155" s="213">
        <f>SUM(P156:P159)</f>
        <v>0</v>
      </c>
      <c r="Q155" s="212"/>
      <c r="R155" s="213">
        <f>SUM(R156:R159)</f>
        <v>0</v>
      </c>
      <c r="S155" s="212"/>
      <c r="T155" s="214">
        <f>SUM(T156:T159)</f>
        <v>0</v>
      </c>
      <c r="U155" s="12"/>
      <c r="V155" s="12"/>
      <c r="W155" s="12"/>
      <c r="X155" s="12"/>
      <c r="Y155" s="12"/>
      <c r="Z155" s="12"/>
      <c r="AA155" s="12"/>
      <c r="AB155" s="12"/>
      <c r="AC155" s="12"/>
      <c r="AD155" s="12"/>
      <c r="AE155" s="12"/>
      <c r="AR155" s="215" t="s">
        <v>84</v>
      </c>
      <c r="AT155" s="216" t="s">
        <v>76</v>
      </c>
      <c r="AU155" s="216" t="s">
        <v>84</v>
      </c>
      <c r="AY155" s="215" t="s">
        <v>199</v>
      </c>
      <c r="BK155" s="217">
        <f>SUM(BK156:BK159)</f>
        <v>0</v>
      </c>
    </row>
    <row r="156" spans="1:65" s="2" customFormat="1" ht="19.8" customHeight="1">
      <c r="A156" s="40"/>
      <c r="B156" s="41"/>
      <c r="C156" s="260" t="s">
        <v>279</v>
      </c>
      <c r="D156" s="260" t="s">
        <v>222</v>
      </c>
      <c r="E156" s="261" t="s">
        <v>1331</v>
      </c>
      <c r="F156" s="262" t="s">
        <v>1332</v>
      </c>
      <c r="G156" s="263" t="s">
        <v>303</v>
      </c>
      <c r="H156" s="264">
        <v>5.6</v>
      </c>
      <c r="I156" s="265"/>
      <c r="J156" s="266">
        <f>ROUND(I156*H156,2)</f>
        <v>0</v>
      </c>
      <c r="K156" s="262" t="s">
        <v>32</v>
      </c>
      <c r="L156" s="46"/>
      <c r="M156" s="267" t="s">
        <v>32</v>
      </c>
      <c r="N156" s="268" t="s">
        <v>48</v>
      </c>
      <c r="O156" s="86"/>
      <c r="P156" s="230">
        <f>O156*H156</f>
        <v>0</v>
      </c>
      <c r="Q156" s="230">
        <v>0</v>
      </c>
      <c r="R156" s="230">
        <f>Q156*H156</f>
        <v>0</v>
      </c>
      <c r="S156" s="230">
        <v>0</v>
      </c>
      <c r="T156" s="231">
        <f>S156*H156</f>
        <v>0</v>
      </c>
      <c r="U156" s="40"/>
      <c r="V156" s="40"/>
      <c r="W156" s="40"/>
      <c r="X156" s="40"/>
      <c r="Y156" s="40"/>
      <c r="Z156" s="40"/>
      <c r="AA156" s="40"/>
      <c r="AB156" s="40"/>
      <c r="AC156" s="40"/>
      <c r="AD156" s="40"/>
      <c r="AE156" s="40"/>
      <c r="AR156" s="232" t="s">
        <v>209</v>
      </c>
      <c r="AT156" s="232" t="s">
        <v>222</v>
      </c>
      <c r="AU156" s="232" t="s">
        <v>86</v>
      </c>
      <c r="AY156" s="18" t="s">
        <v>199</v>
      </c>
      <c r="BE156" s="233">
        <f>IF(N156="základní",J156,0)</f>
        <v>0</v>
      </c>
      <c r="BF156" s="233">
        <f>IF(N156="snížená",J156,0)</f>
        <v>0</v>
      </c>
      <c r="BG156" s="233">
        <f>IF(N156="zákl. přenesená",J156,0)</f>
        <v>0</v>
      </c>
      <c r="BH156" s="233">
        <f>IF(N156="sníž. přenesená",J156,0)</f>
        <v>0</v>
      </c>
      <c r="BI156" s="233">
        <f>IF(N156="nulová",J156,0)</f>
        <v>0</v>
      </c>
      <c r="BJ156" s="18" t="s">
        <v>84</v>
      </c>
      <c r="BK156" s="233">
        <f>ROUND(I156*H156,2)</f>
        <v>0</v>
      </c>
      <c r="BL156" s="18" t="s">
        <v>209</v>
      </c>
      <c r="BM156" s="232" t="s">
        <v>282</v>
      </c>
    </row>
    <row r="157" spans="1:47" s="2" customFormat="1" ht="12">
      <c r="A157" s="40"/>
      <c r="B157" s="41"/>
      <c r="C157" s="42"/>
      <c r="D157" s="234" t="s">
        <v>210</v>
      </c>
      <c r="E157" s="42"/>
      <c r="F157" s="235" t="s">
        <v>1332</v>
      </c>
      <c r="G157" s="42"/>
      <c r="H157" s="42"/>
      <c r="I157" s="138"/>
      <c r="J157" s="42"/>
      <c r="K157" s="42"/>
      <c r="L157" s="46"/>
      <c r="M157" s="236"/>
      <c r="N157" s="237"/>
      <c r="O157" s="86"/>
      <c r="P157" s="86"/>
      <c r="Q157" s="86"/>
      <c r="R157" s="86"/>
      <c r="S157" s="86"/>
      <c r="T157" s="87"/>
      <c r="U157" s="40"/>
      <c r="V157" s="40"/>
      <c r="W157" s="40"/>
      <c r="X157" s="40"/>
      <c r="Y157" s="40"/>
      <c r="Z157" s="40"/>
      <c r="AA157" s="40"/>
      <c r="AB157" s="40"/>
      <c r="AC157" s="40"/>
      <c r="AD157" s="40"/>
      <c r="AE157" s="40"/>
      <c r="AT157" s="18" t="s">
        <v>210</v>
      </c>
      <c r="AU157" s="18" t="s">
        <v>86</v>
      </c>
    </row>
    <row r="158" spans="1:51" s="13" customFormat="1" ht="12">
      <c r="A158" s="13"/>
      <c r="B158" s="238"/>
      <c r="C158" s="239"/>
      <c r="D158" s="234" t="s">
        <v>213</v>
      </c>
      <c r="E158" s="240" t="s">
        <v>32</v>
      </c>
      <c r="F158" s="241" t="s">
        <v>1622</v>
      </c>
      <c r="G158" s="239"/>
      <c r="H158" s="242">
        <v>5.6</v>
      </c>
      <c r="I158" s="243"/>
      <c r="J158" s="239"/>
      <c r="K158" s="239"/>
      <c r="L158" s="244"/>
      <c r="M158" s="245"/>
      <c r="N158" s="246"/>
      <c r="O158" s="246"/>
      <c r="P158" s="246"/>
      <c r="Q158" s="246"/>
      <c r="R158" s="246"/>
      <c r="S158" s="246"/>
      <c r="T158" s="247"/>
      <c r="U158" s="13"/>
      <c r="V158" s="13"/>
      <c r="W158" s="13"/>
      <c r="X158" s="13"/>
      <c r="Y158" s="13"/>
      <c r="Z158" s="13"/>
      <c r="AA158" s="13"/>
      <c r="AB158" s="13"/>
      <c r="AC158" s="13"/>
      <c r="AD158" s="13"/>
      <c r="AE158" s="13"/>
      <c r="AT158" s="248" t="s">
        <v>213</v>
      </c>
      <c r="AU158" s="248" t="s">
        <v>86</v>
      </c>
      <c r="AV158" s="13" t="s">
        <v>86</v>
      </c>
      <c r="AW158" s="13" t="s">
        <v>39</v>
      </c>
      <c r="AX158" s="13" t="s">
        <v>6</v>
      </c>
      <c r="AY158" s="248" t="s">
        <v>199</v>
      </c>
    </row>
    <row r="159" spans="1:51" s="14" customFormat="1" ht="12">
      <c r="A159" s="14"/>
      <c r="B159" s="249"/>
      <c r="C159" s="250"/>
      <c r="D159" s="234" t="s">
        <v>213</v>
      </c>
      <c r="E159" s="251" t="s">
        <v>32</v>
      </c>
      <c r="F159" s="252" t="s">
        <v>215</v>
      </c>
      <c r="G159" s="250"/>
      <c r="H159" s="253">
        <v>5.6</v>
      </c>
      <c r="I159" s="254"/>
      <c r="J159" s="250"/>
      <c r="K159" s="250"/>
      <c r="L159" s="255"/>
      <c r="M159" s="269"/>
      <c r="N159" s="270"/>
      <c r="O159" s="270"/>
      <c r="P159" s="270"/>
      <c r="Q159" s="270"/>
      <c r="R159" s="270"/>
      <c r="S159" s="270"/>
      <c r="T159" s="271"/>
      <c r="U159" s="14"/>
      <c r="V159" s="14"/>
      <c r="W159" s="14"/>
      <c r="X159" s="14"/>
      <c r="Y159" s="14"/>
      <c r="Z159" s="14"/>
      <c r="AA159" s="14"/>
      <c r="AB159" s="14"/>
      <c r="AC159" s="14"/>
      <c r="AD159" s="14"/>
      <c r="AE159" s="14"/>
      <c r="AT159" s="259" t="s">
        <v>213</v>
      </c>
      <c r="AU159" s="259" t="s">
        <v>86</v>
      </c>
      <c r="AV159" s="14" t="s">
        <v>209</v>
      </c>
      <c r="AW159" s="14" t="s">
        <v>39</v>
      </c>
      <c r="AX159" s="14" t="s">
        <v>84</v>
      </c>
      <c r="AY159" s="259" t="s">
        <v>199</v>
      </c>
    </row>
    <row r="160" spans="1:63" s="12" customFormat="1" ht="22.8" customHeight="1">
      <c r="A160" s="12"/>
      <c r="B160" s="204"/>
      <c r="C160" s="205"/>
      <c r="D160" s="206" t="s">
        <v>76</v>
      </c>
      <c r="E160" s="218" t="s">
        <v>221</v>
      </c>
      <c r="F160" s="218" t="s">
        <v>906</v>
      </c>
      <c r="G160" s="205"/>
      <c r="H160" s="205"/>
      <c r="I160" s="208"/>
      <c r="J160" s="219">
        <f>BK160</f>
        <v>0</v>
      </c>
      <c r="K160" s="205"/>
      <c r="L160" s="210"/>
      <c r="M160" s="211"/>
      <c r="N160" s="212"/>
      <c r="O160" s="212"/>
      <c r="P160" s="213">
        <f>SUM(P161:P172)</f>
        <v>0</v>
      </c>
      <c r="Q160" s="212"/>
      <c r="R160" s="213">
        <f>SUM(R161:R172)</f>
        <v>0</v>
      </c>
      <c r="S160" s="212"/>
      <c r="T160" s="214">
        <f>SUM(T161:T172)</f>
        <v>0</v>
      </c>
      <c r="U160" s="12"/>
      <c r="V160" s="12"/>
      <c r="W160" s="12"/>
      <c r="X160" s="12"/>
      <c r="Y160" s="12"/>
      <c r="Z160" s="12"/>
      <c r="AA160" s="12"/>
      <c r="AB160" s="12"/>
      <c r="AC160" s="12"/>
      <c r="AD160" s="12"/>
      <c r="AE160" s="12"/>
      <c r="AR160" s="215" t="s">
        <v>84</v>
      </c>
      <c r="AT160" s="216" t="s">
        <v>76</v>
      </c>
      <c r="AU160" s="216" t="s">
        <v>84</v>
      </c>
      <c r="AY160" s="215" t="s">
        <v>199</v>
      </c>
      <c r="BK160" s="217">
        <f>SUM(BK161:BK172)</f>
        <v>0</v>
      </c>
    </row>
    <row r="161" spans="1:65" s="2" customFormat="1" ht="19.8" customHeight="1">
      <c r="A161" s="40"/>
      <c r="B161" s="41"/>
      <c r="C161" s="260" t="s">
        <v>254</v>
      </c>
      <c r="D161" s="260" t="s">
        <v>222</v>
      </c>
      <c r="E161" s="261" t="s">
        <v>1411</v>
      </c>
      <c r="F161" s="262" t="s">
        <v>1412</v>
      </c>
      <c r="G161" s="263" t="s">
        <v>303</v>
      </c>
      <c r="H161" s="264">
        <v>6.6</v>
      </c>
      <c r="I161" s="265"/>
      <c r="J161" s="266">
        <f>ROUND(I161*H161,2)</f>
        <v>0</v>
      </c>
      <c r="K161" s="262" t="s">
        <v>32</v>
      </c>
      <c r="L161" s="46"/>
      <c r="M161" s="267" t="s">
        <v>32</v>
      </c>
      <c r="N161" s="268" t="s">
        <v>48</v>
      </c>
      <c r="O161" s="86"/>
      <c r="P161" s="230">
        <f>O161*H161</f>
        <v>0</v>
      </c>
      <c r="Q161" s="230">
        <v>0</v>
      </c>
      <c r="R161" s="230">
        <f>Q161*H161</f>
        <v>0</v>
      </c>
      <c r="S161" s="230">
        <v>0</v>
      </c>
      <c r="T161" s="231">
        <f>S161*H161</f>
        <v>0</v>
      </c>
      <c r="U161" s="40"/>
      <c r="V161" s="40"/>
      <c r="W161" s="40"/>
      <c r="X161" s="40"/>
      <c r="Y161" s="40"/>
      <c r="Z161" s="40"/>
      <c r="AA161" s="40"/>
      <c r="AB161" s="40"/>
      <c r="AC161" s="40"/>
      <c r="AD161" s="40"/>
      <c r="AE161" s="40"/>
      <c r="AR161" s="232" t="s">
        <v>209</v>
      </c>
      <c r="AT161" s="232" t="s">
        <v>222</v>
      </c>
      <c r="AU161" s="232" t="s">
        <v>86</v>
      </c>
      <c r="AY161" s="18" t="s">
        <v>199</v>
      </c>
      <c r="BE161" s="233">
        <f>IF(N161="základní",J161,0)</f>
        <v>0</v>
      </c>
      <c r="BF161" s="233">
        <f>IF(N161="snížená",J161,0)</f>
        <v>0</v>
      </c>
      <c r="BG161" s="233">
        <f>IF(N161="zákl. přenesená",J161,0)</f>
        <v>0</v>
      </c>
      <c r="BH161" s="233">
        <f>IF(N161="sníž. přenesená",J161,0)</f>
        <v>0</v>
      </c>
      <c r="BI161" s="233">
        <f>IF(N161="nulová",J161,0)</f>
        <v>0</v>
      </c>
      <c r="BJ161" s="18" t="s">
        <v>84</v>
      </c>
      <c r="BK161" s="233">
        <f>ROUND(I161*H161,2)</f>
        <v>0</v>
      </c>
      <c r="BL161" s="18" t="s">
        <v>209</v>
      </c>
      <c r="BM161" s="232" t="s">
        <v>341</v>
      </c>
    </row>
    <row r="162" spans="1:47" s="2" customFormat="1" ht="12">
      <c r="A162" s="40"/>
      <c r="B162" s="41"/>
      <c r="C162" s="42"/>
      <c r="D162" s="234" t="s">
        <v>210</v>
      </c>
      <c r="E162" s="42"/>
      <c r="F162" s="235" t="s">
        <v>1412</v>
      </c>
      <c r="G162" s="42"/>
      <c r="H162" s="42"/>
      <c r="I162" s="138"/>
      <c r="J162" s="42"/>
      <c r="K162" s="42"/>
      <c r="L162" s="46"/>
      <c r="M162" s="236"/>
      <c r="N162" s="237"/>
      <c r="O162" s="86"/>
      <c r="P162" s="86"/>
      <c r="Q162" s="86"/>
      <c r="R162" s="86"/>
      <c r="S162" s="86"/>
      <c r="T162" s="87"/>
      <c r="U162" s="40"/>
      <c r="V162" s="40"/>
      <c r="W162" s="40"/>
      <c r="X162" s="40"/>
      <c r="Y162" s="40"/>
      <c r="Z162" s="40"/>
      <c r="AA162" s="40"/>
      <c r="AB162" s="40"/>
      <c r="AC162" s="40"/>
      <c r="AD162" s="40"/>
      <c r="AE162" s="40"/>
      <c r="AT162" s="18" t="s">
        <v>210</v>
      </c>
      <c r="AU162" s="18" t="s">
        <v>86</v>
      </c>
    </row>
    <row r="163" spans="1:51" s="13" customFormat="1" ht="12">
      <c r="A163" s="13"/>
      <c r="B163" s="238"/>
      <c r="C163" s="239"/>
      <c r="D163" s="234" t="s">
        <v>213</v>
      </c>
      <c r="E163" s="240" t="s">
        <v>32</v>
      </c>
      <c r="F163" s="241" t="s">
        <v>1623</v>
      </c>
      <c r="G163" s="239"/>
      <c r="H163" s="242">
        <v>6.6</v>
      </c>
      <c r="I163" s="243"/>
      <c r="J163" s="239"/>
      <c r="K163" s="239"/>
      <c r="L163" s="244"/>
      <c r="M163" s="245"/>
      <c r="N163" s="246"/>
      <c r="O163" s="246"/>
      <c r="P163" s="246"/>
      <c r="Q163" s="246"/>
      <c r="R163" s="246"/>
      <c r="S163" s="246"/>
      <c r="T163" s="247"/>
      <c r="U163" s="13"/>
      <c r="V163" s="13"/>
      <c r="W163" s="13"/>
      <c r="X163" s="13"/>
      <c r="Y163" s="13"/>
      <c r="Z163" s="13"/>
      <c r="AA163" s="13"/>
      <c r="AB163" s="13"/>
      <c r="AC163" s="13"/>
      <c r="AD163" s="13"/>
      <c r="AE163" s="13"/>
      <c r="AT163" s="248" t="s">
        <v>213</v>
      </c>
      <c r="AU163" s="248" t="s">
        <v>86</v>
      </c>
      <c r="AV163" s="13" t="s">
        <v>86</v>
      </c>
      <c r="AW163" s="13" t="s">
        <v>39</v>
      </c>
      <c r="AX163" s="13" t="s">
        <v>6</v>
      </c>
      <c r="AY163" s="248" t="s">
        <v>199</v>
      </c>
    </row>
    <row r="164" spans="1:51" s="14" customFormat="1" ht="12">
      <c r="A164" s="14"/>
      <c r="B164" s="249"/>
      <c r="C164" s="250"/>
      <c r="D164" s="234" t="s">
        <v>213</v>
      </c>
      <c r="E164" s="251" t="s">
        <v>32</v>
      </c>
      <c r="F164" s="252" t="s">
        <v>215</v>
      </c>
      <c r="G164" s="250"/>
      <c r="H164" s="253">
        <v>6.6</v>
      </c>
      <c r="I164" s="254"/>
      <c r="J164" s="250"/>
      <c r="K164" s="250"/>
      <c r="L164" s="255"/>
      <c r="M164" s="269"/>
      <c r="N164" s="270"/>
      <c r="O164" s="270"/>
      <c r="P164" s="270"/>
      <c r="Q164" s="270"/>
      <c r="R164" s="270"/>
      <c r="S164" s="270"/>
      <c r="T164" s="271"/>
      <c r="U164" s="14"/>
      <c r="V164" s="14"/>
      <c r="W164" s="14"/>
      <c r="X164" s="14"/>
      <c r="Y164" s="14"/>
      <c r="Z164" s="14"/>
      <c r="AA164" s="14"/>
      <c r="AB164" s="14"/>
      <c r="AC164" s="14"/>
      <c r="AD164" s="14"/>
      <c r="AE164" s="14"/>
      <c r="AT164" s="259" t="s">
        <v>213</v>
      </c>
      <c r="AU164" s="259" t="s">
        <v>86</v>
      </c>
      <c r="AV164" s="14" t="s">
        <v>209</v>
      </c>
      <c r="AW164" s="14" t="s">
        <v>39</v>
      </c>
      <c r="AX164" s="14" t="s">
        <v>84</v>
      </c>
      <c r="AY164" s="259" t="s">
        <v>199</v>
      </c>
    </row>
    <row r="165" spans="1:65" s="2" customFormat="1" ht="30" customHeight="1">
      <c r="A165" s="40"/>
      <c r="B165" s="41"/>
      <c r="C165" s="260" t="s">
        <v>342</v>
      </c>
      <c r="D165" s="260" t="s">
        <v>222</v>
      </c>
      <c r="E165" s="261" t="s">
        <v>1414</v>
      </c>
      <c r="F165" s="262" t="s">
        <v>1415</v>
      </c>
      <c r="G165" s="263" t="s">
        <v>288</v>
      </c>
      <c r="H165" s="264">
        <v>7.2</v>
      </c>
      <c r="I165" s="265"/>
      <c r="J165" s="266">
        <f>ROUND(I165*H165,2)</f>
        <v>0</v>
      </c>
      <c r="K165" s="262" t="s">
        <v>32</v>
      </c>
      <c r="L165" s="46"/>
      <c r="M165" s="267" t="s">
        <v>32</v>
      </c>
      <c r="N165" s="268" t="s">
        <v>48</v>
      </c>
      <c r="O165" s="86"/>
      <c r="P165" s="230">
        <f>O165*H165</f>
        <v>0</v>
      </c>
      <c r="Q165" s="230">
        <v>0</v>
      </c>
      <c r="R165" s="230">
        <f>Q165*H165</f>
        <v>0</v>
      </c>
      <c r="S165" s="230">
        <v>0</v>
      </c>
      <c r="T165" s="231">
        <f>S165*H165</f>
        <v>0</v>
      </c>
      <c r="U165" s="40"/>
      <c r="V165" s="40"/>
      <c r="W165" s="40"/>
      <c r="X165" s="40"/>
      <c r="Y165" s="40"/>
      <c r="Z165" s="40"/>
      <c r="AA165" s="40"/>
      <c r="AB165" s="40"/>
      <c r="AC165" s="40"/>
      <c r="AD165" s="40"/>
      <c r="AE165" s="40"/>
      <c r="AR165" s="232" t="s">
        <v>209</v>
      </c>
      <c r="AT165" s="232" t="s">
        <v>222</v>
      </c>
      <c r="AU165" s="232" t="s">
        <v>86</v>
      </c>
      <c r="AY165" s="18" t="s">
        <v>199</v>
      </c>
      <c r="BE165" s="233">
        <f>IF(N165="základní",J165,0)</f>
        <v>0</v>
      </c>
      <c r="BF165" s="233">
        <f>IF(N165="snížená",J165,0)</f>
        <v>0</v>
      </c>
      <c r="BG165" s="233">
        <f>IF(N165="zákl. přenesená",J165,0)</f>
        <v>0</v>
      </c>
      <c r="BH165" s="233">
        <f>IF(N165="sníž. přenesená",J165,0)</f>
        <v>0</v>
      </c>
      <c r="BI165" s="233">
        <f>IF(N165="nulová",J165,0)</f>
        <v>0</v>
      </c>
      <c r="BJ165" s="18" t="s">
        <v>84</v>
      </c>
      <c r="BK165" s="233">
        <f>ROUND(I165*H165,2)</f>
        <v>0</v>
      </c>
      <c r="BL165" s="18" t="s">
        <v>209</v>
      </c>
      <c r="BM165" s="232" t="s">
        <v>345</v>
      </c>
    </row>
    <row r="166" spans="1:47" s="2" customFormat="1" ht="12">
      <c r="A166" s="40"/>
      <c r="B166" s="41"/>
      <c r="C166" s="42"/>
      <c r="D166" s="234" t="s">
        <v>210</v>
      </c>
      <c r="E166" s="42"/>
      <c r="F166" s="235" t="s">
        <v>1415</v>
      </c>
      <c r="G166" s="42"/>
      <c r="H166" s="42"/>
      <c r="I166" s="138"/>
      <c r="J166" s="42"/>
      <c r="K166" s="42"/>
      <c r="L166" s="46"/>
      <c r="M166" s="236"/>
      <c r="N166" s="237"/>
      <c r="O166" s="86"/>
      <c r="P166" s="86"/>
      <c r="Q166" s="86"/>
      <c r="R166" s="86"/>
      <c r="S166" s="86"/>
      <c r="T166" s="87"/>
      <c r="U166" s="40"/>
      <c r="V166" s="40"/>
      <c r="W166" s="40"/>
      <c r="X166" s="40"/>
      <c r="Y166" s="40"/>
      <c r="Z166" s="40"/>
      <c r="AA166" s="40"/>
      <c r="AB166" s="40"/>
      <c r="AC166" s="40"/>
      <c r="AD166" s="40"/>
      <c r="AE166" s="40"/>
      <c r="AT166" s="18" t="s">
        <v>210</v>
      </c>
      <c r="AU166" s="18" t="s">
        <v>86</v>
      </c>
    </row>
    <row r="167" spans="1:51" s="13" customFormat="1" ht="12">
      <c r="A167" s="13"/>
      <c r="B167" s="238"/>
      <c r="C167" s="239"/>
      <c r="D167" s="234" t="s">
        <v>213</v>
      </c>
      <c r="E167" s="240" t="s">
        <v>32</v>
      </c>
      <c r="F167" s="241" t="s">
        <v>1460</v>
      </c>
      <c r="G167" s="239"/>
      <c r="H167" s="242">
        <v>7.2</v>
      </c>
      <c r="I167" s="243"/>
      <c r="J167" s="239"/>
      <c r="K167" s="239"/>
      <c r="L167" s="244"/>
      <c r="M167" s="245"/>
      <c r="N167" s="246"/>
      <c r="O167" s="246"/>
      <c r="P167" s="246"/>
      <c r="Q167" s="246"/>
      <c r="R167" s="246"/>
      <c r="S167" s="246"/>
      <c r="T167" s="247"/>
      <c r="U167" s="13"/>
      <c r="V167" s="13"/>
      <c r="W167" s="13"/>
      <c r="X167" s="13"/>
      <c r="Y167" s="13"/>
      <c r="Z167" s="13"/>
      <c r="AA167" s="13"/>
      <c r="AB167" s="13"/>
      <c r="AC167" s="13"/>
      <c r="AD167" s="13"/>
      <c r="AE167" s="13"/>
      <c r="AT167" s="248" t="s">
        <v>213</v>
      </c>
      <c r="AU167" s="248" t="s">
        <v>86</v>
      </c>
      <c r="AV167" s="13" t="s">
        <v>86</v>
      </c>
      <c r="AW167" s="13" t="s">
        <v>39</v>
      </c>
      <c r="AX167" s="13" t="s">
        <v>6</v>
      </c>
      <c r="AY167" s="248" t="s">
        <v>199</v>
      </c>
    </row>
    <row r="168" spans="1:51" s="14" customFormat="1" ht="12">
      <c r="A168" s="14"/>
      <c r="B168" s="249"/>
      <c r="C168" s="250"/>
      <c r="D168" s="234" t="s">
        <v>213</v>
      </c>
      <c r="E168" s="251" t="s">
        <v>32</v>
      </c>
      <c r="F168" s="252" t="s">
        <v>215</v>
      </c>
      <c r="G168" s="250"/>
      <c r="H168" s="253">
        <v>7.2</v>
      </c>
      <c r="I168" s="254"/>
      <c r="J168" s="250"/>
      <c r="K168" s="250"/>
      <c r="L168" s="255"/>
      <c r="M168" s="269"/>
      <c r="N168" s="270"/>
      <c r="O168" s="270"/>
      <c r="P168" s="270"/>
      <c r="Q168" s="270"/>
      <c r="R168" s="270"/>
      <c r="S168" s="270"/>
      <c r="T168" s="271"/>
      <c r="U168" s="14"/>
      <c r="V168" s="14"/>
      <c r="W168" s="14"/>
      <c r="X168" s="14"/>
      <c r="Y168" s="14"/>
      <c r="Z168" s="14"/>
      <c r="AA168" s="14"/>
      <c r="AB168" s="14"/>
      <c r="AC168" s="14"/>
      <c r="AD168" s="14"/>
      <c r="AE168" s="14"/>
      <c r="AT168" s="259" t="s">
        <v>213</v>
      </c>
      <c r="AU168" s="259" t="s">
        <v>86</v>
      </c>
      <c r="AV168" s="14" t="s">
        <v>209</v>
      </c>
      <c r="AW168" s="14" t="s">
        <v>39</v>
      </c>
      <c r="AX168" s="14" t="s">
        <v>84</v>
      </c>
      <c r="AY168" s="259" t="s">
        <v>199</v>
      </c>
    </row>
    <row r="169" spans="1:65" s="2" customFormat="1" ht="30" customHeight="1">
      <c r="A169" s="40"/>
      <c r="B169" s="41"/>
      <c r="C169" s="260" t="s">
        <v>257</v>
      </c>
      <c r="D169" s="260" t="s">
        <v>222</v>
      </c>
      <c r="E169" s="261" t="s">
        <v>1417</v>
      </c>
      <c r="F169" s="262" t="s">
        <v>1418</v>
      </c>
      <c r="G169" s="263" t="s">
        <v>288</v>
      </c>
      <c r="H169" s="264">
        <v>7.2</v>
      </c>
      <c r="I169" s="265"/>
      <c r="J169" s="266">
        <f>ROUND(I169*H169,2)</f>
        <v>0</v>
      </c>
      <c r="K169" s="262" t="s">
        <v>32</v>
      </c>
      <c r="L169" s="46"/>
      <c r="M169" s="267" t="s">
        <v>32</v>
      </c>
      <c r="N169" s="268" t="s">
        <v>48</v>
      </c>
      <c r="O169" s="86"/>
      <c r="P169" s="230">
        <f>O169*H169</f>
        <v>0</v>
      </c>
      <c r="Q169" s="230">
        <v>0</v>
      </c>
      <c r="R169" s="230">
        <f>Q169*H169</f>
        <v>0</v>
      </c>
      <c r="S169" s="230">
        <v>0</v>
      </c>
      <c r="T169" s="231">
        <f>S169*H169</f>
        <v>0</v>
      </c>
      <c r="U169" s="40"/>
      <c r="V169" s="40"/>
      <c r="W169" s="40"/>
      <c r="X169" s="40"/>
      <c r="Y169" s="40"/>
      <c r="Z169" s="40"/>
      <c r="AA169" s="40"/>
      <c r="AB169" s="40"/>
      <c r="AC169" s="40"/>
      <c r="AD169" s="40"/>
      <c r="AE169" s="40"/>
      <c r="AR169" s="232" t="s">
        <v>209</v>
      </c>
      <c r="AT169" s="232" t="s">
        <v>222</v>
      </c>
      <c r="AU169" s="232" t="s">
        <v>86</v>
      </c>
      <c r="AY169" s="18" t="s">
        <v>199</v>
      </c>
      <c r="BE169" s="233">
        <f>IF(N169="základní",J169,0)</f>
        <v>0</v>
      </c>
      <c r="BF169" s="233">
        <f>IF(N169="snížená",J169,0)</f>
        <v>0</v>
      </c>
      <c r="BG169" s="233">
        <f>IF(N169="zákl. přenesená",J169,0)</f>
        <v>0</v>
      </c>
      <c r="BH169" s="233">
        <f>IF(N169="sníž. přenesená",J169,0)</f>
        <v>0</v>
      </c>
      <c r="BI169" s="233">
        <f>IF(N169="nulová",J169,0)</f>
        <v>0</v>
      </c>
      <c r="BJ169" s="18" t="s">
        <v>84</v>
      </c>
      <c r="BK169" s="233">
        <f>ROUND(I169*H169,2)</f>
        <v>0</v>
      </c>
      <c r="BL169" s="18" t="s">
        <v>209</v>
      </c>
      <c r="BM169" s="232" t="s">
        <v>348</v>
      </c>
    </row>
    <row r="170" spans="1:47" s="2" customFormat="1" ht="12">
      <c r="A170" s="40"/>
      <c r="B170" s="41"/>
      <c r="C170" s="42"/>
      <c r="D170" s="234" t="s">
        <v>210</v>
      </c>
      <c r="E170" s="42"/>
      <c r="F170" s="235" t="s">
        <v>1418</v>
      </c>
      <c r="G170" s="42"/>
      <c r="H170" s="42"/>
      <c r="I170" s="138"/>
      <c r="J170" s="42"/>
      <c r="K170" s="42"/>
      <c r="L170" s="46"/>
      <c r="M170" s="236"/>
      <c r="N170" s="237"/>
      <c r="O170" s="86"/>
      <c r="P170" s="86"/>
      <c r="Q170" s="86"/>
      <c r="R170" s="86"/>
      <c r="S170" s="86"/>
      <c r="T170" s="87"/>
      <c r="U170" s="40"/>
      <c r="V170" s="40"/>
      <c r="W170" s="40"/>
      <c r="X170" s="40"/>
      <c r="Y170" s="40"/>
      <c r="Z170" s="40"/>
      <c r="AA170" s="40"/>
      <c r="AB170" s="40"/>
      <c r="AC170" s="40"/>
      <c r="AD170" s="40"/>
      <c r="AE170" s="40"/>
      <c r="AT170" s="18" t="s">
        <v>210</v>
      </c>
      <c r="AU170" s="18" t="s">
        <v>86</v>
      </c>
    </row>
    <row r="171" spans="1:65" s="2" customFormat="1" ht="19.8" customHeight="1">
      <c r="A171" s="40"/>
      <c r="B171" s="41"/>
      <c r="C171" s="260" t="s">
        <v>7</v>
      </c>
      <c r="D171" s="260" t="s">
        <v>222</v>
      </c>
      <c r="E171" s="261" t="s">
        <v>915</v>
      </c>
      <c r="F171" s="262" t="s">
        <v>916</v>
      </c>
      <c r="G171" s="263" t="s">
        <v>324</v>
      </c>
      <c r="H171" s="264">
        <v>15</v>
      </c>
      <c r="I171" s="265"/>
      <c r="J171" s="266">
        <f>ROUND(I171*H171,2)</f>
        <v>0</v>
      </c>
      <c r="K171" s="262" t="s">
        <v>32</v>
      </c>
      <c r="L171" s="46"/>
      <c r="M171" s="267" t="s">
        <v>32</v>
      </c>
      <c r="N171" s="268" t="s">
        <v>48</v>
      </c>
      <c r="O171" s="86"/>
      <c r="P171" s="230">
        <f>O171*H171</f>
        <v>0</v>
      </c>
      <c r="Q171" s="230">
        <v>0</v>
      </c>
      <c r="R171" s="230">
        <f>Q171*H171</f>
        <v>0</v>
      </c>
      <c r="S171" s="230">
        <v>0</v>
      </c>
      <c r="T171" s="231">
        <f>S171*H171</f>
        <v>0</v>
      </c>
      <c r="U171" s="40"/>
      <c r="V171" s="40"/>
      <c r="W171" s="40"/>
      <c r="X171" s="40"/>
      <c r="Y171" s="40"/>
      <c r="Z171" s="40"/>
      <c r="AA171" s="40"/>
      <c r="AB171" s="40"/>
      <c r="AC171" s="40"/>
      <c r="AD171" s="40"/>
      <c r="AE171" s="40"/>
      <c r="AR171" s="232" t="s">
        <v>209</v>
      </c>
      <c r="AT171" s="232" t="s">
        <v>222</v>
      </c>
      <c r="AU171" s="232" t="s">
        <v>86</v>
      </c>
      <c r="AY171" s="18" t="s">
        <v>199</v>
      </c>
      <c r="BE171" s="233">
        <f>IF(N171="základní",J171,0)</f>
        <v>0</v>
      </c>
      <c r="BF171" s="233">
        <f>IF(N171="snížená",J171,0)</f>
        <v>0</v>
      </c>
      <c r="BG171" s="233">
        <f>IF(N171="zákl. přenesená",J171,0)</f>
        <v>0</v>
      </c>
      <c r="BH171" s="233">
        <f>IF(N171="sníž. přenesená",J171,0)</f>
        <v>0</v>
      </c>
      <c r="BI171" s="233">
        <f>IF(N171="nulová",J171,0)</f>
        <v>0</v>
      </c>
      <c r="BJ171" s="18" t="s">
        <v>84</v>
      </c>
      <c r="BK171" s="233">
        <f>ROUND(I171*H171,2)</f>
        <v>0</v>
      </c>
      <c r="BL171" s="18" t="s">
        <v>209</v>
      </c>
      <c r="BM171" s="232" t="s">
        <v>351</v>
      </c>
    </row>
    <row r="172" spans="1:47" s="2" customFormat="1" ht="12">
      <c r="A172" s="40"/>
      <c r="B172" s="41"/>
      <c r="C172" s="42"/>
      <c r="D172" s="234" t="s">
        <v>210</v>
      </c>
      <c r="E172" s="42"/>
      <c r="F172" s="235" t="s">
        <v>916</v>
      </c>
      <c r="G172" s="42"/>
      <c r="H172" s="42"/>
      <c r="I172" s="138"/>
      <c r="J172" s="42"/>
      <c r="K172" s="42"/>
      <c r="L172" s="46"/>
      <c r="M172" s="236"/>
      <c r="N172" s="237"/>
      <c r="O172" s="86"/>
      <c r="P172" s="86"/>
      <c r="Q172" s="86"/>
      <c r="R172" s="86"/>
      <c r="S172" s="86"/>
      <c r="T172" s="87"/>
      <c r="U172" s="40"/>
      <c r="V172" s="40"/>
      <c r="W172" s="40"/>
      <c r="X172" s="40"/>
      <c r="Y172" s="40"/>
      <c r="Z172" s="40"/>
      <c r="AA172" s="40"/>
      <c r="AB172" s="40"/>
      <c r="AC172" s="40"/>
      <c r="AD172" s="40"/>
      <c r="AE172" s="40"/>
      <c r="AT172" s="18" t="s">
        <v>210</v>
      </c>
      <c r="AU172" s="18" t="s">
        <v>86</v>
      </c>
    </row>
    <row r="173" spans="1:63" s="12" customFormat="1" ht="22.8" customHeight="1">
      <c r="A173" s="12"/>
      <c r="B173" s="204"/>
      <c r="C173" s="205"/>
      <c r="D173" s="206" t="s">
        <v>76</v>
      </c>
      <c r="E173" s="218" t="s">
        <v>209</v>
      </c>
      <c r="F173" s="218" t="s">
        <v>917</v>
      </c>
      <c r="G173" s="205"/>
      <c r="H173" s="205"/>
      <c r="I173" s="208"/>
      <c r="J173" s="219">
        <f>BK173</f>
        <v>0</v>
      </c>
      <c r="K173" s="205"/>
      <c r="L173" s="210"/>
      <c r="M173" s="211"/>
      <c r="N173" s="212"/>
      <c r="O173" s="212"/>
      <c r="P173" s="213">
        <f>SUM(P174:P178)</f>
        <v>0</v>
      </c>
      <c r="Q173" s="212"/>
      <c r="R173" s="213">
        <f>SUM(R174:R178)</f>
        <v>0</v>
      </c>
      <c r="S173" s="212"/>
      <c r="T173" s="214">
        <f>SUM(T174:T178)</f>
        <v>0</v>
      </c>
      <c r="U173" s="12"/>
      <c r="V173" s="12"/>
      <c r="W173" s="12"/>
      <c r="X173" s="12"/>
      <c r="Y173" s="12"/>
      <c r="Z173" s="12"/>
      <c r="AA173" s="12"/>
      <c r="AB173" s="12"/>
      <c r="AC173" s="12"/>
      <c r="AD173" s="12"/>
      <c r="AE173" s="12"/>
      <c r="AR173" s="215" t="s">
        <v>84</v>
      </c>
      <c r="AT173" s="216" t="s">
        <v>76</v>
      </c>
      <c r="AU173" s="216" t="s">
        <v>84</v>
      </c>
      <c r="AY173" s="215" t="s">
        <v>199</v>
      </c>
      <c r="BK173" s="217">
        <f>SUM(BK174:BK178)</f>
        <v>0</v>
      </c>
    </row>
    <row r="174" spans="1:65" s="2" customFormat="1" ht="30" customHeight="1">
      <c r="A174" s="40"/>
      <c r="B174" s="41"/>
      <c r="C174" s="260" t="s">
        <v>261</v>
      </c>
      <c r="D174" s="260" t="s">
        <v>222</v>
      </c>
      <c r="E174" s="261" t="s">
        <v>1348</v>
      </c>
      <c r="F174" s="262" t="s">
        <v>1349</v>
      </c>
      <c r="G174" s="263" t="s">
        <v>288</v>
      </c>
      <c r="H174" s="264">
        <v>37.5</v>
      </c>
      <c r="I174" s="265"/>
      <c r="J174" s="266">
        <f>ROUND(I174*H174,2)</f>
        <v>0</v>
      </c>
      <c r="K174" s="262" t="s">
        <v>32</v>
      </c>
      <c r="L174" s="46"/>
      <c r="M174" s="267" t="s">
        <v>32</v>
      </c>
      <c r="N174" s="268" t="s">
        <v>48</v>
      </c>
      <c r="O174" s="86"/>
      <c r="P174" s="230">
        <f>O174*H174</f>
        <v>0</v>
      </c>
      <c r="Q174" s="230">
        <v>0</v>
      </c>
      <c r="R174" s="230">
        <f>Q174*H174</f>
        <v>0</v>
      </c>
      <c r="S174" s="230">
        <v>0</v>
      </c>
      <c r="T174" s="231">
        <f>S174*H174</f>
        <v>0</v>
      </c>
      <c r="U174" s="40"/>
      <c r="V174" s="40"/>
      <c r="W174" s="40"/>
      <c r="X174" s="40"/>
      <c r="Y174" s="40"/>
      <c r="Z174" s="40"/>
      <c r="AA174" s="40"/>
      <c r="AB174" s="40"/>
      <c r="AC174" s="40"/>
      <c r="AD174" s="40"/>
      <c r="AE174" s="40"/>
      <c r="AR174" s="232" t="s">
        <v>209</v>
      </c>
      <c r="AT174" s="232" t="s">
        <v>222</v>
      </c>
      <c r="AU174" s="232" t="s">
        <v>86</v>
      </c>
      <c r="AY174" s="18" t="s">
        <v>199</v>
      </c>
      <c r="BE174" s="233">
        <f>IF(N174="základní",J174,0)</f>
        <v>0</v>
      </c>
      <c r="BF174" s="233">
        <f>IF(N174="snížená",J174,0)</f>
        <v>0</v>
      </c>
      <c r="BG174" s="233">
        <f>IF(N174="zákl. přenesená",J174,0)</f>
        <v>0</v>
      </c>
      <c r="BH174" s="233">
        <f>IF(N174="sníž. přenesená",J174,0)</f>
        <v>0</v>
      </c>
      <c r="BI174" s="233">
        <f>IF(N174="nulová",J174,0)</f>
        <v>0</v>
      </c>
      <c r="BJ174" s="18" t="s">
        <v>84</v>
      </c>
      <c r="BK174" s="233">
        <f>ROUND(I174*H174,2)</f>
        <v>0</v>
      </c>
      <c r="BL174" s="18" t="s">
        <v>209</v>
      </c>
      <c r="BM174" s="232" t="s">
        <v>354</v>
      </c>
    </row>
    <row r="175" spans="1:47" s="2" customFormat="1" ht="12">
      <c r="A175" s="40"/>
      <c r="B175" s="41"/>
      <c r="C175" s="42"/>
      <c r="D175" s="234" t="s">
        <v>210</v>
      </c>
      <c r="E175" s="42"/>
      <c r="F175" s="235" t="s">
        <v>1349</v>
      </c>
      <c r="G175" s="42"/>
      <c r="H175" s="42"/>
      <c r="I175" s="138"/>
      <c r="J175" s="42"/>
      <c r="K175" s="42"/>
      <c r="L175" s="46"/>
      <c r="M175" s="236"/>
      <c r="N175" s="237"/>
      <c r="O175" s="86"/>
      <c r="P175" s="86"/>
      <c r="Q175" s="86"/>
      <c r="R175" s="86"/>
      <c r="S175" s="86"/>
      <c r="T175" s="87"/>
      <c r="U175" s="40"/>
      <c r="V175" s="40"/>
      <c r="W175" s="40"/>
      <c r="X175" s="40"/>
      <c r="Y175" s="40"/>
      <c r="Z175" s="40"/>
      <c r="AA175" s="40"/>
      <c r="AB175" s="40"/>
      <c r="AC175" s="40"/>
      <c r="AD175" s="40"/>
      <c r="AE175" s="40"/>
      <c r="AT175" s="18" t="s">
        <v>210</v>
      </c>
      <c r="AU175" s="18" t="s">
        <v>86</v>
      </c>
    </row>
    <row r="176" spans="1:51" s="13" customFormat="1" ht="12">
      <c r="A176" s="13"/>
      <c r="B176" s="238"/>
      <c r="C176" s="239"/>
      <c r="D176" s="234" t="s">
        <v>213</v>
      </c>
      <c r="E176" s="240" t="s">
        <v>32</v>
      </c>
      <c r="F176" s="241" t="s">
        <v>1624</v>
      </c>
      <c r="G176" s="239"/>
      <c r="H176" s="242">
        <v>15.7</v>
      </c>
      <c r="I176" s="243"/>
      <c r="J176" s="239"/>
      <c r="K176" s="239"/>
      <c r="L176" s="244"/>
      <c r="M176" s="245"/>
      <c r="N176" s="246"/>
      <c r="O176" s="246"/>
      <c r="P176" s="246"/>
      <c r="Q176" s="246"/>
      <c r="R176" s="246"/>
      <c r="S176" s="246"/>
      <c r="T176" s="247"/>
      <c r="U176" s="13"/>
      <c r="V176" s="13"/>
      <c r="W176" s="13"/>
      <c r="X176" s="13"/>
      <c r="Y176" s="13"/>
      <c r="Z176" s="13"/>
      <c r="AA176" s="13"/>
      <c r="AB176" s="13"/>
      <c r="AC176" s="13"/>
      <c r="AD176" s="13"/>
      <c r="AE176" s="13"/>
      <c r="AT176" s="248" t="s">
        <v>213</v>
      </c>
      <c r="AU176" s="248" t="s">
        <v>86</v>
      </c>
      <c r="AV176" s="13" t="s">
        <v>86</v>
      </c>
      <c r="AW176" s="13" t="s">
        <v>39</v>
      </c>
      <c r="AX176" s="13" t="s">
        <v>6</v>
      </c>
      <c r="AY176" s="248" t="s">
        <v>199</v>
      </c>
    </row>
    <row r="177" spans="1:51" s="13" customFormat="1" ht="12">
      <c r="A177" s="13"/>
      <c r="B177" s="238"/>
      <c r="C177" s="239"/>
      <c r="D177" s="234" t="s">
        <v>213</v>
      </c>
      <c r="E177" s="240" t="s">
        <v>32</v>
      </c>
      <c r="F177" s="241" t="s">
        <v>1625</v>
      </c>
      <c r="G177" s="239"/>
      <c r="H177" s="242">
        <v>21.8</v>
      </c>
      <c r="I177" s="243"/>
      <c r="J177" s="239"/>
      <c r="K177" s="239"/>
      <c r="L177" s="244"/>
      <c r="M177" s="245"/>
      <c r="N177" s="246"/>
      <c r="O177" s="246"/>
      <c r="P177" s="246"/>
      <c r="Q177" s="246"/>
      <c r="R177" s="246"/>
      <c r="S177" s="246"/>
      <c r="T177" s="247"/>
      <c r="U177" s="13"/>
      <c r="V177" s="13"/>
      <c r="W177" s="13"/>
      <c r="X177" s="13"/>
      <c r="Y177" s="13"/>
      <c r="Z177" s="13"/>
      <c r="AA177" s="13"/>
      <c r="AB177" s="13"/>
      <c r="AC177" s="13"/>
      <c r="AD177" s="13"/>
      <c r="AE177" s="13"/>
      <c r="AT177" s="248" t="s">
        <v>213</v>
      </c>
      <c r="AU177" s="248" t="s">
        <v>86</v>
      </c>
      <c r="AV177" s="13" t="s">
        <v>86</v>
      </c>
      <c r="AW177" s="13" t="s">
        <v>39</v>
      </c>
      <c r="AX177" s="13" t="s">
        <v>6</v>
      </c>
      <c r="AY177" s="248" t="s">
        <v>199</v>
      </c>
    </row>
    <row r="178" spans="1:51" s="14" customFormat="1" ht="12">
      <c r="A178" s="14"/>
      <c r="B178" s="249"/>
      <c r="C178" s="250"/>
      <c r="D178" s="234" t="s">
        <v>213</v>
      </c>
      <c r="E178" s="251" t="s">
        <v>32</v>
      </c>
      <c r="F178" s="252" t="s">
        <v>215</v>
      </c>
      <c r="G178" s="250"/>
      <c r="H178" s="253">
        <v>37.5</v>
      </c>
      <c r="I178" s="254"/>
      <c r="J178" s="250"/>
      <c r="K178" s="250"/>
      <c r="L178" s="255"/>
      <c r="M178" s="269"/>
      <c r="N178" s="270"/>
      <c r="O178" s="270"/>
      <c r="P178" s="270"/>
      <c r="Q178" s="270"/>
      <c r="R178" s="270"/>
      <c r="S178" s="270"/>
      <c r="T178" s="271"/>
      <c r="U178" s="14"/>
      <c r="V178" s="14"/>
      <c r="W178" s="14"/>
      <c r="X178" s="14"/>
      <c r="Y178" s="14"/>
      <c r="Z178" s="14"/>
      <c r="AA178" s="14"/>
      <c r="AB178" s="14"/>
      <c r="AC178" s="14"/>
      <c r="AD178" s="14"/>
      <c r="AE178" s="14"/>
      <c r="AT178" s="259" t="s">
        <v>213</v>
      </c>
      <c r="AU178" s="259" t="s">
        <v>86</v>
      </c>
      <c r="AV178" s="14" t="s">
        <v>209</v>
      </c>
      <c r="AW178" s="14" t="s">
        <v>39</v>
      </c>
      <c r="AX178" s="14" t="s">
        <v>84</v>
      </c>
      <c r="AY178" s="259" t="s">
        <v>199</v>
      </c>
    </row>
    <row r="179" spans="1:63" s="12" customFormat="1" ht="22.8" customHeight="1">
      <c r="A179" s="12"/>
      <c r="B179" s="204"/>
      <c r="C179" s="205"/>
      <c r="D179" s="206" t="s">
        <v>76</v>
      </c>
      <c r="E179" s="218" t="s">
        <v>200</v>
      </c>
      <c r="F179" s="218" t="s">
        <v>201</v>
      </c>
      <c r="G179" s="205"/>
      <c r="H179" s="205"/>
      <c r="I179" s="208"/>
      <c r="J179" s="219">
        <f>BK179</f>
        <v>0</v>
      </c>
      <c r="K179" s="205"/>
      <c r="L179" s="210"/>
      <c r="M179" s="211"/>
      <c r="N179" s="212"/>
      <c r="O179" s="212"/>
      <c r="P179" s="213">
        <f>SUM(P180:P187)</f>
        <v>0</v>
      </c>
      <c r="Q179" s="212"/>
      <c r="R179" s="213">
        <f>SUM(R180:R187)</f>
        <v>0</v>
      </c>
      <c r="S179" s="212"/>
      <c r="T179" s="214">
        <f>SUM(T180:T187)</f>
        <v>0</v>
      </c>
      <c r="U179" s="12"/>
      <c r="V179" s="12"/>
      <c r="W179" s="12"/>
      <c r="X179" s="12"/>
      <c r="Y179" s="12"/>
      <c r="Z179" s="12"/>
      <c r="AA179" s="12"/>
      <c r="AB179" s="12"/>
      <c r="AC179" s="12"/>
      <c r="AD179" s="12"/>
      <c r="AE179" s="12"/>
      <c r="AR179" s="215" t="s">
        <v>84</v>
      </c>
      <c r="AT179" s="216" t="s">
        <v>76</v>
      </c>
      <c r="AU179" s="216" t="s">
        <v>84</v>
      </c>
      <c r="AY179" s="215" t="s">
        <v>199</v>
      </c>
      <c r="BK179" s="217">
        <f>SUM(BK180:BK187)</f>
        <v>0</v>
      </c>
    </row>
    <row r="180" spans="1:65" s="2" customFormat="1" ht="14.4" customHeight="1">
      <c r="A180" s="40"/>
      <c r="B180" s="41"/>
      <c r="C180" s="260" t="s">
        <v>355</v>
      </c>
      <c r="D180" s="260" t="s">
        <v>222</v>
      </c>
      <c r="E180" s="261" t="s">
        <v>1421</v>
      </c>
      <c r="F180" s="262" t="s">
        <v>1422</v>
      </c>
      <c r="G180" s="263" t="s">
        <v>288</v>
      </c>
      <c r="H180" s="264">
        <v>15.4</v>
      </c>
      <c r="I180" s="265"/>
      <c r="J180" s="266">
        <f>ROUND(I180*H180,2)</f>
        <v>0</v>
      </c>
      <c r="K180" s="262" t="s">
        <v>32</v>
      </c>
      <c r="L180" s="46"/>
      <c r="M180" s="267" t="s">
        <v>32</v>
      </c>
      <c r="N180" s="268" t="s">
        <v>48</v>
      </c>
      <c r="O180" s="86"/>
      <c r="P180" s="230">
        <f>O180*H180</f>
        <v>0</v>
      </c>
      <c r="Q180" s="230">
        <v>0</v>
      </c>
      <c r="R180" s="230">
        <f>Q180*H180</f>
        <v>0</v>
      </c>
      <c r="S180" s="230">
        <v>0</v>
      </c>
      <c r="T180" s="231">
        <f>S180*H180</f>
        <v>0</v>
      </c>
      <c r="U180" s="40"/>
      <c r="V180" s="40"/>
      <c r="W180" s="40"/>
      <c r="X180" s="40"/>
      <c r="Y180" s="40"/>
      <c r="Z180" s="40"/>
      <c r="AA180" s="40"/>
      <c r="AB180" s="40"/>
      <c r="AC180" s="40"/>
      <c r="AD180" s="40"/>
      <c r="AE180" s="40"/>
      <c r="AR180" s="232" t="s">
        <v>209</v>
      </c>
      <c r="AT180" s="232" t="s">
        <v>222</v>
      </c>
      <c r="AU180" s="232" t="s">
        <v>86</v>
      </c>
      <c r="AY180" s="18" t="s">
        <v>199</v>
      </c>
      <c r="BE180" s="233">
        <f>IF(N180="základní",J180,0)</f>
        <v>0</v>
      </c>
      <c r="BF180" s="233">
        <f>IF(N180="snížená",J180,0)</f>
        <v>0</v>
      </c>
      <c r="BG180" s="233">
        <f>IF(N180="zákl. přenesená",J180,0)</f>
        <v>0</v>
      </c>
      <c r="BH180" s="233">
        <f>IF(N180="sníž. přenesená",J180,0)</f>
        <v>0</v>
      </c>
      <c r="BI180" s="233">
        <f>IF(N180="nulová",J180,0)</f>
        <v>0</v>
      </c>
      <c r="BJ180" s="18" t="s">
        <v>84</v>
      </c>
      <c r="BK180" s="233">
        <f>ROUND(I180*H180,2)</f>
        <v>0</v>
      </c>
      <c r="BL180" s="18" t="s">
        <v>209</v>
      </c>
      <c r="BM180" s="232" t="s">
        <v>358</v>
      </c>
    </row>
    <row r="181" spans="1:47" s="2" customFormat="1" ht="12">
      <c r="A181" s="40"/>
      <c r="B181" s="41"/>
      <c r="C181" s="42"/>
      <c r="D181" s="234" t="s">
        <v>210</v>
      </c>
      <c r="E181" s="42"/>
      <c r="F181" s="235" t="s">
        <v>1422</v>
      </c>
      <c r="G181" s="42"/>
      <c r="H181" s="42"/>
      <c r="I181" s="138"/>
      <c r="J181" s="42"/>
      <c r="K181" s="42"/>
      <c r="L181" s="46"/>
      <c r="M181" s="236"/>
      <c r="N181" s="237"/>
      <c r="O181" s="86"/>
      <c r="P181" s="86"/>
      <c r="Q181" s="86"/>
      <c r="R181" s="86"/>
      <c r="S181" s="86"/>
      <c r="T181" s="87"/>
      <c r="U181" s="40"/>
      <c r="V181" s="40"/>
      <c r="W181" s="40"/>
      <c r="X181" s="40"/>
      <c r="Y181" s="40"/>
      <c r="Z181" s="40"/>
      <c r="AA181" s="40"/>
      <c r="AB181" s="40"/>
      <c r="AC181" s="40"/>
      <c r="AD181" s="40"/>
      <c r="AE181" s="40"/>
      <c r="AT181" s="18" t="s">
        <v>210</v>
      </c>
      <c r="AU181" s="18" t="s">
        <v>86</v>
      </c>
    </row>
    <row r="182" spans="1:51" s="13" customFormat="1" ht="12">
      <c r="A182" s="13"/>
      <c r="B182" s="238"/>
      <c r="C182" s="239"/>
      <c r="D182" s="234" t="s">
        <v>213</v>
      </c>
      <c r="E182" s="240" t="s">
        <v>32</v>
      </c>
      <c r="F182" s="241" t="s">
        <v>1626</v>
      </c>
      <c r="G182" s="239"/>
      <c r="H182" s="242">
        <v>15.4</v>
      </c>
      <c r="I182" s="243"/>
      <c r="J182" s="239"/>
      <c r="K182" s="239"/>
      <c r="L182" s="244"/>
      <c r="M182" s="245"/>
      <c r="N182" s="246"/>
      <c r="O182" s="246"/>
      <c r="P182" s="246"/>
      <c r="Q182" s="246"/>
      <c r="R182" s="246"/>
      <c r="S182" s="246"/>
      <c r="T182" s="247"/>
      <c r="U182" s="13"/>
      <c r="V182" s="13"/>
      <c r="W182" s="13"/>
      <c r="X182" s="13"/>
      <c r="Y182" s="13"/>
      <c r="Z182" s="13"/>
      <c r="AA182" s="13"/>
      <c r="AB182" s="13"/>
      <c r="AC182" s="13"/>
      <c r="AD182" s="13"/>
      <c r="AE182" s="13"/>
      <c r="AT182" s="248" t="s">
        <v>213</v>
      </c>
      <c r="AU182" s="248" t="s">
        <v>86</v>
      </c>
      <c r="AV182" s="13" t="s">
        <v>86</v>
      </c>
      <c r="AW182" s="13" t="s">
        <v>39</v>
      </c>
      <c r="AX182" s="13" t="s">
        <v>6</v>
      </c>
      <c r="AY182" s="248" t="s">
        <v>199</v>
      </c>
    </row>
    <row r="183" spans="1:51" s="14" customFormat="1" ht="12">
      <c r="A183" s="14"/>
      <c r="B183" s="249"/>
      <c r="C183" s="250"/>
      <c r="D183" s="234" t="s">
        <v>213</v>
      </c>
      <c r="E183" s="251" t="s">
        <v>32</v>
      </c>
      <c r="F183" s="252" t="s">
        <v>215</v>
      </c>
      <c r="G183" s="250"/>
      <c r="H183" s="253">
        <v>15.4</v>
      </c>
      <c r="I183" s="254"/>
      <c r="J183" s="250"/>
      <c r="K183" s="250"/>
      <c r="L183" s="255"/>
      <c r="M183" s="269"/>
      <c r="N183" s="270"/>
      <c r="O183" s="270"/>
      <c r="P183" s="270"/>
      <c r="Q183" s="270"/>
      <c r="R183" s="270"/>
      <c r="S183" s="270"/>
      <c r="T183" s="271"/>
      <c r="U183" s="14"/>
      <c r="V183" s="14"/>
      <c r="W183" s="14"/>
      <c r="X183" s="14"/>
      <c r="Y183" s="14"/>
      <c r="Z183" s="14"/>
      <c r="AA183" s="14"/>
      <c r="AB183" s="14"/>
      <c r="AC183" s="14"/>
      <c r="AD183" s="14"/>
      <c r="AE183" s="14"/>
      <c r="AT183" s="259" t="s">
        <v>213</v>
      </c>
      <c r="AU183" s="259" t="s">
        <v>86</v>
      </c>
      <c r="AV183" s="14" t="s">
        <v>209</v>
      </c>
      <c r="AW183" s="14" t="s">
        <v>39</v>
      </c>
      <c r="AX183" s="14" t="s">
        <v>84</v>
      </c>
      <c r="AY183" s="259" t="s">
        <v>199</v>
      </c>
    </row>
    <row r="184" spans="1:65" s="2" customFormat="1" ht="14.4" customHeight="1">
      <c r="A184" s="40"/>
      <c r="B184" s="41"/>
      <c r="C184" s="260" t="s">
        <v>264</v>
      </c>
      <c r="D184" s="260" t="s">
        <v>222</v>
      </c>
      <c r="E184" s="261" t="s">
        <v>1424</v>
      </c>
      <c r="F184" s="262" t="s">
        <v>771</v>
      </c>
      <c r="G184" s="263" t="s">
        <v>288</v>
      </c>
      <c r="H184" s="264">
        <v>15.4</v>
      </c>
      <c r="I184" s="265"/>
      <c r="J184" s="266">
        <f>ROUND(I184*H184,2)</f>
        <v>0</v>
      </c>
      <c r="K184" s="262" t="s">
        <v>32</v>
      </c>
      <c r="L184" s="46"/>
      <c r="M184" s="267" t="s">
        <v>32</v>
      </c>
      <c r="N184" s="268" t="s">
        <v>48</v>
      </c>
      <c r="O184" s="86"/>
      <c r="P184" s="230">
        <f>O184*H184</f>
        <v>0</v>
      </c>
      <c r="Q184" s="230">
        <v>0</v>
      </c>
      <c r="R184" s="230">
        <f>Q184*H184</f>
        <v>0</v>
      </c>
      <c r="S184" s="230">
        <v>0</v>
      </c>
      <c r="T184" s="231">
        <f>S184*H184</f>
        <v>0</v>
      </c>
      <c r="U184" s="40"/>
      <c r="V184" s="40"/>
      <c r="W184" s="40"/>
      <c r="X184" s="40"/>
      <c r="Y184" s="40"/>
      <c r="Z184" s="40"/>
      <c r="AA184" s="40"/>
      <c r="AB184" s="40"/>
      <c r="AC184" s="40"/>
      <c r="AD184" s="40"/>
      <c r="AE184" s="40"/>
      <c r="AR184" s="232" t="s">
        <v>209</v>
      </c>
      <c r="AT184" s="232" t="s">
        <v>222</v>
      </c>
      <c r="AU184" s="232" t="s">
        <v>86</v>
      </c>
      <c r="AY184" s="18" t="s">
        <v>199</v>
      </c>
      <c r="BE184" s="233">
        <f>IF(N184="základní",J184,0)</f>
        <v>0</v>
      </c>
      <c r="BF184" s="233">
        <f>IF(N184="snížená",J184,0)</f>
        <v>0</v>
      </c>
      <c r="BG184" s="233">
        <f>IF(N184="zákl. přenesená",J184,0)</f>
        <v>0</v>
      </c>
      <c r="BH184" s="233">
        <f>IF(N184="sníž. přenesená",J184,0)</f>
        <v>0</v>
      </c>
      <c r="BI184" s="233">
        <f>IF(N184="nulová",J184,0)</f>
        <v>0</v>
      </c>
      <c r="BJ184" s="18" t="s">
        <v>84</v>
      </c>
      <c r="BK184" s="233">
        <f>ROUND(I184*H184,2)</f>
        <v>0</v>
      </c>
      <c r="BL184" s="18" t="s">
        <v>209</v>
      </c>
      <c r="BM184" s="232" t="s">
        <v>363</v>
      </c>
    </row>
    <row r="185" spans="1:47" s="2" customFormat="1" ht="12">
      <c r="A185" s="40"/>
      <c r="B185" s="41"/>
      <c r="C185" s="42"/>
      <c r="D185" s="234" t="s">
        <v>210</v>
      </c>
      <c r="E185" s="42"/>
      <c r="F185" s="235" t="s">
        <v>771</v>
      </c>
      <c r="G185" s="42"/>
      <c r="H185" s="42"/>
      <c r="I185" s="138"/>
      <c r="J185" s="42"/>
      <c r="K185" s="42"/>
      <c r="L185" s="46"/>
      <c r="M185" s="236"/>
      <c r="N185" s="237"/>
      <c r="O185" s="86"/>
      <c r="P185" s="86"/>
      <c r="Q185" s="86"/>
      <c r="R185" s="86"/>
      <c r="S185" s="86"/>
      <c r="T185" s="87"/>
      <c r="U185" s="40"/>
      <c r="V185" s="40"/>
      <c r="W185" s="40"/>
      <c r="X185" s="40"/>
      <c r="Y185" s="40"/>
      <c r="Z185" s="40"/>
      <c r="AA185" s="40"/>
      <c r="AB185" s="40"/>
      <c r="AC185" s="40"/>
      <c r="AD185" s="40"/>
      <c r="AE185" s="40"/>
      <c r="AT185" s="18" t="s">
        <v>210</v>
      </c>
      <c r="AU185" s="18" t="s">
        <v>86</v>
      </c>
    </row>
    <row r="186" spans="1:51" s="13" customFormat="1" ht="12">
      <c r="A186" s="13"/>
      <c r="B186" s="238"/>
      <c r="C186" s="239"/>
      <c r="D186" s="234" t="s">
        <v>213</v>
      </c>
      <c r="E186" s="240" t="s">
        <v>32</v>
      </c>
      <c r="F186" s="241" t="s">
        <v>1627</v>
      </c>
      <c r="G186" s="239"/>
      <c r="H186" s="242">
        <v>15.4</v>
      </c>
      <c r="I186" s="243"/>
      <c r="J186" s="239"/>
      <c r="K186" s="239"/>
      <c r="L186" s="244"/>
      <c r="M186" s="245"/>
      <c r="N186" s="246"/>
      <c r="O186" s="246"/>
      <c r="P186" s="246"/>
      <c r="Q186" s="246"/>
      <c r="R186" s="246"/>
      <c r="S186" s="246"/>
      <c r="T186" s="247"/>
      <c r="U186" s="13"/>
      <c r="V186" s="13"/>
      <c r="W186" s="13"/>
      <c r="X186" s="13"/>
      <c r="Y186" s="13"/>
      <c r="Z186" s="13"/>
      <c r="AA186" s="13"/>
      <c r="AB186" s="13"/>
      <c r="AC186" s="13"/>
      <c r="AD186" s="13"/>
      <c r="AE186" s="13"/>
      <c r="AT186" s="248" t="s">
        <v>213</v>
      </c>
      <c r="AU186" s="248" t="s">
        <v>86</v>
      </c>
      <c r="AV186" s="13" t="s">
        <v>86</v>
      </c>
      <c r="AW186" s="13" t="s">
        <v>39</v>
      </c>
      <c r="AX186" s="13" t="s">
        <v>6</v>
      </c>
      <c r="AY186" s="248" t="s">
        <v>199</v>
      </c>
    </row>
    <row r="187" spans="1:51" s="14" customFormat="1" ht="12">
      <c r="A187" s="14"/>
      <c r="B187" s="249"/>
      <c r="C187" s="250"/>
      <c r="D187" s="234" t="s">
        <v>213</v>
      </c>
      <c r="E187" s="251" t="s">
        <v>32</v>
      </c>
      <c r="F187" s="252" t="s">
        <v>215</v>
      </c>
      <c r="G187" s="250"/>
      <c r="H187" s="253">
        <v>15.4</v>
      </c>
      <c r="I187" s="254"/>
      <c r="J187" s="250"/>
      <c r="K187" s="250"/>
      <c r="L187" s="255"/>
      <c r="M187" s="269"/>
      <c r="N187" s="270"/>
      <c r="O187" s="270"/>
      <c r="P187" s="270"/>
      <c r="Q187" s="270"/>
      <c r="R187" s="270"/>
      <c r="S187" s="270"/>
      <c r="T187" s="271"/>
      <c r="U187" s="14"/>
      <c r="V187" s="14"/>
      <c r="W187" s="14"/>
      <c r="X187" s="14"/>
      <c r="Y187" s="14"/>
      <c r="Z187" s="14"/>
      <c r="AA187" s="14"/>
      <c r="AB187" s="14"/>
      <c r="AC187" s="14"/>
      <c r="AD187" s="14"/>
      <c r="AE187" s="14"/>
      <c r="AT187" s="259" t="s">
        <v>213</v>
      </c>
      <c r="AU187" s="259" t="s">
        <v>86</v>
      </c>
      <c r="AV187" s="14" t="s">
        <v>209</v>
      </c>
      <c r="AW187" s="14" t="s">
        <v>39</v>
      </c>
      <c r="AX187" s="14" t="s">
        <v>84</v>
      </c>
      <c r="AY187" s="259" t="s">
        <v>199</v>
      </c>
    </row>
    <row r="188" spans="1:63" s="12" customFormat="1" ht="22.8" customHeight="1">
      <c r="A188" s="12"/>
      <c r="B188" s="204"/>
      <c r="C188" s="205"/>
      <c r="D188" s="206" t="s">
        <v>76</v>
      </c>
      <c r="E188" s="218" t="s">
        <v>230</v>
      </c>
      <c r="F188" s="218" t="s">
        <v>933</v>
      </c>
      <c r="G188" s="205"/>
      <c r="H188" s="205"/>
      <c r="I188" s="208"/>
      <c r="J188" s="219">
        <f>BK188</f>
        <v>0</v>
      </c>
      <c r="K188" s="205"/>
      <c r="L188" s="210"/>
      <c r="M188" s="211"/>
      <c r="N188" s="212"/>
      <c r="O188" s="212"/>
      <c r="P188" s="213">
        <f>SUM(P189:P192)</f>
        <v>0</v>
      </c>
      <c r="Q188" s="212"/>
      <c r="R188" s="213">
        <f>SUM(R189:R192)</f>
        <v>0</v>
      </c>
      <c r="S188" s="212"/>
      <c r="T188" s="214">
        <f>SUM(T189:T192)</f>
        <v>0</v>
      </c>
      <c r="U188" s="12"/>
      <c r="V188" s="12"/>
      <c r="W188" s="12"/>
      <c r="X188" s="12"/>
      <c r="Y188" s="12"/>
      <c r="Z188" s="12"/>
      <c r="AA188" s="12"/>
      <c r="AB188" s="12"/>
      <c r="AC188" s="12"/>
      <c r="AD188" s="12"/>
      <c r="AE188" s="12"/>
      <c r="AR188" s="215" t="s">
        <v>84</v>
      </c>
      <c r="AT188" s="216" t="s">
        <v>76</v>
      </c>
      <c r="AU188" s="216" t="s">
        <v>84</v>
      </c>
      <c r="AY188" s="215" t="s">
        <v>199</v>
      </c>
      <c r="BK188" s="217">
        <f>SUM(BK189:BK192)</f>
        <v>0</v>
      </c>
    </row>
    <row r="189" spans="1:65" s="2" customFormat="1" ht="30" customHeight="1">
      <c r="A189" s="40"/>
      <c r="B189" s="41"/>
      <c r="C189" s="260" t="s">
        <v>364</v>
      </c>
      <c r="D189" s="260" t="s">
        <v>222</v>
      </c>
      <c r="E189" s="261" t="s">
        <v>934</v>
      </c>
      <c r="F189" s="262" t="s">
        <v>935</v>
      </c>
      <c r="G189" s="263" t="s">
        <v>324</v>
      </c>
      <c r="H189" s="264">
        <v>12</v>
      </c>
      <c r="I189" s="265"/>
      <c r="J189" s="266">
        <f>ROUND(I189*H189,2)</f>
        <v>0</v>
      </c>
      <c r="K189" s="262" t="s">
        <v>32</v>
      </c>
      <c r="L189" s="46"/>
      <c r="M189" s="267" t="s">
        <v>32</v>
      </c>
      <c r="N189" s="268" t="s">
        <v>48</v>
      </c>
      <c r="O189" s="86"/>
      <c r="P189" s="230">
        <f>O189*H189</f>
        <v>0</v>
      </c>
      <c r="Q189" s="230">
        <v>0</v>
      </c>
      <c r="R189" s="230">
        <f>Q189*H189</f>
        <v>0</v>
      </c>
      <c r="S189" s="230">
        <v>0</v>
      </c>
      <c r="T189" s="231">
        <f>S189*H189</f>
        <v>0</v>
      </c>
      <c r="U189" s="40"/>
      <c r="V189" s="40"/>
      <c r="W189" s="40"/>
      <c r="X189" s="40"/>
      <c r="Y189" s="40"/>
      <c r="Z189" s="40"/>
      <c r="AA189" s="40"/>
      <c r="AB189" s="40"/>
      <c r="AC189" s="40"/>
      <c r="AD189" s="40"/>
      <c r="AE189" s="40"/>
      <c r="AR189" s="232" t="s">
        <v>209</v>
      </c>
      <c r="AT189" s="232" t="s">
        <v>222</v>
      </c>
      <c r="AU189" s="232" t="s">
        <v>86</v>
      </c>
      <c r="AY189" s="18" t="s">
        <v>199</v>
      </c>
      <c r="BE189" s="233">
        <f>IF(N189="základní",J189,0)</f>
        <v>0</v>
      </c>
      <c r="BF189" s="233">
        <f>IF(N189="snížená",J189,0)</f>
        <v>0</v>
      </c>
      <c r="BG189" s="233">
        <f>IF(N189="zákl. přenesená",J189,0)</f>
        <v>0</v>
      </c>
      <c r="BH189" s="233">
        <f>IF(N189="sníž. přenesená",J189,0)</f>
        <v>0</v>
      </c>
      <c r="BI189" s="233">
        <f>IF(N189="nulová",J189,0)</f>
        <v>0</v>
      </c>
      <c r="BJ189" s="18" t="s">
        <v>84</v>
      </c>
      <c r="BK189" s="233">
        <f>ROUND(I189*H189,2)</f>
        <v>0</v>
      </c>
      <c r="BL189" s="18" t="s">
        <v>209</v>
      </c>
      <c r="BM189" s="232" t="s">
        <v>367</v>
      </c>
    </row>
    <row r="190" spans="1:47" s="2" customFormat="1" ht="12">
      <c r="A190" s="40"/>
      <c r="B190" s="41"/>
      <c r="C190" s="42"/>
      <c r="D190" s="234" t="s">
        <v>210</v>
      </c>
      <c r="E190" s="42"/>
      <c r="F190" s="235" t="s">
        <v>935</v>
      </c>
      <c r="G190" s="42"/>
      <c r="H190" s="42"/>
      <c r="I190" s="138"/>
      <c r="J190" s="42"/>
      <c r="K190" s="42"/>
      <c r="L190" s="46"/>
      <c r="M190" s="236"/>
      <c r="N190" s="237"/>
      <c r="O190" s="86"/>
      <c r="P190" s="86"/>
      <c r="Q190" s="86"/>
      <c r="R190" s="86"/>
      <c r="S190" s="86"/>
      <c r="T190" s="87"/>
      <c r="U190" s="40"/>
      <c r="V190" s="40"/>
      <c r="W190" s="40"/>
      <c r="X190" s="40"/>
      <c r="Y190" s="40"/>
      <c r="Z190" s="40"/>
      <c r="AA190" s="40"/>
      <c r="AB190" s="40"/>
      <c r="AC190" s="40"/>
      <c r="AD190" s="40"/>
      <c r="AE190" s="40"/>
      <c r="AT190" s="18" t="s">
        <v>210</v>
      </c>
      <c r="AU190" s="18" t="s">
        <v>86</v>
      </c>
    </row>
    <row r="191" spans="1:51" s="13" customFormat="1" ht="12">
      <c r="A191" s="13"/>
      <c r="B191" s="238"/>
      <c r="C191" s="239"/>
      <c r="D191" s="234" t="s">
        <v>213</v>
      </c>
      <c r="E191" s="240" t="s">
        <v>32</v>
      </c>
      <c r="F191" s="241" t="s">
        <v>1465</v>
      </c>
      <c r="G191" s="239"/>
      <c r="H191" s="242">
        <v>12</v>
      </c>
      <c r="I191" s="243"/>
      <c r="J191" s="239"/>
      <c r="K191" s="239"/>
      <c r="L191" s="244"/>
      <c r="M191" s="245"/>
      <c r="N191" s="246"/>
      <c r="O191" s="246"/>
      <c r="P191" s="246"/>
      <c r="Q191" s="246"/>
      <c r="R191" s="246"/>
      <c r="S191" s="246"/>
      <c r="T191" s="247"/>
      <c r="U191" s="13"/>
      <c r="V191" s="13"/>
      <c r="W191" s="13"/>
      <c r="X191" s="13"/>
      <c r="Y191" s="13"/>
      <c r="Z191" s="13"/>
      <c r="AA191" s="13"/>
      <c r="AB191" s="13"/>
      <c r="AC191" s="13"/>
      <c r="AD191" s="13"/>
      <c r="AE191" s="13"/>
      <c r="AT191" s="248" t="s">
        <v>213</v>
      </c>
      <c r="AU191" s="248" t="s">
        <v>86</v>
      </c>
      <c r="AV191" s="13" t="s">
        <v>86</v>
      </c>
      <c r="AW191" s="13" t="s">
        <v>39</v>
      </c>
      <c r="AX191" s="13" t="s">
        <v>6</v>
      </c>
      <c r="AY191" s="248" t="s">
        <v>199</v>
      </c>
    </row>
    <row r="192" spans="1:51" s="14" customFormat="1" ht="12">
      <c r="A192" s="14"/>
      <c r="B192" s="249"/>
      <c r="C192" s="250"/>
      <c r="D192" s="234" t="s">
        <v>213</v>
      </c>
      <c r="E192" s="251" t="s">
        <v>32</v>
      </c>
      <c r="F192" s="252" t="s">
        <v>215</v>
      </c>
      <c r="G192" s="250"/>
      <c r="H192" s="253">
        <v>12</v>
      </c>
      <c r="I192" s="254"/>
      <c r="J192" s="250"/>
      <c r="K192" s="250"/>
      <c r="L192" s="255"/>
      <c r="M192" s="269"/>
      <c r="N192" s="270"/>
      <c r="O192" s="270"/>
      <c r="P192" s="270"/>
      <c r="Q192" s="270"/>
      <c r="R192" s="270"/>
      <c r="S192" s="270"/>
      <c r="T192" s="271"/>
      <c r="U192" s="14"/>
      <c r="V192" s="14"/>
      <c r="W192" s="14"/>
      <c r="X192" s="14"/>
      <c r="Y192" s="14"/>
      <c r="Z192" s="14"/>
      <c r="AA192" s="14"/>
      <c r="AB192" s="14"/>
      <c r="AC192" s="14"/>
      <c r="AD192" s="14"/>
      <c r="AE192" s="14"/>
      <c r="AT192" s="259" t="s">
        <v>213</v>
      </c>
      <c r="AU192" s="259" t="s">
        <v>86</v>
      </c>
      <c r="AV192" s="14" t="s">
        <v>209</v>
      </c>
      <c r="AW192" s="14" t="s">
        <v>39</v>
      </c>
      <c r="AX192" s="14" t="s">
        <v>84</v>
      </c>
      <c r="AY192" s="259" t="s">
        <v>199</v>
      </c>
    </row>
    <row r="193" spans="1:63" s="12" customFormat="1" ht="22.8" customHeight="1">
      <c r="A193" s="12"/>
      <c r="B193" s="204"/>
      <c r="C193" s="205"/>
      <c r="D193" s="206" t="s">
        <v>76</v>
      </c>
      <c r="E193" s="218" t="s">
        <v>249</v>
      </c>
      <c r="F193" s="218" t="s">
        <v>942</v>
      </c>
      <c r="G193" s="205"/>
      <c r="H193" s="205"/>
      <c r="I193" s="208"/>
      <c r="J193" s="219">
        <f>BK193</f>
        <v>0</v>
      </c>
      <c r="K193" s="205"/>
      <c r="L193" s="210"/>
      <c r="M193" s="211"/>
      <c r="N193" s="212"/>
      <c r="O193" s="212"/>
      <c r="P193" s="213">
        <f>SUM(P194:P229)</f>
        <v>0</v>
      </c>
      <c r="Q193" s="212"/>
      <c r="R193" s="213">
        <f>SUM(R194:R229)</f>
        <v>0</v>
      </c>
      <c r="S193" s="212"/>
      <c r="T193" s="214">
        <f>SUM(T194:T229)</f>
        <v>0</v>
      </c>
      <c r="U193" s="12"/>
      <c r="V193" s="12"/>
      <c r="W193" s="12"/>
      <c r="X193" s="12"/>
      <c r="Y193" s="12"/>
      <c r="Z193" s="12"/>
      <c r="AA193" s="12"/>
      <c r="AB193" s="12"/>
      <c r="AC193" s="12"/>
      <c r="AD193" s="12"/>
      <c r="AE193" s="12"/>
      <c r="AR193" s="215" t="s">
        <v>84</v>
      </c>
      <c r="AT193" s="216" t="s">
        <v>76</v>
      </c>
      <c r="AU193" s="216" t="s">
        <v>84</v>
      </c>
      <c r="AY193" s="215" t="s">
        <v>199</v>
      </c>
      <c r="BK193" s="217">
        <f>SUM(BK194:BK229)</f>
        <v>0</v>
      </c>
    </row>
    <row r="194" spans="1:65" s="2" customFormat="1" ht="14.4" customHeight="1">
      <c r="A194" s="40"/>
      <c r="B194" s="41"/>
      <c r="C194" s="260" t="s">
        <v>268</v>
      </c>
      <c r="D194" s="260" t="s">
        <v>222</v>
      </c>
      <c r="E194" s="261" t="s">
        <v>1020</v>
      </c>
      <c r="F194" s="262" t="s">
        <v>1021</v>
      </c>
      <c r="G194" s="263" t="s">
        <v>288</v>
      </c>
      <c r="H194" s="264">
        <v>14</v>
      </c>
      <c r="I194" s="265"/>
      <c r="J194" s="266">
        <f>ROUND(I194*H194,2)</f>
        <v>0</v>
      </c>
      <c r="K194" s="262" t="s">
        <v>32</v>
      </c>
      <c r="L194" s="46"/>
      <c r="M194" s="267" t="s">
        <v>32</v>
      </c>
      <c r="N194" s="268" t="s">
        <v>48</v>
      </c>
      <c r="O194" s="86"/>
      <c r="P194" s="230">
        <f>O194*H194</f>
        <v>0</v>
      </c>
      <c r="Q194" s="230">
        <v>0</v>
      </c>
      <c r="R194" s="230">
        <f>Q194*H194</f>
        <v>0</v>
      </c>
      <c r="S194" s="230">
        <v>0</v>
      </c>
      <c r="T194" s="231">
        <f>S194*H194</f>
        <v>0</v>
      </c>
      <c r="U194" s="40"/>
      <c r="V194" s="40"/>
      <c r="W194" s="40"/>
      <c r="X194" s="40"/>
      <c r="Y194" s="40"/>
      <c r="Z194" s="40"/>
      <c r="AA194" s="40"/>
      <c r="AB194" s="40"/>
      <c r="AC194" s="40"/>
      <c r="AD194" s="40"/>
      <c r="AE194" s="40"/>
      <c r="AR194" s="232" t="s">
        <v>209</v>
      </c>
      <c r="AT194" s="232" t="s">
        <v>222</v>
      </c>
      <c r="AU194" s="232" t="s">
        <v>86</v>
      </c>
      <c r="AY194" s="18" t="s">
        <v>199</v>
      </c>
      <c r="BE194" s="233">
        <f>IF(N194="základní",J194,0)</f>
        <v>0</v>
      </c>
      <c r="BF194" s="233">
        <f>IF(N194="snížená",J194,0)</f>
        <v>0</v>
      </c>
      <c r="BG194" s="233">
        <f>IF(N194="zákl. přenesená",J194,0)</f>
        <v>0</v>
      </c>
      <c r="BH194" s="233">
        <f>IF(N194="sníž. přenesená",J194,0)</f>
        <v>0</v>
      </c>
      <c r="BI194" s="233">
        <f>IF(N194="nulová",J194,0)</f>
        <v>0</v>
      </c>
      <c r="BJ194" s="18" t="s">
        <v>84</v>
      </c>
      <c r="BK194" s="233">
        <f>ROUND(I194*H194,2)</f>
        <v>0</v>
      </c>
      <c r="BL194" s="18" t="s">
        <v>209</v>
      </c>
      <c r="BM194" s="232" t="s">
        <v>371</v>
      </c>
    </row>
    <row r="195" spans="1:47" s="2" customFormat="1" ht="12">
      <c r="A195" s="40"/>
      <c r="B195" s="41"/>
      <c r="C195" s="42"/>
      <c r="D195" s="234" t="s">
        <v>210</v>
      </c>
      <c r="E195" s="42"/>
      <c r="F195" s="235" t="s">
        <v>1021</v>
      </c>
      <c r="G195" s="42"/>
      <c r="H195" s="42"/>
      <c r="I195" s="138"/>
      <c r="J195" s="42"/>
      <c r="K195" s="42"/>
      <c r="L195" s="46"/>
      <c r="M195" s="236"/>
      <c r="N195" s="237"/>
      <c r="O195" s="86"/>
      <c r="P195" s="86"/>
      <c r="Q195" s="86"/>
      <c r="R195" s="86"/>
      <c r="S195" s="86"/>
      <c r="T195" s="87"/>
      <c r="U195" s="40"/>
      <c r="V195" s="40"/>
      <c r="W195" s="40"/>
      <c r="X195" s="40"/>
      <c r="Y195" s="40"/>
      <c r="Z195" s="40"/>
      <c r="AA195" s="40"/>
      <c r="AB195" s="40"/>
      <c r="AC195" s="40"/>
      <c r="AD195" s="40"/>
      <c r="AE195" s="40"/>
      <c r="AT195" s="18" t="s">
        <v>210</v>
      </c>
      <c r="AU195" s="18" t="s">
        <v>86</v>
      </c>
    </row>
    <row r="196" spans="1:51" s="13" customFormat="1" ht="12">
      <c r="A196" s="13"/>
      <c r="B196" s="238"/>
      <c r="C196" s="239"/>
      <c r="D196" s="234" t="s">
        <v>213</v>
      </c>
      <c r="E196" s="240" t="s">
        <v>32</v>
      </c>
      <c r="F196" s="241" t="s">
        <v>1628</v>
      </c>
      <c r="G196" s="239"/>
      <c r="H196" s="242">
        <v>14</v>
      </c>
      <c r="I196" s="243"/>
      <c r="J196" s="239"/>
      <c r="K196" s="239"/>
      <c r="L196" s="244"/>
      <c r="M196" s="245"/>
      <c r="N196" s="246"/>
      <c r="O196" s="246"/>
      <c r="P196" s="246"/>
      <c r="Q196" s="246"/>
      <c r="R196" s="246"/>
      <c r="S196" s="246"/>
      <c r="T196" s="247"/>
      <c r="U196" s="13"/>
      <c r="V196" s="13"/>
      <c r="W196" s="13"/>
      <c r="X196" s="13"/>
      <c r="Y196" s="13"/>
      <c r="Z196" s="13"/>
      <c r="AA196" s="13"/>
      <c r="AB196" s="13"/>
      <c r="AC196" s="13"/>
      <c r="AD196" s="13"/>
      <c r="AE196" s="13"/>
      <c r="AT196" s="248" t="s">
        <v>213</v>
      </c>
      <c r="AU196" s="248" t="s">
        <v>86</v>
      </c>
      <c r="AV196" s="13" t="s">
        <v>86</v>
      </c>
      <c r="AW196" s="13" t="s">
        <v>39</v>
      </c>
      <c r="AX196" s="13" t="s">
        <v>6</v>
      </c>
      <c r="AY196" s="248" t="s">
        <v>199</v>
      </c>
    </row>
    <row r="197" spans="1:51" s="14" customFormat="1" ht="12">
      <c r="A197" s="14"/>
      <c r="B197" s="249"/>
      <c r="C197" s="250"/>
      <c r="D197" s="234" t="s">
        <v>213</v>
      </c>
      <c r="E197" s="251" t="s">
        <v>32</v>
      </c>
      <c r="F197" s="252" t="s">
        <v>215</v>
      </c>
      <c r="G197" s="250"/>
      <c r="H197" s="253">
        <v>14</v>
      </c>
      <c r="I197" s="254"/>
      <c r="J197" s="250"/>
      <c r="K197" s="250"/>
      <c r="L197" s="255"/>
      <c r="M197" s="269"/>
      <c r="N197" s="270"/>
      <c r="O197" s="270"/>
      <c r="P197" s="270"/>
      <c r="Q197" s="270"/>
      <c r="R197" s="270"/>
      <c r="S197" s="270"/>
      <c r="T197" s="271"/>
      <c r="U197" s="14"/>
      <c r="V197" s="14"/>
      <c r="W197" s="14"/>
      <c r="X197" s="14"/>
      <c r="Y197" s="14"/>
      <c r="Z197" s="14"/>
      <c r="AA197" s="14"/>
      <c r="AB197" s="14"/>
      <c r="AC197" s="14"/>
      <c r="AD197" s="14"/>
      <c r="AE197" s="14"/>
      <c r="AT197" s="259" t="s">
        <v>213</v>
      </c>
      <c r="AU197" s="259" t="s">
        <v>86</v>
      </c>
      <c r="AV197" s="14" t="s">
        <v>209</v>
      </c>
      <c r="AW197" s="14" t="s">
        <v>39</v>
      </c>
      <c r="AX197" s="14" t="s">
        <v>84</v>
      </c>
      <c r="AY197" s="259" t="s">
        <v>199</v>
      </c>
    </row>
    <row r="198" spans="1:65" s="2" customFormat="1" ht="19.8" customHeight="1">
      <c r="A198" s="40"/>
      <c r="B198" s="41"/>
      <c r="C198" s="260" t="s">
        <v>372</v>
      </c>
      <c r="D198" s="260" t="s">
        <v>222</v>
      </c>
      <c r="E198" s="261" t="s">
        <v>1429</v>
      </c>
      <c r="F198" s="262" t="s">
        <v>1430</v>
      </c>
      <c r="G198" s="263" t="s">
        <v>324</v>
      </c>
      <c r="H198" s="264">
        <v>14.1</v>
      </c>
      <c r="I198" s="265"/>
      <c r="J198" s="266">
        <f>ROUND(I198*H198,2)</f>
        <v>0</v>
      </c>
      <c r="K198" s="262" t="s">
        <v>32</v>
      </c>
      <c r="L198" s="46"/>
      <c r="M198" s="267" t="s">
        <v>32</v>
      </c>
      <c r="N198" s="268" t="s">
        <v>48</v>
      </c>
      <c r="O198" s="86"/>
      <c r="P198" s="230">
        <f>O198*H198</f>
        <v>0</v>
      </c>
      <c r="Q198" s="230">
        <v>0</v>
      </c>
      <c r="R198" s="230">
        <f>Q198*H198</f>
        <v>0</v>
      </c>
      <c r="S198" s="230">
        <v>0</v>
      </c>
      <c r="T198" s="231">
        <f>S198*H198</f>
        <v>0</v>
      </c>
      <c r="U198" s="40"/>
      <c r="V198" s="40"/>
      <c r="W198" s="40"/>
      <c r="X198" s="40"/>
      <c r="Y198" s="40"/>
      <c r="Z198" s="40"/>
      <c r="AA198" s="40"/>
      <c r="AB198" s="40"/>
      <c r="AC198" s="40"/>
      <c r="AD198" s="40"/>
      <c r="AE198" s="40"/>
      <c r="AR198" s="232" t="s">
        <v>209</v>
      </c>
      <c r="AT198" s="232" t="s">
        <v>222</v>
      </c>
      <c r="AU198" s="232" t="s">
        <v>86</v>
      </c>
      <c r="AY198" s="18" t="s">
        <v>199</v>
      </c>
      <c r="BE198" s="233">
        <f>IF(N198="základní",J198,0)</f>
        <v>0</v>
      </c>
      <c r="BF198" s="233">
        <f>IF(N198="snížená",J198,0)</f>
        <v>0</v>
      </c>
      <c r="BG198" s="233">
        <f>IF(N198="zákl. přenesená",J198,0)</f>
        <v>0</v>
      </c>
      <c r="BH198" s="233">
        <f>IF(N198="sníž. přenesená",J198,0)</f>
        <v>0</v>
      </c>
      <c r="BI198" s="233">
        <f>IF(N198="nulová",J198,0)</f>
        <v>0</v>
      </c>
      <c r="BJ198" s="18" t="s">
        <v>84</v>
      </c>
      <c r="BK198" s="233">
        <f>ROUND(I198*H198,2)</f>
        <v>0</v>
      </c>
      <c r="BL198" s="18" t="s">
        <v>209</v>
      </c>
      <c r="BM198" s="232" t="s">
        <v>375</v>
      </c>
    </row>
    <row r="199" spans="1:47" s="2" customFormat="1" ht="12">
      <c r="A199" s="40"/>
      <c r="B199" s="41"/>
      <c r="C199" s="42"/>
      <c r="D199" s="234" t="s">
        <v>210</v>
      </c>
      <c r="E199" s="42"/>
      <c r="F199" s="235" t="s">
        <v>1430</v>
      </c>
      <c r="G199" s="42"/>
      <c r="H199" s="42"/>
      <c r="I199" s="138"/>
      <c r="J199" s="42"/>
      <c r="K199" s="42"/>
      <c r="L199" s="46"/>
      <c r="M199" s="236"/>
      <c r="N199" s="237"/>
      <c r="O199" s="86"/>
      <c r="P199" s="86"/>
      <c r="Q199" s="86"/>
      <c r="R199" s="86"/>
      <c r="S199" s="86"/>
      <c r="T199" s="87"/>
      <c r="U199" s="40"/>
      <c r="V199" s="40"/>
      <c r="W199" s="40"/>
      <c r="X199" s="40"/>
      <c r="Y199" s="40"/>
      <c r="Z199" s="40"/>
      <c r="AA199" s="40"/>
      <c r="AB199" s="40"/>
      <c r="AC199" s="40"/>
      <c r="AD199" s="40"/>
      <c r="AE199" s="40"/>
      <c r="AT199" s="18" t="s">
        <v>210</v>
      </c>
      <c r="AU199" s="18" t="s">
        <v>86</v>
      </c>
    </row>
    <row r="200" spans="1:65" s="2" customFormat="1" ht="19.8" customHeight="1">
      <c r="A200" s="40"/>
      <c r="B200" s="41"/>
      <c r="C200" s="220" t="s">
        <v>271</v>
      </c>
      <c r="D200" s="220" t="s">
        <v>203</v>
      </c>
      <c r="E200" s="221" t="s">
        <v>1629</v>
      </c>
      <c r="F200" s="222" t="s">
        <v>1468</v>
      </c>
      <c r="G200" s="223" t="s">
        <v>324</v>
      </c>
      <c r="H200" s="224">
        <v>14.312</v>
      </c>
      <c r="I200" s="225"/>
      <c r="J200" s="226">
        <f>ROUND(I200*H200,2)</f>
        <v>0</v>
      </c>
      <c r="K200" s="222" t="s">
        <v>32</v>
      </c>
      <c r="L200" s="227"/>
      <c r="M200" s="228" t="s">
        <v>32</v>
      </c>
      <c r="N200" s="229" t="s">
        <v>48</v>
      </c>
      <c r="O200" s="86"/>
      <c r="P200" s="230">
        <f>O200*H200</f>
        <v>0</v>
      </c>
      <c r="Q200" s="230">
        <v>0</v>
      </c>
      <c r="R200" s="230">
        <f>Q200*H200</f>
        <v>0</v>
      </c>
      <c r="S200" s="230">
        <v>0</v>
      </c>
      <c r="T200" s="231">
        <f>S200*H200</f>
        <v>0</v>
      </c>
      <c r="U200" s="40"/>
      <c r="V200" s="40"/>
      <c r="W200" s="40"/>
      <c r="X200" s="40"/>
      <c r="Y200" s="40"/>
      <c r="Z200" s="40"/>
      <c r="AA200" s="40"/>
      <c r="AB200" s="40"/>
      <c r="AC200" s="40"/>
      <c r="AD200" s="40"/>
      <c r="AE200" s="40"/>
      <c r="AR200" s="232" t="s">
        <v>208</v>
      </c>
      <c r="AT200" s="232" t="s">
        <v>203</v>
      </c>
      <c r="AU200" s="232" t="s">
        <v>86</v>
      </c>
      <c r="AY200" s="18" t="s">
        <v>199</v>
      </c>
      <c r="BE200" s="233">
        <f>IF(N200="základní",J200,0)</f>
        <v>0</v>
      </c>
      <c r="BF200" s="233">
        <f>IF(N200="snížená",J200,0)</f>
        <v>0</v>
      </c>
      <c r="BG200" s="233">
        <f>IF(N200="zákl. přenesená",J200,0)</f>
        <v>0</v>
      </c>
      <c r="BH200" s="233">
        <f>IF(N200="sníž. přenesená",J200,0)</f>
        <v>0</v>
      </c>
      <c r="BI200" s="233">
        <f>IF(N200="nulová",J200,0)</f>
        <v>0</v>
      </c>
      <c r="BJ200" s="18" t="s">
        <v>84</v>
      </c>
      <c r="BK200" s="233">
        <f>ROUND(I200*H200,2)</f>
        <v>0</v>
      </c>
      <c r="BL200" s="18" t="s">
        <v>209</v>
      </c>
      <c r="BM200" s="232" t="s">
        <v>379</v>
      </c>
    </row>
    <row r="201" spans="1:47" s="2" customFormat="1" ht="12">
      <c r="A201" s="40"/>
      <c r="B201" s="41"/>
      <c r="C201" s="42"/>
      <c r="D201" s="234" t="s">
        <v>210</v>
      </c>
      <c r="E201" s="42"/>
      <c r="F201" s="235" t="s">
        <v>1468</v>
      </c>
      <c r="G201" s="42"/>
      <c r="H201" s="42"/>
      <c r="I201" s="138"/>
      <c r="J201" s="42"/>
      <c r="K201" s="42"/>
      <c r="L201" s="46"/>
      <c r="M201" s="236"/>
      <c r="N201" s="237"/>
      <c r="O201" s="86"/>
      <c r="P201" s="86"/>
      <c r="Q201" s="86"/>
      <c r="R201" s="86"/>
      <c r="S201" s="86"/>
      <c r="T201" s="87"/>
      <c r="U201" s="40"/>
      <c r="V201" s="40"/>
      <c r="W201" s="40"/>
      <c r="X201" s="40"/>
      <c r="Y201" s="40"/>
      <c r="Z201" s="40"/>
      <c r="AA201" s="40"/>
      <c r="AB201" s="40"/>
      <c r="AC201" s="40"/>
      <c r="AD201" s="40"/>
      <c r="AE201" s="40"/>
      <c r="AT201" s="18" t="s">
        <v>210</v>
      </c>
      <c r="AU201" s="18" t="s">
        <v>86</v>
      </c>
    </row>
    <row r="202" spans="1:65" s="2" customFormat="1" ht="19.8" customHeight="1">
      <c r="A202" s="40"/>
      <c r="B202" s="41"/>
      <c r="C202" s="260" t="s">
        <v>380</v>
      </c>
      <c r="D202" s="260" t="s">
        <v>222</v>
      </c>
      <c r="E202" s="261" t="s">
        <v>1354</v>
      </c>
      <c r="F202" s="262" t="s">
        <v>1355</v>
      </c>
      <c r="G202" s="263" t="s">
        <v>288</v>
      </c>
      <c r="H202" s="264">
        <v>69.09</v>
      </c>
      <c r="I202" s="265"/>
      <c r="J202" s="266">
        <f>ROUND(I202*H202,2)</f>
        <v>0</v>
      </c>
      <c r="K202" s="262" t="s">
        <v>32</v>
      </c>
      <c r="L202" s="46"/>
      <c r="M202" s="267" t="s">
        <v>32</v>
      </c>
      <c r="N202" s="268" t="s">
        <v>48</v>
      </c>
      <c r="O202" s="86"/>
      <c r="P202" s="230">
        <f>O202*H202</f>
        <v>0</v>
      </c>
      <c r="Q202" s="230">
        <v>0</v>
      </c>
      <c r="R202" s="230">
        <f>Q202*H202</f>
        <v>0</v>
      </c>
      <c r="S202" s="230">
        <v>0</v>
      </c>
      <c r="T202" s="231">
        <f>S202*H202</f>
        <v>0</v>
      </c>
      <c r="U202" s="40"/>
      <c r="V202" s="40"/>
      <c r="W202" s="40"/>
      <c r="X202" s="40"/>
      <c r="Y202" s="40"/>
      <c r="Z202" s="40"/>
      <c r="AA202" s="40"/>
      <c r="AB202" s="40"/>
      <c r="AC202" s="40"/>
      <c r="AD202" s="40"/>
      <c r="AE202" s="40"/>
      <c r="AR202" s="232" t="s">
        <v>209</v>
      </c>
      <c r="AT202" s="232" t="s">
        <v>222</v>
      </c>
      <c r="AU202" s="232" t="s">
        <v>86</v>
      </c>
      <c r="AY202" s="18" t="s">
        <v>199</v>
      </c>
      <c r="BE202" s="233">
        <f>IF(N202="základní",J202,0)</f>
        <v>0</v>
      </c>
      <c r="BF202" s="233">
        <f>IF(N202="snížená",J202,0)</f>
        <v>0</v>
      </c>
      <c r="BG202" s="233">
        <f>IF(N202="zákl. přenesená",J202,0)</f>
        <v>0</v>
      </c>
      <c r="BH202" s="233">
        <f>IF(N202="sníž. přenesená",J202,0)</f>
        <v>0</v>
      </c>
      <c r="BI202" s="233">
        <f>IF(N202="nulová",J202,0)</f>
        <v>0</v>
      </c>
      <c r="BJ202" s="18" t="s">
        <v>84</v>
      </c>
      <c r="BK202" s="233">
        <f>ROUND(I202*H202,2)</f>
        <v>0</v>
      </c>
      <c r="BL202" s="18" t="s">
        <v>209</v>
      </c>
      <c r="BM202" s="232" t="s">
        <v>383</v>
      </c>
    </row>
    <row r="203" spans="1:47" s="2" customFormat="1" ht="12">
      <c r="A203" s="40"/>
      <c r="B203" s="41"/>
      <c r="C203" s="42"/>
      <c r="D203" s="234" t="s">
        <v>210</v>
      </c>
      <c r="E203" s="42"/>
      <c r="F203" s="235" t="s">
        <v>1355</v>
      </c>
      <c r="G203" s="42"/>
      <c r="H203" s="42"/>
      <c r="I203" s="138"/>
      <c r="J203" s="42"/>
      <c r="K203" s="42"/>
      <c r="L203" s="46"/>
      <c r="M203" s="236"/>
      <c r="N203" s="237"/>
      <c r="O203" s="86"/>
      <c r="P203" s="86"/>
      <c r="Q203" s="86"/>
      <c r="R203" s="86"/>
      <c r="S203" s="86"/>
      <c r="T203" s="87"/>
      <c r="U203" s="40"/>
      <c r="V203" s="40"/>
      <c r="W203" s="40"/>
      <c r="X203" s="40"/>
      <c r="Y203" s="40"/>
      <c r="Z203" s="40"/>
      <c r="AA203" s="40"/>
      <c r="AB203" s="40"/>
      <c r="AC203" s="40"/>
      <c r="AD203" s="40"/>
      <c r="AE203" s="40"/>
      <c r="AT203" s="18" t="s">
        <v>210</v>
      </c>
      <c r="AU203" s="18" t="s">
        <v>86</v>
      </c>
    </row>
    <row r="204" spans="1:51" s="13" customFormat="1" ht="12">
      <c r="A204" s="13"/>
      <c r="B204" s="238"/>
      <c r="C204" s="239"/>
      <c r="D204" s="234" t="s">
        <v>213</v>
      </c>
      <c r="E204" s="240" t="s">
        <v>32</v>
      </c>
      <c r="F204" s="241" t="s">
        <v>1630</v>
      </c>
      <c r="G204" s="239"/>
      <c r="H204" s="242">
        <v>69.09</v>
      </c>
      <c r="I204" s="243"/>
      <c r="J204" s="239"/>
      <c r="K204" s="239"/>
      <c r="L204" s="244"/>
      <c r="M204" s="245"/>
      <c r="N204" s="246"/>
      <c r="O204" s="246"/>
      <c r="P204" s="246"/>
      <c r="Q204" s="246"/>
      <c r="R204" s="246"/>
      <c r="S204" s="246"/>
      <c r="T204" s="247"/>
      <c r="U204" s="13"/>
      <c r="V204" s="13"/>
      <c r="W204" s="13"/>
      <c r="X204" s="13"/>
      <c r="Y204" s="13"/>
      <c r="Z204" s="13"/>
      <c r="AA204" s="13"/>
      <c r="AB204" s="13"/>
      <c r="AC204" s="13"/>
      <c r="AD204" s="13"/>
      <c r="AE204" s="13"/>
      <c r="AT204" s="248" t="s">
        <v>213</v>
      </c>
      <c r="AU204" s="248" t="s">
        <v>86</v>
      </c>
      <c r="AV204" s="13" t="s">
        <v>86</v>
      </c>
      <c r="AW204" s="13" t="s">
        <v>39</v>
      </c>
      <c r="AX204" s="13" t="s">
        <v>6</v>
      </c>
      <c r="AY204" s="248" t="s">
        <v>199</v>
      </c>
    </row>
    <row r="205" spans="1:51" s="14" customFormat="1" ht="12">
      <c r="A205" s="14"/>
      <c r="B205" s="249"/>
      <c r="C205" s="250"/>
      <c r="D205" s="234" t="s">
        <v>213</v>
      </c>
      <c r="E205" s="251" t="s">
        <v>32</v>
      </c>
      <c r="F205" s="252" t="s">
        <v>215</v>
      </c>
      <c r="G205" s="250"/>
      <c r="H205" s="253">
        <v>69.09</v>
      </c>
      <c r="I205" s="254"/>
      <c r="J205" s="250"/>
      <c r="K205" s="250"/>
      <c r="L205" s="255"/>
      <c r="M205" s="269"/>
      <c r="N205" s="270"/>
      <c r="O205" s="270"/>
      <c r="P205" s="270"/>
      <c r="Q205" s="270"/>
      <c r="R205" s="270"/>
      <c r="S205" s="270"/>
      <c r="T205" s="271"/>
      <c r="U205" s="14"/>
      <c r="V205" s="14"/>
      <c r="W205" s="14"/>
      <c r="X205" s="14"/>
      <c r="Y205" s="14"/>
      <c r="Z205" s="14"/>
      <c r="AA205" s="14"/>
      <c r="AB205" s="14"/>
      <c r="AC205" s="14"/>
      <c r="AD205" s="14"/>
      <c r="AE205" s="14"/>
      <c r="AT205" s="259" t="s">
        <v>213</v>
      </c>
      <c r="AU205" s="259" t="s">
        <v>86</v>
      </c>
      <c r="AV205" s="14" t="s">
        <v>209</v>
      </c>
      <c r="AW205" s="14" t="s">
        <v>39</v>
      </c>
      <c r="AX205" s="14" t="s">
        <v>84</v>
      </c>
      <c r="AY205" s="259" t="s">
        <v>199</v>
      </c>
    </row>
    <row r="206" spans="1:65" s="2" customFormat="1" ht="19.8" customHeight="1">
      <c r="A206" s="40"/>
      <c r="B206" s="41"/>
      <c r="C206" s="260" t="s">
        <v>274</v>
      </c>
      <c r="D206" s="260" t="s">
        <v>222</v>
      </c>
      <c r="E206" s="261" t="s">
        <v>950</v>
      </c>
      <c r="F206" s="262" t="s">
        <v>951</v>
      </c>
      <c r="G206" s="263" t="s">
        <v>288</v>
      </c>
      <c r="H206" s="264">
        <v>20</v>
      </c>
      <c r="I206" s="265"/>
      <c r="J206" s="266">
        <f>ROUND(I206*H206,2)</f>
        <v>0</v>
      </c>
      <c r="K206" s="262" t="s">
        <v>32</v>
      </c>
      <c r="L206" s="46"/>
      <c r="M206" s="267" t="s">
        <v>32</v>
      </c>
      <c r="N206" s="268" t="s">
        <v>48</v>
      </c>
      <c r="O206" s="86"/>
      <c r="P206" s="230">
        <f>O206*H206</f>
        <v>0</v>
      </c>
      <c r="Q206" s="230">
        <v>0</v>
      </c>
      <c r="R206" s="230">
        <f>Q206*H206</f>
        <v>0</v>
      </c>
      <c r="S206" s="230">
        <v>0</v>
      </c>
      <c r="T206" s="231">
        <f>S206*H206</f>
        <v>0</v>
      </c>
      <c r="U206" s="40"/>
      <c r="V206" s="40"/>
      <c r="W206" s="40"/>
      <c r="X206" s="40"/>
      <c r="Y206" s="40"/>
      <c r="Z206" s="40"/>
      <c r="AA206" s="40"/>
      <c r="AB206" s="40"/>
      <c r="AC206" s="40"/>
      <c r="AD206" s="40"/>
      <c r="AE206" s="40"/>
      <c r="AR206" s="232" t="s">
        <v>209</v>
      </c>
      <c r="AT206" s="232" t="s">
        <v>222</v>
      </c>
      <c r="AU206" s="232" t="s">
        <v>86</v>
      </c>
      <c r="AY206" s="18" t="s">
        <v>199</v>
      </c>
      <c r="BE206" s="233">
        <f>IF(N206="základní",J206,0)</f>
        <v>0</v>
      </c>
      <c r="BF206" s="233">
        <f>IF(N206="snížená",J206,0)</f>
        <v>0</v>
      </c>
      <c r="BG206" s="233">
        <f>IF(N206="zákl. přenesená",J206,0)</f>
        <v>0</v>
      </c>
      <c r="BH206" s="233">
        <f>IF(N206="sníž. přenesená",J206,0)</f>
        <v>0</v>
      </c>
      <c r="BI206" s="233">
        <f>IF(N206="nulová",J206,0)</f>
        <v>0</v>
      </c>
      <c r="BJ206" s="18" t="s">
        <v>84</v>
      </c>
      <c r="BK206" s="233">
        <f>ROUND(I206*H206,2)</f>
        <v>0</v>
      </c>
      <c r="BL206" s="18" t="s">
        <v>209</v>
      </c>
      <c r="BM206" s="232" t="s">
        <v>386</v>
      </c>
    </row>
    <row r="207" spans="1:47" s="2" customFormat="1" ht="12">
      <c r="A207" s="40"/>
      <c r="B207" s="41"/>
      <c r="C207" s="42"/>
      <c r="D207" s="234" t="s">
        <v>210</v>
      </c>
      <c r="E207" s="42"/>
      <c r="F207" s="235" t="s">
        <v>951</v>
      </c>
      <c r="G207" s="42"/>
      <c r="H207" s="42"/>
      <c r="I207" s="138"/>
      <c r="J207" s="42"/>
      <c r="K207" s="42"/>
      <c r="L207" s="46"/>
      <c r="M207" s="236"/>
      <c r="N207" s="237"/>
      <c r="O207" s="86"/>
      <c r="P207" s="86"/>
      <c r="Q207" s="86"/>
      <c r="R207" s="86"/>
      <c r="S207" s="86"/>
      <c r="T207" s="87"/>
      <c r="U207" s="40"/>
      <c r="V207" s="40"/>
      <c r="W207" s="40"/>
      <c r="X207" s="40"/>
      <c r="Y207" s="40"/>
      <c r="Z207" s="40"/>
      <c r="AA207" s="40"/>
      <c r="AB207" s="40"/>
      <c r="AC207" s="40"/>
      <c r="AD207" s="40"/>
      <c r="AE207" s="40"/>
      <c r="AT207" s="18" t="s">
        <v>210</v>
      </c>
      <c r="AU207" s="18" t="s">
        <v>86</v>
      </c>
    </row>
    <row r="208" spans="1:51" s="13" customFormat="1" ht="12">
      <c r="A208" s="13"/>
      <c r="B208" s="238"/>
      <c r="C208" s="239"/>
      <c r="D208" s="234" t="s">
        <v>213</v>
      </c>
      <c r="E208" s="240" t="s">
        <v>32</v>
      </c>
      <c r="F208" s="241" t="s">
        <v>1631</v>
      </c>
      <c r="G208" s="239"/>
      <c r="H208" s="242">
        <v>20</v>
      </c>
      <c r="I208" s="243"/>
      <c r="J208" s="239"/>
      <c r="K208" s="239"/>
      <c r="L208" s="244"/>
      <c r="M208" s="245"/>
      <c r="N208" s="246"/>
      <c r="O208" s="246"/>
      <c r="P208" s="246"/>
      <c r="Q208" s="246"/>
      <c r="R208" s="246"/>
      <c r="S208" s="246"/>
      <c r="T208" s="247"/>
      <c r="U208" s="13"/>
      <c r="V208" s="13"/>
      <c r="W208" s="13"/>
      <c r="X208" s="13"/>
      <c r="Y208" s="13"/>
      <c r="Z208" s="13"/>
      <c r="AA208" s="13"/>
      <c r="AB208" s="13"/>
      <c r="AC208" s="13"/>
      <c r="AD208" s="13"/>
      <c r="AE208" s="13"/>
      <c r="AT208" s="248" t="s">
        <v>213</v>
      </c>
      <c r="AU208" s="248" t="s">
        <v>86</v>
      </c>
      <c r="AV208" s="13" t="s">
        <v>86</v>
      </c>
      <c r="AW208" s="13" t="s">
        <v>39</v>
      </c>
      <c r="AX208" s="13" t="s">
        <v>6</v>
      </c>
      <c r="AY208" s="248" t="s">
        <v>199</v>
      </c>
    </row>
    <row r="209" spans="1:51" s="14" customFormat="1" ht="12">
      <c r="A209" s="14"/>
      <c r="B209" s="249"/>
      <c r="C209" s="250"/>
      <c r="D209" s="234" t="s">
        <v>213</v>
      </c>
      <c r="E209" s="251" t="s">
        <v>32</v>
      </c>
      <c r="F209" s="252" t="s">
        <v>215</v>
      </c>
      <c r="G209" s="250"/>
      <c r="H209" s="253">
        <v>20</v>
      </c>
      <c r="I209" s="254"/>
      <c r="J209" s="250"/>
      <c r="K209" s="250"/>
      <c r="L209" s="255"/>
      <c r="M209" s="269"/>
      <c r="N209" s="270"/>
      <c r="O209" s="270"/>
      <c r="P209" s="270"/>
      <c r="Q209" s="270"/>
      <c r="R209" s="270"/>
      <c r="S209" s="270"/>
      <c r="T209" s="271"/>
      <c r="U209" s="14"/>
      <c r="V209" s="14"/>
      <c r="W209" s="14"/>
      <c r="X209" s="14"/>
      <c r="Y209" s="14"/>
      <c r="Z209" s="14"/>
      <c r="AA209" s="14"/>
      <c r="AB209" s="14"/>
      <c r="AC209" s="14"/>
      <c r="AD209" s="14"/>
      <c r="AE209" s="14"/>
      <c r="AT209" s="259" t="s">
        <v>213</v>
      </c>
      <c r="AU209" s="259" t="s">
        <v>86</v>
      </c>
      <c r="AV209" s="14" t="s">
        <v>209</v>
      </c>
      <c r="AW209" s="14" t="s">
        <v>39</v>
      </c>
      <c r="AX209" s="14" t="s">
        <v>84</v>
      </c>
      <c r="AY209" s="259" t="s">
        <v>199</v>
      </c>
    </row>
    <row r="210" spans="1:65" s="2" customFormat="1" ht="19.8" customHeight="1">
      <c r="A210" s="40"/>
      <c r="B210" s="41"/>
      <c r="C210" s="260" t="s">
        <v>387</v>
      </c>
      <c r="D210" s="260" t="s">
        <v>222</v>
      </c>
      <c r="E210" s="261" t="s">
        <v>1168</v>
      </c>
      <c r="F210" s="262" t="s">
        <v>1169</v>
      </c>
      <c r="G210" s="263" t="s">
        <v>206</v>
      </c>
      <c r="H210" s="264">
        <v>2</v>
      </c>
      <c r="I210" s="265"/>
      <c r="J210" s="266">
        <f>ROUND(I210*H210,2)</f>
        <v>0</v>
      </c>
      <c r="K210" s="262" t="s">
        <v>32</v>
      </c>
      <c r="L210" s="46"/>
      <c r="M210" s="267" t="s">
        <v>32</v>
      </c>
      <c r="N210" s="268" t="s">
        <v>48</v>
      </c>
      <c r="O210" s="86"/>
      <c r="P210" s="230">
        <f>O210*H210</f>
        <v>0</v>
      </c>
      <c r="Q210" s="230">
        <v>0</v>
      </c>
      <c r="R210" s="230">
        <f>Q210*H210</f>
        <v>0</v>
      </c>
      <c r="S210" s="230">
        <v>0</v>
      </c>
      <c r="T210" s="231">
        <f>S210*H210</f>
        <v>0</v>
      </c>
      <c r="U210" s="40"/>
      <c r="V210" s="40"/>
      <c r="W210" s="40"/>
      <c r="X210" s="40"/>
      <c r="Y210" s="40"/>
      <c r="Z210" s="40"/>
      <c r="AA210" s="40"/>
      <c r="AB210" s="40"/>
      <c r="AC210" s="40"/>
      <c r="AD210" s="40"/>
      <c r="AE210" s="40"/>
      <c r="AR210" s="232" t="s">
        <v>209</v>
      </c>
      <c r="AT210" s="232" t="s">
        <v>222</v>
      </c>
      <c r="AU210" s="232" t="s">
        <v>86</v>
      </c>
      <c r="AY210" s="18" t="s">
        <v>199</v>
      </c>
      <c r="BE210" s="233">
        <f>IF(N210="základní",J210,0)</f>
        <v>0</v>
      </c>
      <c r="BF210" s="233">
        <f>IF(N210="snížená",J210,0)</f>
        <v>0</v>
      </c>
      <c r="BG210" s="233">
        <f>IF(N210="zákl. přenesená",J210,0)</f>
        <v>0</v>
      </c>
      <c r="BH210" s="233">
        <f>IF(N210="sníž. přenesená",J210,0)</f>
        <v>0</v>
      </c>
      <c r="BI210" s="233">
        <f>IF(N210="nulová",J210,0)</f>
        <v>0</v>
      </c>
      <c r="BJ210" s="18" t="s">
        <v>84</v>
      </c>
      <c r="BK210" s="233">
        <f>ROUND(I210*H210,2)</f>
        <v>0</v>
      </c>
      <c r="BL210" s="18" t="s">
        <v>209</v>
      </c>
      <c r="BM210" s="232" t="s">
        <v>390</v>
      </c>
    </row>
    <row r="211" spans="1:47" s="2" customFormat="1" ht="12">
      <c r="A211" s="40"/>
      <c r="B211" s="41"/>
      <c r="C211" s="42"/>
      <c r="D211" s="234" t="s">
        <v>210</v>
      </c>
      <c r="E211" s="42"/>
      <c r="F211" s="235" t="s">
        <v>1169</v>
      </c>
      <c r="G211" s="42"/>
      <c r="H211" s="42"/>
      <c r="I211" s="138"/>
      <c r="J211" s="42"/>
      <c r="K211" s="42"/>
      <c r="L211" s="46"/>
      <c r="M211" s="236"/>
      <c r="N211" s="237"/>
      <c r="O211" s="86"/>
      <c r="P211" s="86"/>
      <c r="Q211" s="86"/>
      <c r="R211" s="86"/>
      <c r="S211" s="86"/>
      <c r="T211" s="87"/>
      <c r="U211" s="40"/>
      <c r="V211" s="40"/>
      <c r="W211" s="40"/>
      <c r="X211" s="40"/>
      <c r="Y211" s="40"/>
      <c r="Z211" s="40"/>
      <c r="AA211" s="40"/>
      <c r="AB211" s="40"/>
      <c r="AC211" s="40"/>
      <c r="AD211" s="40"/>
      <c r="AE211" s="40"/>
      <c r="AT211" s="18" t="s">
        <v>210</v>
      </c>
      <c r="AU211" s="18" t="s">
        <v>86</v>
      </c>
    </row>
    <row r="212" spans="1:65" s="2" customFormat="1" ht="19.8" customHeight="1">
      <c r="A212" s="40"/>
      <c r="B212" s="41"/>
      <c r="C212" s="260" t="s">
        <v>278</v>
      </c>
      <c r="D212" s="260" t="s">
        <v>222</v>
      </c>
      <c r="E212" s="261" t="s">
        <v>1366</v>
      </c>
      <c r="F212" s="262" t="s">
        <v>1367</v>
      </c>
      <c r="G212" s="263" t="s">
        <v>324</v>
      </c>
      <c r="H212" s="264">
        <v>15</v>
      </c>
      <c r="I212" s="265"/>
      <c r="J212" s="266">
        <f>ROUND(I212*H212,2)</f>
        <v>0</v>
      </c>
      <c r="K212" s="262" t="s">
        <v>32</v>
      </c>
      <c r="L212" s="46"/>
      <c r="M212" s="267" t="s">
        <v>32</v>
      </c>
      <c r="N212" s="268" t="s">
        <v>48</v>
      </c>
      <c r="O212" s="86"/>
      <c r="P212" s="230">
        <f>O212*H212</f>
        <v>0</v>
      </c>
      <c r="Q212" s="230">
        <v>0</v>
      </c>
      <c r="R212" s="230">
        <f>Q212*H212</f>
        <v>0</v>
      </c>
      <c r="S212" s="230">
        <v>0</v>
      </c>
      <c r="T212" s="231">
        <f>S212*H212</f>
        <v>0</v>
      </c>
      <c r="U212" s="40"/>
      <c r="V212" s="40"/>
      <c r="W212" s="40"/>
      <c r="X212" s="40"/>
      <c r="Y212" s="40"/>
      <c r="Z212" s="40"/>
      <c r="AA212" s="40"/>
      <c r="AB212" s="40"/>
      <c r="AC212" s="40"/>
      <c r="AD212" s="40"/>
      <c r="AE212" s="40"/>
      <c r="AR212" s="232" t="s">
        <v>209</v>
      </c>
      <c r="AT212" s="232" t="s">
        <v>222</v>
      </c>
      <c r="AU212" s="232" t="s">
        <v>86</v>
      </c>
      <c r="AY212" s="18" t="s">
        <v>199</v>
      </c>
      <c r="BE212" s="233">
        <f>IF(N212="základní",J212,0)</f>
        <v>0</v>
      </c>
      <c r="BF212" s="233">
        <f>IF(N212="snížená",J212,0)</f>
        <v>0</v>
      </c>
      <c r="BG212" s="233">
        <f>IF(N212="zákl. přenesená",J212,0)</f>
        <v>0</v>
      </c>
      <c r="BH212" s="233">
        <f>IF(N212="sníž. přenesená",J212,0)</f>
        <v>0</v>
      </c>
      <c r="BI212" s="233">
        <f>IF(N212="nulová",J212,0)</f>
        <v>0</v>
      </c>
      <c r="BJ212" s="18" t="s">
        <v>84</v>
      </c>
      <c r="BK212" s="233">
        <f>ROUND(I212*H212,2)</f>
        <v>0</v>
      </c>
      <c r="BL212" s="18" t="s">
        <v>209</v>
      </c>
      <c r="BM212" s="232" t="s">
        <v>225</v>
      </c>
    </row>
    <row r="213" spans="1:47" s="2" customFormat="1" ht="12">
      <c r="A213" s="40"/>
      <c r="B213" s="41"/>
      <c r="C213" s="42"/>
      <c r="D213" s="234" t="s">
        <v>210</v>
      </c>
      <c r="E213" s="42"/>
      <c r="F213" s="235" t="s">
        <v>1367</v>
      </c>
      <c r="G213" s="42"/>
      <c r="H213" s="42"/>
      <c r="I213" s="138"/>
      <c r="J213" s="42"/>
      <c r="K213" s="42"/>
      <c r="L213" s="46"/>
      <c r="M213" s="236"/>
      <c r="N213" s="237"/>
      <c r="O213" s="86"/>
      <c r="P213" s="86"/>
      <c r="Q213" s="86"/>
      <c r="R213" s="86"/>
      <c r="S213" s="86"/>
      <c r="T213" s="87"/>
      <c r="U213" s="40"/>
      <c r="V213" s="40"/>
      <c r="W213" s="40"/>
      <c r="X213" s="40"/>
      <c r="Y213" s="40"/>
      <c r="Z213" s="40"/>
      <c r="AA213" s="40"/>
      <c r="AB213" s="40"/>
      <c r="AC213" s="40"/>
      <c r="AD213" s="40"/>
      <c r="AE213" s="40"/>
      <c r="AT213" s="18" t="s">
        <v>210</v>
      </c>
      <c r="AU213" s="18" t="s">
        <v>86</v>
      </c>
    </row>
    <row r="214" spans="1:51" s="13" customFormat="1" ht="12">
      <c r="A214" s="13"/>
      <c r="B214" s="238"/>
      <c r="C214" s="239"/>
      <c r="D214" s="234" t="s">
        <v>213</v>
      </c>
      <c r="E214" s="240" t="s">
        <v>32</v>
      </c>
      <c r="F214" s="241" t="s">
        <v>9</v>
      </c>
      <c r="G214" s="239"/>
      <c r="H214" s="242">
        <v>15</v>
      </c>
      <c r="I214" s="243"/>
      <c r="J214" s="239"/>
      <c r="K214" s="239"/>
      <c r="L214" s="244"/>
      <c r="M214" s="245"/>
      <c r="N214" s="246"/>
      <c r="O214" s="246"/>
      <c r="P214" s="246"/>
      <c r="Q214" s="246"/>
      <c r="R214" s="246"/>
      <c r="S214" s="246"/>
      <c r="T214" s="247"/>
      <c r="U214" s="13"/>
      <c r="V214" s="13"/>
      <c r="W214" s="13"/>
      <c r="X214" s="13"/>
      <c r="Y214" s="13"/>
      <c r="Z214" s="13"/>
      <c r="AA214" s="13"/>
      <c r="AB214" s="13"/>
      <c r="AC214" s="13"/>
      <c r="AD214" s="13"/>
      <c r="AE214" s="13"/>
      <c r="AT214" s="248" t="s">
        <v>213</v>
      </c>
      <c r="AU214" s="248" t="s">
        <v>86</v>
      </c>
      <c r="AV214" s="13" t="s">
        <v>86</v>
      </c>
      <c r="AW214" s="13" t="s">
        <v>39</v>
      </c>
      <c r="AX214" s="13" t="s">
        <v>6</v>
      </c>
      <c r="AY214" s="248" t="s">
        <v>199</v>
      </c>
    </row>
    <row r="215" spans="1:51" s="14" customFormat="1" ht="12">
      <c r="A215" s="14"/>
      <c r="B215" s="249"/>
      <c r="C215" s="250"/>
      <c r="D215" s="234" t="s">
        <v>213</v>
      </c>
      <c r="E215" s="251" t="s">
        <v>32</v>
      </c>
      <c r="F215" s="252" t="s">
        <v>215</v>
      </c>
      <c r="G215" s="250"/>
      <c r="H215" s="253">
        <v>15</v>
      </c>
      <c r="I215" s="254"/>
      <c r="J215" s="250"/>
      <c r="K215" s="250"/>
      <c r="L215" s="255"/>
      <c r="M215" s="269"/>
      <c r="N215" s="270"/>
      <c r="O215" s="270"/>
      <c r="P215" s="270"/>
      <c r="Q215" s="270"/>
      <c r="R215" s="270"/>
      <c r="S215" s="270"/>
      <c r="T215" s="271"/>
      <c r="U215" s="14"/>
      <c r="V215" s="14"/>
      <c r="W215" s="14"/>
      <c r="X215" s="14"/>
      <c r="Y215" s="14"/>
      <c r="Z215" s="14"/>
      <c r="AA215" s="14"/>
      <c r="AB215" s="14"/>
      <c r="AC215" s="14"/>
      <c r="AD215" s="14"/>
      <c r="AE215" s="14"/>
      <c r="AT215" s="259" t="s">
        <v>213</v>
      </c>
      <c r="AU215" s="259" t="s">
        <v>86</v>
      </c>
      <c r="AV215" s="14" t="s">
        <v>209</v>
      </c>
      <c r="AW215" s="14" t="s">
        <v>39</v>
      </c>
      <c r="AX215" s="14" t="s">
        <v>84</v>
      </c>
      <c r="AY215" s="259" t="s">
        <v>199</v>
      </c>
    </row>
    <row r="216" spans="1:65" s="2" customFormat="1" ht="14.4" customHeight="1">
      <c r="A216" s="40"/>
      <c r="B216" s="41"/>
      <c r="C216" s="260" t="s">
        <v>393</v>
      </c>
      <c r="D216" s="260" t="s">
        <v>222</v>
      </c>
      <c r="E216" s="261" t="s">
        <v>1632</v>
      </c>
      <c r="F216" s="262" t="s">
        <v>1633</v>
      </c>
      <c r="G216" s="263" t="s">
        <v>252</v>
      </c>
      <c r="H216" s="264">
        <v>8</v>
      </c>
      <c r="I216" s="265"/>
      <c r="J216" s="266">
        <f>ROUND(I216*H216,2)</f>
        <v>0</v>
      </c>
      <c r="K216" s="262" t="s">
        <v>32</v>
      </c>
      <c r="L216" s="46"/>
      <c r="M216" s="267" t="s">
        <v>32</v>
      </c>
      <c r="N216" s="268" t="s">
        <v>48</v>
      </c>
      <c r="O216" s="86"/>
      <c r="P216" s="230">
        <f>O216*H216</f>
        <v>0</v>
      </c>
      <c r="Q216" s="230">
        <v>0</v>
      </c>
      <c r="R216" s="230">
        <f>Q216*H216</f>
        <v>0</v>
      </c>
      <c r="S216" s="230">
        <v>0</v>
      </c>
      <c r="T216" s="231">
        <f>S216*H216</f>
        <v>0</v>
      </c>
      <c r="U216" s="40"/>
      <c r="V216" s="40"/>
      <c r="W216" s="40"/>
      <c r="X216" s="40"/>
      <c r="Y216" s="40"/>
      <c r="Z216" s="40"/>
      <c r="AA216" s="40"/>
      <c r="AB216" s="40"/>
      <c r="AC216" s="40"/>
      <c r="AD216" s="40"/>
      <c r="AE216" s="40"/>
      <c r="AR216" s="232" t="s">
        <v>209</v>
      </c>
      <c r="AT216" s="232" t="s">
        <v>222</v>
      </c>
      <c r="AU216" s="232" t="s">
        <v>86</v>
      </c>
      <c r="AY216" s="18" t="s">
        <v>199</v>
      </c>
      <c r="BE216" s="233">
        <f>IF(N216="základní",J216,0)</f>
        <v>0</v>
      </c>
      <c r="BF216" s="233">
        <f>IF(N216="snížená",J216,0)</f>
        <v>0</v>
      </c>
      <c r="BG216" s="233">
        <f>IF(N216="zákl. přenesená",J216,0)</f>
        <v>0</v>
      </c>
      <c r="BH216" s="233">
        <f>IF(N216="sníž. přenesená",J216,0)</f>
        <v>0</v>
      </c>
      <c r="BI216" s="233">
        <f>IF(N216="nulová",J216,0)</f>
        <v>0</v>
      </c>
      <c r="BJ216" s="18" t="s">
        <v>84</v>
      </c>
      <c r="BK216" s="233">
        <f>ROUND(I216*H216,2)</f>
        <v>0</v>
      </c>
      <c r="BL216" s="18" t="s">
        <v>209</v>
      </c>
      <c r="BM216" s="232" t="s">
        <v>396</v>
      </c>
    </row>
    <row r="217" spans="1:47" s="2" customFormat="1" ht="12">
      <c r="A217" s="40"/>
      <c r="B217" s="41"/>
      <c r="C217" s="42"/>
      <c r="D217" s="234" t="s">
        <v>210</v>
      </c>
      <c r="E217" s="42"/>
      <c r="F217" s="235" t="s">
        <v>1633</v>
      </c>
      <c r="G217" s="42"/>
      <c r="H217" s="42"/>
      <c r="I217" s="138"/>
      <c r="J217" s="42"/>
      <c r="K217" s="42"/>
      <c r="L217" s="46"/>
      <c r="M217" s="236"/>
      <c r="N217" s="237"/>
      <c r="O217" s="86"/>
      <c r="P217" s="86"/>
      <c r="Q217" s="86"/>
      <c r="R217" s="86"/>
      <c r="S217" s="86"/>
      <c r="T217" s="87"/>
      <c r="U217" s="40"/>
      <c r="V217" s="40"/>
      <c r="W217" s="40"/>
      <c r="X217" s="40"/>
      <c r="Y217" s="40"/>
      <c r="Z217" s="40"/>
      <c r="AA217" s="40"/>
      <c r="AB217" s="40"/>
      <c r="AC217" s="40"/>
      <c r="AD217" s="40"/>
      <c r="AE217" s="40"/>
      <c r="AT217" s="18" t="s">
        <v>210</v>
      </c>
      <c r="AU217" s="18" t="s">
        <v>86</v>
      </c>
    </row>
    <row r="218" spans="1:65" s="2" customFormat="1" ht="19.8" customHeight="1">
      <c r="A218" s="40"/>
      <c r="B218" s="41"/>
      <c r="C218" s="260" t="s">
        <v>282</v>
      </c>
      <c r="D218" s="260" t="s">
        <v>222</v>
      </c>
      <c r="E218" s="261" t="s">
        <v>1634</v>
      </c>
      <c r="F218" s="262" t="s">
        <v>1635</v>
      </c>
      <c r="G218" s="263" t="s">
        <v>252</v>
      </c>
      <c r="H218" s="264">
        <v>16</v>
      </c>
      <c r="I218" s="265"/>
      <c r="J218" s="266">
        <f>ROUND(I218*H218,2)</f>
        <v>0</v>
      </c>
      <c r="K218" s="262" t="s">
        <v>32</v>
      </c>
      <c r="L218" s="46"/>
      <c r="M218" s="267" t="s">
        <v>32</v>
      </c>
      <c r="N218" s="268" t="s">
        <v>48</v>
      </c>
      <c r="O218" s="86"/>
      <c r="P218" s="230">
        <f>O218*H218</f>
        <v>0</v>
      </c>
      <c r="Q218" s="230">
        <v>0</v>
      </c>
      <c r="R218" s="230">
        <f>Q218*H218</f>
        <v>0</v>
      </c>
      <c r="S218" s="230">
        <v>0</v>
      </c>
      <c r="T218" s="231">
        <f>S218*H218</f>
        <v>0</v>
      </c>
      <c r="U218" s="40"/>
      <c r="V218" s="40"/>
      <c r="W218" s="40"/>
      <c r="X218" s="40"/>
      <c r="Y218" s="40"/>
      <c r="Z218" s="40"/>
      <c r="AA218" s="40"/>
      <c r="AB218" s="40"/>
      <c r="AC218" s="40"/>
      <c r="AD218" s="40"/>
      <c r="AE218" s="40"/>
      <c r="AR218" s="232" t="s">
        <v>209</v>
      </c>
      <c r="AT218" s="232" t="s">
        <v>222</v>
      </c>
      <c r="AU218" s="232" t="s">
        <v>86</v>
      </c>
      <c r="AY218" s="18" t="s">
        <v>199</v>
      </c>
      <c r="BE218" s="233">
        <f>IF(N218="základní",J218,0)</f>
        <v>0</v>
      </c>
      <c r="BF218" s="233">
        <f>IF(N218="snížená",J218,0)</f>
        <v>0</v>
      </c>
      <c r="BG218" s="233">
        <f>IF(N218="zákl. přenesená",J218,0)</f>
        <v>0</v>
      </c>
      <c r="BH218" s="233">
        <f>IF(N218="sníž. přenesená",J218,0)</f>
        <v>0</v>
      </c>
      <c r="BI218" s="233">
        <f>IF(N218="nulová",J218,0)</f>
        <v>0</v>
      </c>
      <c r="BJ218" s="18" t="s">
        <v>84</v>
      </c>
      <c r="BK218" s="233">
        <f>ROUND(I218*H218,2)</f>
        <v>0</v>
      </c>
      <c r="BL218" s="18" t="s">
        <v>209</v>
      </c>
      <c r="BM218" s="232" t="s">
        <v>399</v>
      </c>
    </row>
    <row r="219" spans="1:47" s="2" customFormat="1" ht="12">
      <c r="A219" s="40"/>
      <c r="B219" s="41"/>
      <c r="C219" s="42"/>
      <c r="D219" s="234" t="s">
        <v>210</v>
      </c>
      <c r="E219" s="42"/>
      <c r="F219" s="235" t="s">
        <v>1635</v>
      </c>
      <c r="G219" s="42"/>
      <c r="H219" s="42"/>
      <c r="I219" s="138"/>
      <c r="J219" s="42"/>
      <c r="K219" s="42"/>
      <c r="L219" s="46"/>
      <c r="M219" s="236"/>
      <c r="N219" s="237"/>
      <c r="O219" s="86"/>
      <c r="P219" s="86"/>
      <c r="Q219" s="86"/>
      <c r="R219" s="86"/>
      <c r="S219" s="86"/>
      <c r="T219" s="87"/>
      <c r="U219" s="40"/>
      <c r="V219" s="40"/>
      <c r="W219" s="40"/>
      <c r="X219" s="40"/>
      <c r="Y219" s="40"/>
      <c r="Z219" s="40"/>
      <c r="AA219" s="40"/>
      <c r="AB219" s="40"/>
      <c r="AC219" s="40"/>
      <c r="AD219" s="40"/>
      <c r="AE219" s="40"/>
      <c r="AT219" s="18" t="s">
        <v>210</v>
      </c>
      <c r="AU219" s="18" t="s">
        <v>86</v>
      </c>
    </row>
    <row r="220" spans="1:65" s="2" customFormat="1" ht="19.8" customHeight="1">
      <c r="A220" s="40"/>
      <c r="B220" s="41"/>
      <c r="C220" s="260" t="s">
        <v>400</v>
      </c>
      <c r="D220" s="260" t="s">
        <v>222</v>
      </c>
      <c r="E220" s="261" t="s">
        <v>1437</v>
      </c>
      <c r="F220" s="262" t="s">
        <v>1438</v>
      </c>
      <c r="G220" s="263" t="s">
        <v>303</v>
      </c>
      <c r="H220" s="264">
        <v>2.5</v>
      </c>
      <c r="I220" s="265"/>
      <c r="J220" s="266">
        <f>ROUND(I220*H220,2)</f>
        <v>0</v>
      </c>
      <c r="K220" s="262" t="s">
        <v>32</v>
      </c>
      <c r="L220" s="46"/>
      <c r="M220" s="267" t="s">
        <v>32</v>
      </c>
      <c r="N220" s="268" t="s">
        <v>48</v>
      </c>
      <c r="O220" s="86"/>
      <c r="P220" s="230">
        <f>O220*H220</f>
        <v>0</v>
      </c>
      <c r="Q220" s="230">
        <v>0</v>
      </c>
      <c r="R220" s="230">
        <f>Q220*H220</f>
        <v>0</v>
      </c>
      <c r="S220" s="230">
        <v>0</v>
      </c>
      <c r="T220" s="231">
        <f>S220*H220</f>
        <v>0</v>
      </c>
      <c r="U220" s="40"/>
      <c r="V220" s="40"/>
      <c r="W220" s="40"/>
      <c r="X220" s="40"/>
      <c r="Y220" s="40"/>
      <c r="Z220" s="40"/>
      <c r="AA220" s="40"/>
      <c r="AB220" s="40"/>
      <c r="AC220" s="40"/>
      <c r="AD220" s="40"/>
      <c r="AE220" s="40"/>
      <c r="AR220" s="232" t="s">
        <v>209</v>
      </c>
      <c r="AT220" s="232" t="s">
        <v>222</v>
      </c>
      <c r="AU220" s="232" t="s">
        <v>86</v>
      </c>
      <c r="AY220" s="18" t="s">
        <v>199</v>
      </c>
      <c r="BE220" s="233">
        <f>IF(N220="základní",J220,0)</f>
        <v>0</v>
      </c>
      <c r="BF220" s="233">
        <f>IF(N220="snížená",J220,0)</f>
        <v>0</v>
      </c>
      <c r="BG220" s="233">
        <f>IF(N220="zákl. přenesená",J220,0)</f>
        <v>0</v>
      </c>
      <c r="BH220" s="233">
        <f>IF(N220="sníž. přenesená",J220,0)</f>
        <v>0</v>
      </c>
      <c r="BI220" s="233">
        <f>IF(N220="nulová",J220,0)</f>
        <v>0</v>
      </c>
      <c r="BJ220" s="18" t="s">
        <v>84</v>
      </c>
      <c r="BK220" s="233">
        <f>ROUND(I220*H220,2)</f>
        <v>0</v>
      </c>
      <c r="BL220" s="18" t="s">
        <v>209</v>
      </c>
      <c r="BM220" s="232" t="s">
        <v>403</v>
      </c>
    </row>
    <row r="221" spans="1:47" s="2" customFormat="1" ht="12">
      <c r="A221" s="40"/>
      <c r="B221" s="41"/>
      <c r="C221" s="42"/>
      <c r="D221" s="234" t="s">
        <v>210</v>
      </c>
      <c r="E221" s="42"/>
      <c r="F221" s="235" t="s">
        <v>1438</v>
      </c>
      <c r="G221" s="42"/>
      <c r="H221" s="42"/>
      <c r="I221" s="138"/>
      <c r="J221" s="42"/>
      <c r="K221" s="42"/>
      <c r="L221" s="46"/>
      <c r="M221" s="236"/>
      <c r="N221" s="237"/>
      <c r="O221" s="86"/>
      <c r="P221" s="86"/>
      <c r="Q221" s="86"/>
      <c r="R221" s="86"/>
      <c r="S221" s="86"/>
      <c r="T221" s="87"/>
      <c r="U221" s="40"/>
      <c r="V221" s="40"/>
      <c r="W221" s="40"/>
      <c r="X221" s="40"/>
      <c r="Y221" s="40"/>
      <c r="Z221" s="40"/>
      <c r="AA221" s="40"/>
      <c r="AB221" s="40"/>
      <c r="AC221" s="40"/>
      <c r="AD221" s="40"/>
      <c r="AE221" s="40"/>
      <c r="AT221" s="18" t="s">
        <v>210</v>
      </c>
      <c r="AU221" s="18" t="s">
        <v>86</v>
      </c>
    </row>
    <row r="222" spans="1:51" s="13" customFormat="1" ht="12">
      <c r="A222" s="13"/>
      <c r="B222" s="238"/>
      <c r="C222" s="239"/>
      <c r="D222" s="234" t="s">
        <v>213</v>
      </c>
      <c r="E222" s="240" t="s">
        <v>32</v>
      </c>
      <c r="F222" s="241" t="s">
        <v>1472</v>
      </c>
      <c r="G222" s="239"/>
      <c r="H222" s="242">
        <v>2.5</v>
      </c>
      <c r="I222" s="243"/>
      <c r="J222" s="239"/>
      <c r="K222" s="239"/>
      <c r="L222" s="244"/>
      <c r="M222" s="245"/>
      <c r="N222" s="246"/>
      <c r="O222" s="246"/>
      <c r="P222" s="246"/>
      <c r="Q222" s="246"/>
      <c r="R222" s="246"/>
      <c r="S222" s="246"/>
      <c r="T222" s="247"/>
      <c r="U222" s="13"/>
      <c r="V222" s="13"/>
      <c r="W222" s="13"/>
      <c r="X222" s="13"/>
      <c r="Y222" s="13"/>
      <c r="Z222" s="13"/>
      <c r="AA222" s="13"/>
      <c r="AB222" s="13"/>
      <c r="AC222" s="13"/>
      <c r="AD222" s="13"/>
      <c r="AE222" s="13"/>
      <c r="AT222" s="248" t="s">
        <v>213</v>
      </c>
      <c r="AU222" s="248" t="s">
        <v>86</v>
      </c>
      <c r="AV222" s="13" t="s">
        <v>86</v>
      </c>
      <c r="AW222" s="13" t="s">
        <v>39</v>
      </c>
      <c r="AX222" s="13" t="s">
        <v>6</v>
      </c>
      <c r="AY222" s="248" t="s">
        <v>199</v>
      </c>
    </row>
    <row r="223" spans="1:51" s="14" customFormat="1" ht="12">
      <c r="A223" s="14"/>
      <c r="B223" s="249"/>
      <c r="C223" s="250"/>
      <c r="D223" s="234" t="s">
        <v>213</v>
      </c>
      <c r="E223" s="251" t="s">
        <v>32</v>
      </c>
      <c r="F223" s="252" t="s">
        <v>215</v>
      </c>
      <c r="G223" s="250"/>
      <c r="H223" s="253">
        <v>2.5</v>
      </c>
      <c r="I223" s="254"/>
      <c r="J223" s="250"/>
      <c r="K223" s="250"/>
      <c r="L223" s="255"/>
      <c r="M223" s="269"/>
      <c r="N223" s="270"/>
      <c r="O223" s="270"/>
      <c r="P223" s="270"/>
      <c r="Q223" s="270"/>
      <c r="R223" s="270"/>
      <c r="S223" s="270"/>
      <c r="T223" s="271"/>
      <c r="U223" s="14"/>
      <c r="V223" s="14"/>
      <c r="W223" s="14"/>
      <c r="X223" s="14"/>
      <c r="Y223" s="14"/>
      <c r="Z223" s="14"/>
      <c r="AA223" s="14"/>
      <c r="AB223" s="14"/>
      <c r="AC223" s="14"/>
      <c r="AD223" s="14"/>
      <c r="AE223" s="14"/>
      <c r="AT223" s="259" t="s">
        <v>213</v>
      </c>
      <c r="AU223" s="259" t="s">
        <v>86</v>
      </c>
      <c r="AV223" s="14" t="s">
        <v>209</v>
      </c>
      <c r="AW223" s="14" t="s">
        <v>39</v>
      </c>
      <c r="AX223" s="14" t="s">
        <v>84</v>
      </c>
      <c r="AY223" s="259" t="s">
        <v>199</v>
      </c>
    </row>
    <row r="224" spans="1:65" s="2" customFormat="1" ht="14.4" customHeight="1">
      <c r="A224" s="40"/>
      <c r="B224" s="41"/>
      <c r="C224" s="260" t="s">
        <v>341</v>
      </c>
      <c r="D224" s="260" t="s">
        <v>222</v>
      </c>
      <c r="E224" s="261" t="s">
        <v>1369</v>
      </c>
      <c r="F224" s="262" t="s">
        <v>1370</v>
      </c>
      <c r="G224" s="263" t="s">
        <v>303</v>
      </c>
      <c r="H224" s="264">
        <v>11.2</v>
      </c>
      <c r="I224" s="265"/>
      <c r="J224" s="266">
        <f>ROUND(I224*H224,2)</f>
        <v>0</v>
      </c>
      <c r="K224" s="262" t="s">
        <v>32</v>
      </c>
      <c r="L224" s="46"/>
      <c r="M224" s="267" t="s">
        <v>32</v>
      </c>
      <c r="N224" s="268" t="s">
        <v>48</v>
      </c>
      <c r="O224" s="86"/>
      <c r="P224" s="230">
        <f>O224*H224</f>
        <v>0</v>
      </c>
      <c r="Q224" s="230">
        <v>0</v>
      </c>
      <c r="R224" s="230">
        <f>Q224*H224</f>
        <v>0</v>
      </c>
      <c r="S224" s="230">
        <v>0</v>
      </c>
      <c r="T224" s="231">
        <f>S224*H224</f>
        <v>0</v>
      </c>
      <c r="U224" s="40"/>
      <c r="V224" s="40"/>
      <c r="W224" s="40"/>
      <c r="X224" s="40"/>
      <c r="Y224" s="40"/>
      <c r="Z224" s="40"/>
      <c r="AA224" s="40"/>
      <c r="AB224" s="40"/>
      <c r="AC224" s="40"/>
      <c r="AD224" s="40"/>
      <c r="AE224" s="40"/>
      <c r="AR224" s="232" t="s">
        <v>209</v>
      </c>
      <c r="AT224" s="232" t="s">
        <v>222</v>
      </c>
      <c r="AU224" s="232" t="s">
        <v>86</v>
      </c>
      <c r="AY224" s="18" t="s">
        <v>199</v>
      </c>
      <c r="BE224" s="233">
        <f>IF(N224="základní",J224,0)</f>
        <v>0</v>
      </c>
      <c r="BF224" s="233">
        <f>IF(N224="snížená",J224,0)</f>
        <v>0</v>
      </c>
      <c r="BG224" s="233">
        <f>IF(N224="zákl. přenesená",J224,0)</f>
        <v>0</v>
      </c>
      <c r="BH224" s="233">
        <f>IF(N224="sníž. přenesená",J224,0)</f>
        <v>0</v>
      </c>
      <c r="BI224" s="233">
        <f>IF(N224="nulová",J224,0)</f>
        <v>0</v>
      </c>
      <c r="BJ224" s="18" t="s">
        <v>84</v>
      </c>
      <c r="BK224" s="233">
        <f>ROUND(I224*H224,2)</f>
        <v>0</v>
      </c>
      <c r="BL224" s="18" t="s">
        <v>209</v>
      </c>
      <c r="BM224" s="232" t="s">
        <v>406</v>
      </c>
    </row>
    <row r="225" spans="1:47" s="2" customFormat="1" ht="12">
      <c r="A225" s="40"/>
      <c r="B225" s="41"/>
      <c r="C225" s="42"/>
      <c r="D225" s="234" t="s">
        <v>210</v>
      </c>
      <c r="E225" s="42"/>
      <c r="F225" s="235" t="s">
        <v>1370</v>
      </c>
      <c r="G225" s="42"/>
      <c r="H225" s="42"/>
      <c r="I225" s="138"/>
      <c r="J225" s="42"/>
      <c r="K225" s="42"/>
      <c r="L225" s="46"/>
      <c r="M225" s="236"/>
      <c r="N225" s="237"/>
      <c r="O225" s="86"/>
      <c r="P225" s="86"/>
      <c r="Q225" s="86"/>
      <c r="R225" s="86"/>
      <c r="S225" s="86"/>
      <c r="T225" s="87"/>
      <c r="U225" s="40"/>
      <c r="V225" s="40"/>
      <c r="W225" s="40"/>
      <c r="X225" s="40"/>
      <c r="Y225" s="40"/>
      <c r="Z225" s="40"/>
      <c r="AA225" s="40"/>
      <c r="AB225" s="40"/>
      <c r="AC225" s="40"/>
      <c r="AD225" s="40"/>
      <c r="AE225" s="40"/>
      <c r="AT225" s="18" t="s">
        <v>210</v>
      </c>
      <c r="AU225" s="18" t="s">
        <v>86</v>
      </c>
    </row>
    <row r="226" spans="1:51" s="13" customFormat="1" ht="12">
      <c r="A226" s="13"/>
      <c r="B226" s="238"/>
      <c r="C226" s="239"/>
      <c r="D226" s="234" t="s">
        <v>213</v>
      </c>
      <c r="E226" s="240" t="s">
        <v>32</v>
      </c>
      <c r="F226" s="241" t="s">
        <v>1636</v>
      </c>
      <c r="G226" s="239"/>
      <c r="H226" s="242">
        <v>11.2</v>
      </c>
      <c r="I226" s="243"/>
      <c r="J226" s="239"/>
      <c r="K226" s="239"/>
      <c r="L226" s="244"/>
      <c r="M226" s="245"/>
      <c r="N226" s="246"/>
      <c r="O226" s="246"/>
      <c r="P226" s="246"/>
      <c r="Q226" s="246"/>
      <c r="R226" s="246"/>
      <c r="S226" s="246"/>
      <c r="T226" s="247"/>
      <c r="U226" s="13"/>
      <c r="V226" s="13"/>
      <c r="W226" s="13"/>
      <c r="X226" s="13"/>
      <c r="Y226" s="13"/>
      <c r="Z226" s="13"/>
      <c r="AA226" s="13"/>
      <c r="AB226" s="13"/>
      <c r="AC226" s="13"/>
      <c r="AD226" s="13"/>
      <c r="AE226" s="13"/>
      <c r="AT226" s="248" t="s">
        <v>213</v>
      </c>
      <c r="AU226" s="248" t="s">
        <v>86</v>
      </c>
      <c r="AV226" s="13" t="s">
        <v>86</v>
      </c>
      <c r="AW226" s="13" t="s">
        <v>39</v>
      </c>
      <c r="AX226" s="13" t="s">
        <v>6</v>
      </c>
      <c r="AY226" s="248" t="s">
        <v>199</v>
      </c>
    </row>
    <row r="227" spans="1:51" s="14" customFormat="1" ht="12">
      <c r="A227" s="14"/>
      <c r="B227" s="249"/>
      <c r="C227" s="250"/>
      <c r="D227" s="234" t="s">
        <v>213</v>
      </c>
      <c r="E227" s="251" t="s">
        <v>32</v>
      </c>
      <c r="F227" s="252" t="s">
        <v>215</v>
      </c>
      <c r="G227" s="250"/>
      <c r="H227" s="253">
        <v>11.2</v>
      </c>
      <c r="I227" s="254"/>
      <c r="J227" s="250"/>
      <c r="K227" s="250"/>
      <c r="L227" s="255"/>
      <c r="M227" s="269"/>
      <c r="N227" s="270"/>
      <c r="O227" s="270"/>
      <c r="P227" s="270"/>
      <c r="Q227" s="270"/>
      <c r="R227" s="270"/>
      <c r="S227" s="270"/>
      <c r="T227" s="271"/>
      <c r="U227" s="14"/>
      <c r="V227" s="14"/>
      <c r="W227" s="14"/>
      <c r="X227" s="14"/>
      <c r="Y227" s="14"/>
      <c r="Z227" s="14"/>
      <c r="AA227" s="14"/>
      <c r="AB227" s="14"/>
      <c r="AC227" s="14"/>
      <c r="AD227" s="14"/>
      <c r="AE227" s="14"/>
      <c r="AT227" s="259" t="s">
        <v>213</v>
      </c>
      <c r="AU227" s="259" t="s">
        <v>86</v>
      </c>
      <c r="AV227" s="14" t="s">
        <v>209</v>
      </c>
      <c r="AW227" s="14" t="s">
        <v>39</v>
      </c>
      <c r="AX227" s="14" t="s">
        <v>84</v>
      </c>
      <c r="AY227" s="259" t="s">
        <v>199</v>
      </c>
    </row>
    <row r="228" spans="1:65" s="2" customFormat="1" ht="14.4" customHeight="1">
      <c r="A228" s="40"/>
      <c r="B228" s="41"/>
      <c r="C228" s="260" t="s">
        <v>408</v>
      </c>
      <c r="D228" s="260" t="s">
        <v>222</v>
      </c>
      <c r="E228" s="261" t="s">
        <v>1175</v>
      </c>
      <c r="F228" s="262" t="s">
        <v>1176</v>
      </c>
      <c r="G228" s="263" t="s">
        <v>324</v>
      </c>
      <c r="H228" s="264">
        <v>17</v>
      </c>
      <c r="I228" s="265"/>
      <c r="J228" s="266">
        <f>ROUND(I228*H228,2)</f>
        <v>0</v>
      </c>
      <c r="K228" s="262" t="s">
        <v>32</v>
      </c>
      <c r="L228" s="46"/>
      <c r="M228" s="267" t="s">
        <v>32</v>
      </c>
      <c r="N228" s="268" t="s">
        <v>48</v>
      </c>
      <c r="O228" s="86"/>
      <c r="P228" s="230">
        <f>O228*H228</f>
        <v>0</v>
      </c>
      <c r="Q228" s="230">
        <v>0</v>
      </c>
      <c r="R228" s="230">
        <f>Q228*H228</f>
        <v>0</v>
      </c>
      <c r="S228" s="230">
        <v>0</v>
      </c>
      <c r="T228" s="231">
        <f>S228*H228</f>
        <v>0</v>
      </c>
      <c r="U228" s="40"/>
      <c r="V228" s="40"/>
      <c r="W228" s="40"/>
      <c r="X228" s="40"/>
      <c r="Y228" s="40"/>
      <c r="Z228" s="40"/>
      <c r="AA228" s="40"/>
      <c r="AB228" s="40"/>
      <c r="AC228" s="40"/>
      <c r="AD228" s="40"/>
      <c r="AE228" s="40"/>
      <c r="AR228" s="232" t="s">
        <v>209</v>
      </c>
      <c r="AT228" s="232" t="s">
        <v>222</v>
      </c>
      <c r="AU228" s="232" t="s">
        <v>86</v>
      </c>
      <c r="AY228" s="18" t="s">
        <v>199</v>
      </c>
      <c r="BE228" s="233">
        <f>IF(N228="základní",J228,0)</f>
        <v>0</v>
      </c>
      <c r="BF228" s="233">
        <f>IF(N228="snížená",J228,0)</f>
        <v>0</v>
      </c>
      <c r="BG228" s="233">
        <f>IF(N228="zákl. přenesená",J228,0)</f>
        <v>0</v>
      </c>
      <c r="BH228" s="233">
        <f>IF(N228="sníž. přenesená",J228,0)</f>
        <v>0</v>
      </c>
      <c r="BI228" s="233">
        <f>IF(N228="nulová",J228,0)</f>
        <v>0</v>
      </c>
      <c r="BJ228" s="18" t="s">
        <v>84</v>
      </c>
      <c r="BK228" s="233">
        <f>ROUND(I228*H228,2)</f>
        <v>0</v>
      </c>
      <c r="BL228" s="18" t="s">
        <v>209</v>
      </c>
      <c r="BM228" s="232" t="s">
        <v>411</v>
      </c>
    </row>
    <row r="229" spans="1:47" s="2" customFormat="1" ht="12">
      <c r="A229" s="40"/>
      <c r="B229" s="41"/>
      <c r="C229" s="42"/>
      <c r="D229" s="234" t="s">
        <v>210</v>
      </c>
      <c r="E229" s="42"/>
      <c r="F229" s="235" t="s">
        <v>1176</v>
      </c>
      <c r="G229" s="42"/>
      <c r="H229" s="42"/>
      <c r="I229" s="138"/>
      <c r="J229" s="42"/>
      <c r="K229" s="42"/>
      <c r="L229" s="46"/>
      <c r="M229" s="236"/>
      <c r="N229" s="237"/>
      <c r="O229" s="86"/>
      <c r="P229" s="86"/>
      <c r="Q229" s="86"/>
      <c r="R229" s="86"/>
      <c r="S229" s="86"/>
      <c r="T229" s="87"/>
      <c r="U229" s="40"/>
      <c r="V229" s="40"/>
      <c r="W229" s="40"/>
      <c r="X229" s="40"/>
      <c r="Y229" s="40"/>
      <c r="Z229" s="40"/>
      <c r="AA229" s="40"/>
      <c r="AB229" s="40"/>
      <c r="AC229" s="40"/>
      <c r="AD229" s="40"/>
      <c r="AE229" s="40"/>
      <c r="AT229" s="18" t="s">
        <v>210</v>
      </c>
      <c r="AU229" s="18" t="s">
        <v>86</v>
      </c>
    </row>
    <row r="230" spans="1:63" s="12" customFormat="1" ht="22.8" customHeight="1">
      <c r="A230" s="12"/>
      <c r="B230" s="204"/>
      <c r="C230" s="205"/>
      <c r="D230" s="206" t="s">
        <v>76</v>
      </c>
      <c r="E230" s="218" t="s">
        <v>983</v>
      </c>
      <c r="F230" s="218" t="s">
        <v>984</v>
      </c>
      <c r="G230" s="205"/>
      <c r="H230" s="205"/>
      <c r="I230" s="208"/>
      <c r="J230" s="219">
        <f>BK230</f>
        <v>0</v>
      </c>
      <c r="K230" s="205"/>
      <c r="L230" s="210"/>
      <c r="M230" s="211"/>
      <c r="N230" s="212"/>
      <c r="O230" s="212"/>
      <c r="P230" s="213">
        <f>SUM(P231:P242)</f>
        <v>0</v>
      </c>
      <c r="Q230" s="212"/>
      <c r="R230" s="213">
        <f>SUM(R231:R242)</f>
        <v>0</v>
      </c>
      <c r="S230" s="212"/>
      <c r="T230" s="214">
        <f>SUM(T231:T242)</f>
        <v>0</v>
      </c>
      <c r="U230" s="12"/>
      <c r="V230" s="12"/>
      <c r="W230" s="12"/>
      <c r="X230" s="12"/>
      <c r="Y230" s="12"/>
      <c r="Z230" s="12"/>
      <c r="AA230" s="12"/>
      <c r="AB230" s="12"/>
      <c r="AC230" s="12"/>
      <c r="AD230" s="12"/>
      <c r="AE230" s="12"/>
      <c r="AR230" s="215" t="s">
        <v>84</v>
      </c>
      <c r="AT230" s="216" t="s">
        <v>76</v>
      </c>
      <c r="AU230" s="216" t="s">
        <v>84</v>
      </c>
      <c r="AY230" s="215" t="s">
        <v>199</v>
      </c>
      <c r="BK230" s="217">
        <f>SUM(BK231:BK242)</f>
        <v>0</v>
      </c>
    </row>
    <row r="231" spans="1:65" s="2" customFormat="1" ht="19.8" customHeight="1">
      <c r="A231" s="40"/>
      <c r="B231" s="41"/>
      <c r="C231" s="260" t="s">
        <v>345</v>
      </c>
      <c r="D231" s="260" t="s">
        <v>222</v>
      </c>
      <c r="E231" s="261" t="s">
        <v>990</v>
      </c>
      <c r="F231" s="262" t="s">
        <v>991</v>
      </c>
      <c r="G231" s="263" t="s">
        <v>296</v>
      </c>
      <c r="H231" s="264">
        <v>27.888</v>
      </c>
      <c r="I231" s="265"/>
      <c r="J231" s="266">
        <f>ROUND(I231*H231,2)</f>
        <v>0</v>
      </c>
      <c r="K231" s="262" t="s">
        <v>32</v>
      </c>
      <c r="L231" s="46"/>
      <c r="M231" s="267" t="s">
        <v>32</v>
      </c>
      <c r="N231" s="268" t="s">
        <v>48</v>
      </c>
      <c r="O231" s="86"/>
      <c r="P231" s="230">
        <f>O231*H231</f>
        <v>0</v>
      </c>
      <c r="Q231" s="230">
        <v>0</v>
      </c>
      <c r="R231" s="230">
        <f>Q231*H231</f>
        <v>0</v>
      </c>
      <c r="S231" s="230">
        <v>0</v>
      </c>
      <c r="T231" s="231">
        <f>S231*H231</f>
        <v>0</v>
      </c>
      <c r="U231" s="40"/>
      <c r="V231" s="40"/>
      <c r="W231" s="40"/>
      <c r="X231" s="40"/>
      <c r="Y231" s="40"/>
      <c r="Z231" s="40"/>
      <c r="AA231" s="40"/>
      <c r="AB231" s="40"/>
      <c r="AC231" s="40"/>
      <c r="AD231" s="40"/>
      <c r="AE231" s="40"/>
      <c r="AR231" s="232" t="s">
        <v>209</v>
      </c>
      <c r="AT231" s="232" t="s">
        <v>222</v>
      </c>
      <c r="AU231" s="232" t="s">
        <v>86</v>
      </c>
      <c r="AY231" s="18" t="s">
        <v>199</v>
      </c>
      <c r="BE231" s="233">
        <f>IF(N231="základní",J231,0)</f>
        <v>0</v>
      </c>
      <c r="BF231" s="233">
        <f>IF(N231="snížená",J231,0)</f>
        <v>0</v>
      </c>
      <c r="BG231" s="233">
        <f>IF(N231="zákl. přenesená",J231,0)</f>
        <v>0</v>
      </c>
      <c r="BH231" s="233">
        <f>IF(N231="sníž. přenesená",J231,0)</f>
        <v>0</v>
      </c>
      <c r="BI231" s="233">
        <f>IF(N231="nulová",J231,0)</f>
        <v>0</v>
      </c>
      <c r="BJ231" s="18" t="s">
        <v>84</v>
      </c>
      <c r="BK231" s="233">
        <f>ROUND(I231*H231,2)</f>
        <v>0</v>
      </c>
      <c r="BL231" s="18" t="s">
        <v>209</v>
      </c>
      <c r="BM231" s="232" t="s">
        <v>414</v>
      </c>
    </row>
    <row r="232" spans="1:47" s="2" customFormat="1" ht="12">
      <c r="A232" s="40"/>
      <c r="B232" s="41"/>
      <c r="C232" s="42"/>
      <c r="D232" s="234" t="s">
        <v>210</v>
      </c>
      <c r="E232" s="42"/>
      <c r="F232" s="235" t="s">
        <v>991</v>
      </c>
      <c r="G232" s="42"/>
      <c r="H232" s="42"/>
      <c r="I232" s="138"/>
      <c r="J232" s="42"/>
      <c r="K232" s="42"/>
      <c r="L232" s="46"/>
      <c r="M232" s="236"/>
      <c r="N232" s="237"/>
      <c r="O232" s="86"/>
      <c r="P232" s="86"/>
      <c r="Q232" s="86"/>
      <c r="R232" s="86"/>
      <c r="S232" s="86"/>
      <c r="T232" s="87"/>
      <c r="U232" s="40"/>
      <c r="V232" s="40"/>
      <c r="W232" s="40"/>
      <c r="X232" s="40"/>
      <c r="Y232" s="40"/>
      <c r="Z232" s="40"/>
      <c r="AA232" s="40"/>
      <c r="AB232" s="40"/>
      <c r="AC232" s="40"/>
      <c r="AD232" s="40"/>
      <c r="AE232" s="40"/>
      <c r="AT232" s="18" t="s">
        <v>210</v>
      </c>
      <c r="AU232" s="18" t="s">
        <v>86</v>
      </c>
    </row>
    <row r="233" spans="1:51" s="13" customFormat="1" ht="12">
      <c r="A233" s="13"/>
      <c r="B233" s="238"/>
      <c r="C233" s="239"/>
      <c r="D233" s="234" t="s">
        <v>213</v>
      </c>
      <c r="E233" s="240" t="s">
        <v>32</v>
      </c>
      <c r="F233" s="241" t="s">
        <v>1637</v>
      </c>
      <c r="G233" s="239"/>
      <c r="H233" s="242">
        <v>27.888</v>
      </c>
      <c r="I233" s="243"/>
      <c r="J233" s="239"/>
      <c r="K233" s="239"/>
      <c r="L233" s="244"/>
      <c r="M233" s="245"/>
      <c r="N233" s="246"/>
      <c r="O233" s="246"/>
      <c r="P233" s="246"/>
      <c r="Q233" s="246"/>
      <c r="R233" s="246"/>
      <c r="S233" s="246"/>
      <c r="T233" s="247"/>
      <c r="U233" s="13"/>
      <c r="V233" s="13"/>
      <c r="W233" s="13"/>
      <c r="X233" s="13"/>
      <c r="Y233" s="13"/>
      <c r="Z233" s="13"/>
      <c r="AA233" s="13"/>
      <c r="AB233" s="13"/>
      <c r="AC233" s="13"/>
      <c r="AD233" s="13"/>
      <c r="AE233" s="13"/>
      <c r="AT233" s="248" t="s">
        <v>213</v>
      </c>
      <c r="AU233" s="248" t="s">
        <v>86</v>
      </c>
      <c r="AV233" s="13" t="s">
        <v>86</v>
      </c>
      <c r="AW233" s="13" t="s">
        <v>39</v>
      </c>
      <c r="AX233" s="13" t="s">
        <v>6</v>
      </c>
      <c r="AY233" s="248" t="s">
        <v>199</v>
      </c>
    </row>
    <row r="234" spans="1:51" s="14" customFormat="1" ht="12">
      <c r="A234" s="14"/>
      <c r="B234" s="249"/>
      <c r="C234" s="250"/>
      <c r="D234" s="234" t="s">
        <v>213</v>
      </c>
      <c r="E234" s="251" t="s">
        <v>32</v>
      </c>
      <c r="F234" s="252" t="s">
        <v>215</v>
      </c>
      <c r="G234" s="250"/>
      <c r="H234" s="253">
        <v>27.888</v>
      </c>
      <c r="I234" s="254"/>
      <c r="J234" s="250"/>
      <c r="K234" s="250"/>
      <c r="L234" s="255"/>
      <c r="M234" s="269"/>
      <c r="N234" s="270"/>
      <c r="O234" s="270"/>
      <c r="P234" s="270"/>
      <c r="Q234" s="270"/>
      <c r="R234" s="270"/>
      <c r="S234" s="270"/>
      <c r="T234" s="271"/>
      <c r="U234" s="14"/>
      <c r="V234" s="14"/>
      <c r="W234" s="14"/>
      <c r="X234" s="14"/>
      <c r="Y234" s="14"/>
      <c r="Z234" s="14"/>
      <c r="AA234" s="14"/>
      <c r="AB234" s="14"/>
      <c r="AC234" s="14"/>
      <c r="AD234" s="14"/>
      <c r="AE234" s="14"/>
      <c r="AT234" s="259" t="s">
        <v>213</v>
      </c>
      <c r="AU234" s="259" t="s">
        <v>86</v>
      </c>
      <c r="AV234" s="14" t="s">
        <v>209</v>
      </c>
      <c r="AW234" s="14" t="s">
        <v>39</v>
      </c>
      <c r="AX234" s="14" t="s">
        <v>84</v>
      </c>
      <c r="AY234" s="259" t="s">
        <v>199</v>
      </c>
    </row>
    <row r="235" spans="1:65" s="2" customFormat="1" ht="19.8" customHeight="1">
      <c r="A235" s="40"/>
      <c r="B235" s="41"/>
      <c r="C235" s="260" t="s">
        <v>415</v>
      </c>
      <c r="D235" s="260" t="s">
        <v>222</v>
      </c>
      <c r="E235" s="261" t="s">
        <v>985</v>
      </c>
      <c r="F235" s="262" t="s">
        <v>986</v>
      </c>
      <c r="G235" s="263" t="s">
        <v>296</v>
      </c>
      <c r="H235" s="264">
        <v>27.888</v>
      </c>
      <c r="I235" s="265"/>
      <c r="J235" s="266">
        <f>ROUND(I235*H235,2)</f>
        <v>0</v>
      </c>
      <c r="K235" s="262" t="s">
        <v>32</v>
      </c>
      <c r="L235" s="46"/>
      <c r="M235" s="267" t="s">
        <v>32</v>
      </c>
      <c r="N235" s="268" t="s">
        <v>48</v>
      </c>
      <c r="O235" s="86"/>
      <c r="P235" s="230">
        <f>O235*H235</f>
        <v>0</v>
      </c>
      <c r="Q235" s="230">
        <v>0</v>
      </c>
      <c r="R235" s="230">
        <f>Q235*H235</f>
        <v>0</v>
      </c>
      <c r="S235" s="230">
        <v>0</v>
      </c>
      <c r="T235" s="231">
        <f>S235*H235</f>
        <v>0</v>
      </c>
      <c r="U235" s="40"/>
      <c r="V235" s="40"/>
      <c r="W235" s="40"/>
      <c r="X235" s="40"/>
      <c r="Y235" s="40"/>
      <c r="Z235" s="40"/>
      <c r="AA235" s="40"/>
      <c r="AB235" s="40"/>
      <c r="AC235" s="40"/>
      <c r="AD235" s="40"/>
      <c r="AE235" s="40"/>
      <c r="AR235" s="232" t="s">
        <v>209</v>
      </c>
      <c r="AT235" s="232" t="s">
        <v>222</v>
      </c>
      <c r="AU235" s="232" t="s">
        <v>86</v>
      </c>
      <c r="AY235" s="18" t="s">
        <v>199</v>
      </c>
      <c r="BE235" s="233">
        <f>IF(N235="základní",J235,0)</f>
        <v>0</v>
      </c>
      <c r="BF235" s="233">
        <f>IF(N235="snížená",J235,0)</f>
        <v>0</v>
      </c>
      <c r="BG235" s="233">
        <f>IF(N235="zákl. přenesená",J235,0)</f>
        <v>0</v>
      </c>
      <c r="BH235" s="233">
        <f>IF(N235="sníž. přenesená",J235,0)</f>
        <v>0</v>
      </c>
      <c r="BI235" s="233">
        <f>IF(N235="nulová",J235,0)</f>
        <v>0</v>
      </c>
      <c r="BJ235" s="18" t="s">
        <v>84</v>
      </c>
      <c r="BK235" s="233">
        <f>ROUND(I235*H235,2)</f>
        <v>0</v>
      </c>
      <c r="BL235" s="18" t="s">
        <v>209</v>
      </c>
      <c r="BM235" s="232" t="s">
        <v>418</v>
      </c>
    </row>
    <row r="236" spans="1:47" s="2" customFormat="1" ht="12">
      <c r="A236" s="40"/>
      <c r="B236" s="41"/>
      <c r="C236" s="42"/>
      <c r="D236" s="234" t="s">
        <v>210</v>
      </c>
      <c r="E236" s="42"/>
      <c r="F236" s="235" t="s">
        <v>986</v>
      </c>
      <c r="G236" s="42"/>
      <c r="H236" s="42"/>
      <c r="I236" s="138"/>
      <c r="J236" s="42"/>
      <c r="K236" s="42"/>
      <c r="L236" s="46"/>
      <c r="M236" s="236"/>
      <c r="N236" s="237"/>
      <c r="O236" s="86"/>
      <c r="P236" s="86"/>
      <c r="Q236" s="86"/>
      <c r="R236" s="86"/>
      <c r="S236" s="86"/>
      <c r="T236" s="87"/>
      <c r="U236" s="40"/>
      <c r="V236" s="40"/>
      <c r="W236" s="40"/>
      <c r="X236" s="40"/>
      <c r="Y236" s="40"/>
      <c r="Z236" s="40"/>
      <c r="AA236" s="40"/>
      <c r="AB236" s="40"/>
      <c r="AC236" s="40"/>
      <c r="AD236" s="40"/>
      <c r="AE236" s="40"/>
      <c r="AT236" s="18" t="s">
        <v>210</v>
      </c>
      <c r="AU236" s="18" t="s">
        <v>86</v>
      </c>
    </row>
    <row r="237" spans="1:51" s="13" customFormat="1" ht="12">
      <c r="A237" s="13"/>
      <c r="B237" s="238"/>
      <c r="C237" s="239"/>
      <c r="D237" s="234" t="s">
        <v>213</v>
      </c>
      <c r="E237" s="240" t="s">
        <v>32</v>
      </c>
      <c r="F237" s="241" t="s">
        <v>1637</v>
      </c>
      <c r="G237" s="239"/>
      <c r="H237" s="242">
        <v>27.888</v>
      </c>
      <c r="I237" s="243"/>
      <c r="J237" s="239"/>
      <c r="K237" s="239"/>
      <c r="L237" s="244"/>
      <c r="M237" s="245"/>
      <c r="N237" s="246"/>
      <c r="O237" s="246"/>
      <c r="P237" s="246"/>
      <c r="Q237" s="246"/>
      <c r="R237" s="246"/>
      <c r="S237" s="246"/>
      <c r="T237" s="247"/>
      <c r="U237" s="13"/>
      <c r="V237" s="13"/>
      <c r="W237" s="13"/>
      <c r="X237" s="13"/>
      <c r="Y237" s="13"/>
      <c r="Z237" s="13"/>
      <c r="AA237" s="13"/>
      <c r="AB237" s="13"/>
      <c r="AC237" s="13"/>
      <c r="AD237" s="13"/>
      <c r="AE237" s="13"/>
      <c r="AT237" s="248" t="s">
        <v>213</v>
      </c>
      <c r="AU237" s="248" t="s">
        <v>86</v>
      </c>
      <c r="AV237" s="13" t="s">
        <v>86</v>
      </c>
      <c r="AW237" s="13" t="s">
        <v>39</v>
      </c>
      <c r="AX237" s="13" t="s">
        <v>6</v>
      </c>
      <c r="AY237" s="248" t="s">
        <v>199</v>
      </c>
    </row>
    <row r="238" spans="1:51" s="14" customFormat="1" ht="12">
      <c r="A238" s="14"/>
      <c r="B238" s="249"/>
      <c r="C238" s="250"/>
      <c r="D238" s="234" t="s">
        <v>213</v>
      </c>
      <c r="E238" s="251" t="s">
        <v>32</v>
      </c>
      <c r="F238" s="252" t="s">
        <v>215</v>
      </c>
      <c r="G238" s="250"/>
      <c r="H238" s="253">
        <v>27.888</v>
      </c>
      <c r="I238" s="254"/>
      <c r="J238" s="250"/>
      <c r="K238" s="250"/>
      <c r="L238" s="255"/>
      <c r="M238" s="269"/>
      <c r="N238" s="270"/>
      <c r="O238" s="270"/>
      <c r="P238" s="270"/>
      <c r="Q238" s="270"/>
      <c r="R238" s="270"/>
      <c r="S238" s="270"/>
      <c r="T238" s="271"/>
      <c r="U238" s="14"/>
      <c r="V238" s="14"/>
      <c r="W238" s="14"/>
      <c r="X238" s="14"/>
      <c r="Y238" s="14"/>
      <c r="Z238" s="14"/>
      <c r="AA238" s="14"/>
      <c r="AB238" s="14"/>
      <c r="AC238" s="14"/>
      <c r="AD238" s="14"/>
      <c r="AE238" s="14"/>
      <c r="AT238" s="259" t="s">
        <v>213</v>
      </c>
      <c r="AU238" s="259" t="s">
        <v>86</v>
      </c>
      <c r="AV238" s="14" t="s">
        <v>209</v>
      </c>
      <c r="AW238" s="14" t="s">
        <v>39</v>
      </c>
      <c r="AX238" s="14" t="s">
        <v>84</v>
      </c>
      <c r="AY238" s="259" t="s">
        <v>199</v>
      </c>
    </row>
    <row r="239" spans="1:65" s="2" customFormat="1" ht="14.4" customHeight="1">
      <c r="A239" s="40"/>
      <c r="B239" s="41"/>
      <c r="C239" s="260" t="s">
        <v>348</v>
      </c>
      <c r="D239" s="260" t="s">
        <v>222</v>
      </c>
      <c r="E239" s="261" t="s">
        <v>987</v>
      </c>
      <c r="F239" s="262" t="s">
        <v>988</v>
      </c>
      <c r="G239" s="263" t="s">
        <v>296</v>
      </c>
      <c r="H239" s="264">
        <v>808.752</v>
      </c>
      <c r="I239" s="265"/>
      <c r="J239" s="266">
        <f>ROUND(I239*H239,2)</f>
        <v>0</v>
      </c>
      <c r="K239" s="262" t="s">
        <v>32</v>
      </c>
      <c r="L239" s="46"/>
      <c r="M239" s="267" t="s">
        <v>32</v>
      </c>
      <c r="N239" s="268" t="s">
        <v>48</v>
      </c>
      <c r="O239" s="86"/>
      <c r="P239" s="230">
        <f>O239*H239</f>
        <v>0</v>
      </c>
      <c r="Q239" s="230">
        <v>0</v>
      </c>
      <c r="R239" s="230">
        <f>Q239*H239</f>
        <v>0</v>
      </c>
      <c r="S239" s="230">
        <v>0</v>
      </c>
      <c r="T239" s="231">
        <f>S239*H239</f>
        <v>0</v>
      </c>
      <c r="U239" s="40"/>
      <c r="V239" s="40"/>
      <c r="W239" s="40"/>
      <c r="X239" s="40"/>
      <c r="Y239" s="40"/>
      <c r="Z239" s="40"/>
      <c r="AA239" s="40"/>
      <c r="AB239" s="40"/>
      <c r="AC239" s="40"/>
      <c r="AD239" s="40"/>
      <c r="AE239" s="40"/>
      <c r="AR239" s="232" t="s">
        <v>209</v>
      </c>
      <c r="AT239" s="232" t="s">
        <v>222</v>
      </c>
      <c r="AU239" s="232" t="s">
        <v>86</v>
      </c>
      <c r="AY239" s="18" t="s">
        <v>199</v>
      </c>
      <c r="BE239" s="233">
        <f>IF(N239="základní",J239,0)</f>
        <v>0</v>
      </c>
      <c r="BF239" s="233">
        <f>IF(N239="snížená",J239,0)</f>
        <v>0</v>
      </c>
      <c r="BG239" s="233">
        <f>IF(N239="zákl. přenesená",J239,0)</f>
        <v>0</v>
      </c>
      <c r="BH239" s="233">
        <f>IF(N239="sníž. přenesená",J239,0)</f>
        <v>0</v>
      </c>
      <c r="BI239" s="233">
        <f>IF(N239="nulová",J239,0)</f>
        <v>0</v>
      </c>
      <c r="BJ239" s="18" t="s">
        <v>84</v>
      </c>
      <c r="BK239" s="233">
        <f>ROUND(I239*H239,2)</f>
        <v>0</v>
      </c>
      <c r="BL239" s="18" t="s">
        <v>209</v>
      </c>
      <c r="BM239" s="232" t="s">
        <v>423</v>
      </c>
    </row>
    <row r="240" spans="1:47" s="2" customFormat="1" ht="12">
      <c r="A240" s="40"/>
      <c r="B240" s="41"/>
      <c r="C240" s="42"/>
      <c r="D240" s="234" t="s">
        <v>210</v>
      </c>
      <c r="E240" s="42"/>
      <c r="F240" s="235" t="s">
        <v>988</v>
      </c>
      <c r="G240" s="42"/>
      <c r="H240" s="42"/>
      <c r="I240" s="138"/>
      <c r="J240" s="42"/>
      <c r="K240" s="42"/>
      <c r="L240" s="46"/>
      <c r="M240" s="236"/>
      <c r="N240" s="237"/>
      <c r="O240" s="86"/>
      <c r="P240" s="86"/>
      <c r="Q240" s="86"/>
      <c r="R240" s="86"/>
      <c r="S240" s="86"/>
      <c r="T240" s="87"/>
      <c r="U240" s="40"/>
      <c r="V240" s="40"/>
      <c r="W240" s="40"/>
      <c r="X240" s="40"/>
      <c r="Y240" s="40"/>
      <c r="Z240" s="40"/>
      <c r="AA240" s="40"/>
      <c r="AB240" s="40"/>
      <c r="AC240" s="40"/>
      <c r="AD240" s="40"/>
      <c r="AE240" s="40"/>
      <c r="AT240" s="18" t="s">
        <v>210</v>
      </c>
      <c r="AU240" s="18" t="s">
        <v>86</v>
      </c>
    </row>
    <row r="241" spans="1:51" s="13" customFormat="1" ht="12">
      <c r="A241" s="13"/>
      <c r="B241" s="238"/>
      <c r="C241" s="239"/>
      <c r="D241" s="234" t="s">
        <v>213</v>
      </c>
      <c r="E241" s="240" t="s">
        <v>32</v>
      </c>
      <c r="F241" s="241" t="s">
        <v>1638</v>
      </c>
      <c r="G241" s="239"/>
      <c r="H241" s="242">
        <v>808.752</v>
      </c>
      <c r="I241" s="243"/>
      <c r="J241" s="239"/>
      <c r="K241" s="239"/>
      <c r="L241" s="244"/>
      <c r="M241" s="245"/>
      <c r="N241" s="246"/>
      <c r="O241" s="246"/>
      <c r="P241" s="246"/>
      <c r="Q241" s="246"/>
      <c r="R241" s="246"/>
      <c r="S241" s="246"/>
      <c r="T241" s="247"/>
      <c r="U241" s="13"/>
      <c r="V241" s="13"/>
      <c r="W241" s="13"/>
      <c r="X241" s="13"/>
      <c r="Y241" s="13"/>
      <c r="Z241" s="13"/>
      <c r="AA241" s="13"/>
      <c r="AB241" s="13"/>
      <c r="AC241" s="13"/>
      <c r="AD241" s="13"/>
      <c r="AE241" s="13"/>
      <c r="AT241" s="248" t="s">
        <v>213</v>
      </c>
      <c r="AU241" s="248" t="s">
        <v>86</v>
      </c>
      <c r="AV241" s="13" t="s">
        <v>86</v>
      </c>
      <c r="AW241" s="13" t="s">
        <v>39</v>
      </c>
      <c r="AX241" s="13" t="s">
        <v>6</v>
      </c>
      <c r="AY241" s="248" t="s">
        <v>199</v>
      </c>
    </row>
    <row r="242" spans="1:51" s="14" customFormat="1" ht="12">
      <c r="A242" s="14"/>
      <c r="B242" s="249"/>
      <c r="C242" s="250"/>
      <c r="D242" s="234" t="s">
        <v>213</v>
      </c>
      <c r="E242" s="251" t="s">
        <v>32</v>
      </c>
      <c r="F242" s="252" t="s">
        <v>215</v>
      </c>
      <c r="G242" s="250"/>
      <c r="H242" s="253">
        <v>808.752</v>
      </c>
      <c r="I242" s="254"/>
      <c r="J242" s="250"/>
      <c r="K242" s="250"/>
      <c r="L242" s="255"/>
      <c r="M242" s="269"/>
      <c r="N242" s="270"/>
      <c r="O242" s="270"/>
      <c r="P242" s="270"/>
      <c r="Q242" s="270"/>
      <c r="R242" s="270"/>
      <c r="S242" s="270"/>
      <c r="T242" s="271"/>
      <c r="U242" s="14"/>
      <c r="V242" s="14"/>
      <c r="W242" s="14"/>
      <c r="X242" s="14"/>
      <c r="Y242" s="14"/>
      <c r="Z242" s="14"/>
      <c r="AA242" s="14"/>
      <c r="AB242" s="14"/>
      <c r="AC242" s="14"/>
      <c r="AD242" s="14"/>
      <c r="AE242" s="14"/>
      <c r="AT242" s="259" t="s">
        <v>213</v>
      </c>
      <c r="AU242" s="259" t="s">
        <v>86</v>
      </c>
      <c r="AV242" s="14" t="s">
        <v>209</v>
      </c>
      <c r="AW242" s="14" t="s">
        <v>39</v>
      </c>
      <c r="AX242" s="14" t="s">
        <v>84</v>
      </c>
      <c r="AY242" s="259" t="s">
        <v>199</v>
      </c>
    </row>
    <row r="243" spans="1:63" s="12" customFormat="1" ht="22.8" customHeight="1">
      <c r="A243" s="12"/>
      <c r="B243" s="204"/>
      <c r="C243" s="205"/>
      <c r="D243" s="206" t="s">
        <v>76</v>
      </c>
      <c r="E243" s="218" t="s">
        <v>993</v>
      </c>
      <c r="F243" s="218" t="s">
        <v>994</v>
      </c>
      <c r="G243" s="205"/>
      <c r="H243" s="205"/>
      <c r="I243" s="208"/>
      <c r="J243" s="219">
        <f>BK243</f>
        <v>0</v>
      </c>
      <c r="K243" s="205"/>
      <c r="L243" s="210"/>
      <c r="M243" s="211"/>
      <c r="N243" s="212"/>
      <c r="O243" s="212"/>
      <c r="P243" s="213">
        <f>SUM(P244:P245)</f>
        <v>0</v>
      </c>
      <c r="Q243" s="212"/>
      <c r="R243" s="213">
        <f>SUM(R244:R245)</f>
        <v>0</v>
      </c>
      <c r="S243" s="212"/>
      <c r="T243" s="214">
        <f>SUM(T244:T245)</f>
        <v>0</v>
      </c>
      <c r="U243" s="12"/>
      <c r="V243" s="12"/>
      <c r="W243" s="12"/>
      <c r="X243" s="12"/>
      <c r="Y243" s="12"/>
      <c r="Z243" s="12"/>
      <c r="AA243" s="12"/>
      <c r="AB243" s="12"/>
      <c r="AC243" s="12"/>
      <c r="AD243" s="12"/>
      <c r="AE243" s="12"/>
      <c r="AR243" s="215" t="s">
        <v>84</v>
      </c>
      <c r="AT243" s="216" t="s">
        <v>76</v>
      </c>
      <c r="AU243" s="216" t="s">
        <v>84</v>
      </c>
      <c r="AY243" s="215" t="s">
        <v>199</v>
      </c>
      <c r="BK243" s="217">
        <f>SUM(BK244:BK245)</f>
        <v>0</v>
      </c>
    </row>
    <row r="244" spans="1:65" s="2" customFormat="1" ht="14.4" customHeight="1">
      <c r="A244" s="40"/>
      <c r="B244" s="41"/>
      <c r="C244" s="260" t="s">
        <v>425</v>
      </c>
      <c r="D244" s="260" t="s">
        <v>222</v>
      </c>
      <c r="E244" s="261" t="s">
        <v>998</v>
      </c>
      <c r="F244" s="262" t="s">
        <v>1445</v>
      </c>
      <c r="G244" s="263" t="s">
        <v>1000</v>
      </c>
      <c r="H244" s="264">
        <v>12</v>
      </c>
      <c r="I244" s="265"/>
      <c r="J244" s="266">
        <f>ROUND(I244*H244,2)</f>
        <v>0</v>
      </c>
      <c r="K244" s="262" t="s">
        <v>32</v>
      </c>
      <c r="L244" s="46"/>
      <c r="M244" s="267" t="s">
        <v>32</v>
      </c>
      <c r="N244" s="268" t="s">
        <v>48</v>
      </c>
      <c r="O244" s="86"/>
      <c r="P244" s="230">
        <f>O244*H244</f>
        <v>0</v>
      </c>
      <c r="Q244" s="230">
        <v>0</v>
      </c>
      <c r="R244" s="230">
        <f>Q244*H244</f>
        <v>0</v>
      </c>
      <c r="S244" s="230">
        <v>0</v>
      </c>
      <c r="T244" s="231">
        <f>S244*H244</f>
        <v>0</v>
      </c>
      <c r="U244" s="40"/>
      <c r="V244" s="40"/>
      <c r="W244" s="40"/>
      <c r="X244" s="40"/>
      <c r="Y244" s="40"/>
      <c r="Z244" s="40"/>
      <c r="AA244" s="40"/>
      <c r="AB244" s="40"/>
      <c r="AC244" s="40"/>
      <c r="AD244" s="40"/>
      <c r="AE244" s="40"/>
      <c r="AR244" s="232" t="s">
        <v>209</v>
      </c>
      <c r="AT244" s="232" t="s">
        <v>222</v>
      </c>
      <c r="AU244" s="232" t="s">
        <v>86</v>
      </c>
      <c r="AY244" s="18" t="s">
        <v>199</v>
      </c>
      <c r="BE244" s="233">
        <f>IF(N244="základní",J244,0)</f>
        <v>0</v>
      </c>
      <c r="BF244" s="233">
        <f>IF(N244="snížená",J244,0)</f>
        <v>0</v>
      </c>
      <c r="BG244" s="233">
        <f>IF(N244="zákl. přenesená",J244,0)</f>
        <v>0</v>
      </c>
      <c r="BH244" s="233">
        <f>IF(N244="sníž. přenesená",J244,0)</f>
        <v>0</v>
      </c>
      <c r="BI244" s="233">
        <f>IF(N244="nulová",J244,0)</f>
        <v>0</v>
      </c>
      <c r="BJ244" s="18" t="s">
        <v>84</v>
      </c>
      <c r="BK244" s="233">
        <f>ROUND(I244*H244,2)</f>
        <v>0</v>
      </c>
      <c r="BL244" s="18" t="s">
        <v>209</v>
      </c>
      <c r="BM244" s="232" t="s">
        <v>428</v>
      </c>
    </row>
    <row r="245" spans="1:47" s="2" customFormat="1" ht="12">
      <c r="A245" s="40"/>
      <c r="B245" s="41"/>
      <c r="C245" s="42"/>
      <c r="D245" s="234" t="s">
        <v>210</v>
      </c>
      <c r="E245" s="42"/>
      <c r="F245" s="235" t="s">
        <v>1445</v>
      </c>
      <c r="G245" s="42"/>
      <c r="H245" s="42"/>
      <c r="I245" s="138"/>
      <c r="J245" s="42"/>
      <c r="K245" s="42"/>
      <c r="L245" s="46"/>
      <c r="M245" s="236"/>
      <c r="N245" s="237"/>
      <c r="O245" s="86"/>
      <c r="P245" s="86"/>
      <c r="Q245" s="86"/>
      <c r="R245" s="86"/>
      <c r="S245" s="86"/>
      <c r="T245" s="87"/>
      <c r="U245" s="40"/>
      <c r="V245" s="40"/>
      <c r="W245" s="40"/>
      <c r="X245" s="40"/>
      <c r="Y245" s="40"/>
      <c r="Z245" s="40"/>
      <c r="AA245" s="40"/>
      <c r="AB245" s="40"/>
      <c r="AC245" s="40"/>
      <c r="AD245" s="40"/>
      <c r="AE245" s="40"/>
      <c r="AT245" s="18" t="s">
        <v>210</v>
      </c>
      <c r="AU245" s="18" t="s">
        <v>86</v>
      </c>
    </row>
    <row r="246" spans="1:63" s="12" customFormat="1" ht="22.8" customHeight="1">
      <c r="A246" s="12"/>
      <c r="B246" s="204"/>
      <c r="C246" s="205"/>
      <c r="D246" s="206" t="s">
        <v>76</v>
      </c>
      <c r="E246" s="218" t="s">
        <v>1001</v>
      </c>
      <c r="F246" s="218" t="s">
        <v>1002</v>
      </c>
      <c r="G246" s="205"/>
      <c r="H246" s="205"/>
      <c r="I246" s="208"/>
      <c r="J246" s="219">
        <f>BK246</f>
        <v>0</v>
      </c>
      <c r="K246" s="205"/>
      <c r="L246" s="210"/>
      <c r="M246" s="211"/>
      <c r="N246" s="212"/>
      <c r="O246" s="212"/>
      <c r="P246" s="213">
        <f>SUM(P247:P250)</f>
        <v>0</v>
      </c>
      <c r="Q246" s="212"/>
      <c r="R246" s="213">
        <f>SUM(R247:R250)</f>
        <v>0</v>
      </c>
      <c r="S246" s="212"/>
      <c r="T246" s="214">
        <f>SUM(T247:T250)</f>
        <v>0</v>
      </c>
      <c r="U246" s="12"/>
      <c r="V246" s="12"/>
      <c r="W246" s="12"/>
      <c r="X246" s="12"/>
      <c r="Y246" s="12"/>
      <c r="Z246" s="12"/>
      <c r="AA246" s="12"/>
      <c r="AB246" s="12"/>
      <c r="AC246" s="12"/>
      <c r="AD246" s="12"/>
      <c r="AE246" s="12"/>
      <c r="AR246" s="215" t="s">
        <v>84</v>
      </c>
      <c r="AT246" s="216" t="s">
        <v>76</v>
      </c>
      <c r="AU246" s="216" t="s">
        <v>84</v>
      </c>
      <c r="AY246" s="215" t="s">
        <v>199</v>
      </c>
      <c r="BK246" s="217">
        <f>SUM(BK247:BK250)</f>
        <v>0</v>
      </c>
    </row>
    <row r="247" spans="1:65" s="2" customFormat="1" ht="19.8" customHeight="1">
      <c r="A247" s="40"/>
      <c r="B247" s="41"/>
      <c r="C247" s="260" t="s">
        <v>351</v>
      </c>
      <c r="D247" s="260" t="s">
        <v>222</v>
      </c>
      <c r="E247" s="261" t="s">
        <v>1003</v>
      </c>
      <c r="F247" s="262" t="s">
        <v>1004</v>
      </c>
      <c r="G247" s="263" t="s">
        <v>296</v>
      </c>
      <c r="H247" s="264">
        <v>171.462</v>
      </c>
      <c r="I247" s="265"/>
      <c r="J247" s="266">
        <f>ROUND(I247*H247,2)</f>
        <v>0</v>
      </c>
      <c r="K247" s="262" t="s">
        <v>32</v>
      </c>
      <c r="L247" s="46"/>
      <c r="M247" s="267" t="s">
        <v>32</v>
      </c>
      <c r="N247" s="268" t="s">
        <v>48</v>
      </c>
      <c r="O247" s="86"/>
      <c r="P247" s="230">
        <f>O247*H247</f>
        <v>0</v>
      </c>
      <c r="Q247" s="230">
        <v>0</v>
      </c>
      <c r="R247" s="230">
        <f>Q247*H247</f>
        <v>0</v>
      </c>
      <c r="S247" s="230">
        <v>0</v>
      </c>
      <c r="T247" s="231">
        <f>S247*H247</f>
        <v>0</v>
      </c>
      <c r="U247" s="40"/>
      <c r="V247" s="40"/>
      <c r="W247" s="40"/>
      <c r="X247" s="40"/>
      <c r="Y247" s="40"/>
      <c r="Z247" s="40"/>
      <c r="AA247" s="40"/>
      <c r="AB247" s="40"/>
      <c r="AC247" s="40"/>
      <c r="AD247" s="40"/>
      <c r="AE247" s="40"/>
      <c r="AR247" s="232" t="s">
        <v>209</v>
      </c>
      <c r="AT247" s="232" t="s">
        <v>222</v>
      </c>
      <c r="AU247" s="232" t="s">
        <v>86</v>
      </c>
      <c r="AY247" s="18" t="s">
        <v>199</v>
      </c>
      <c r="BE247" s="233">
        <f>IF(N247="základní",J247,0)</f>
        <v>0</v>
      </c>
      <c r="BF247" s="233">
        <f>IF(N247="snížená",J247,0)</f>
        <v>0</v>
      </c>
      <c r="BG247" s="233">
        <f>IF(N247="zákl. přenesená",J247,0)</f>
        <v>0</v>
      </c>
      <c r="BH247" s="233">
        <f>IF(N247="sníž. přenesená",J247,0)</f>
        <v>0</v>
      </c>
      <c r="BI247" s="233">
        <f>IF(N247="nulová",J247,0)</f>
        <v>0</v>
      </c>
      <c r="BJ247" s="18" t="s">
        <v>84</v>
      </c>
      <c r="BK247" s="233">
        <f>ROUND(I247*H247,2)</f>
        <v>0</v>
      </c>
      <c r="BL247" s="18" t="s">
        <v>209</v>
      </c>
      <c r="BM247" s="232" t="s">
        <v>431</v>
      </c>
    </row>
    <row r="248" spans="1:47" s="2" customFormat="1" ht="12">
      <c r="A248" s="40"/>
      <c r="B248" s="41"/>
      <c r="C248" s="42"/>
      <c r="D248" s="234" t="s">
        <v>210</v>
      </c>
      <c r="E248" s="42"/>
      <c r="F248" s="235" t="s">
        <v>1004</v>
      </c>
      <c r="G248" s="42"/>
      <c r="H248" s="42"/>
      <c r="I248" s="138"/>
      <c r="J248" s="42"/>
      <c r="K248" s="42"/>
      <c r="L248" s="46"/>
      <c r="M248" s="236"/>
      <c r="N248" s="237"/>
      <c r="O248" s="86"/>
      <c r="P248" s="86"/>
      <c r="Q248" s="86"/>
      <c r="R248" s="86"/>
      <c r="S248" s="86"/>
      <c r="T248" s="87"/>
      <c r="U248" s="40"/>
      <c r="V248" s="40"/>
      <c r="W248" s="40"/>
      <c r="X248" s="40"/>
      <c r="Y248" s="40"/>
      <c r="Z248" s="40"/>
      <c r="AA248" s="40"/>
      <c r="AB248" s="40"/>
      <c r="AC248" s="40"/>
      <c r="AD248" s="40"/>
      <c r="AE248" s="40"/>
      <c r="AT248" s="18" t="s">
        <v>210</v>
      </c>
      <c r="AU248" s="18" t="s">
        <v>86</v>
      </c>
    </row>
    <row r="249" spans="1:65" s="2" customFormat="1" ht="30" customHeight="1">
      <c r="A249" s="40"/>
      <c r="B249" s="41"/>
      <c r="C249" s="260" t="s">
        <v>432</v>
      </c>
      <c r="D249" s="260" t="s">
        <v>222</v>
      </c>
      <c r="E249" s="261" t="s">
        <v>1446</v>
      </c>
      <c r="F249" s="262" t="s">
        <v>1447</v>
      </c>
      <c r="G249" s="263" t="s">
        <v>296</v>
      </c>
      <c r="H249" s="264">
        <v>171.462</v>
      </c>
      <c r="I249" s="265"/>
      <c r="J249" s="266">
        <f>ROUND(I249*H249,2)</f>
        <v>0</v>
      </c>
      <c r="K249" s="262" t="s">
        <v>32</v>
      </c>
      <c r="L249" s="46"/>
      <c r="M249" s="267" t="s">
        <v>32</v>
      </c>
      <c r="N249" s="268" t="s">
        <v>48</v>
      </c>
      <c r="O249" s="86"/>
      <c r="P249" s="230">
        <f>O249*H249</f>
        <v>0</v>
      </c>
      <c r="Q249" s="230">
        <v>0</v>
      </c>
      <c r="R249" s="230">
        <f>Q249*H249</f>
        <v>0</v>
      </c>
      <c r="S249" s="230">
        <v>0</v>
      </c>
      <c r="T249" s="231">
        <f>S249*H249</f>
        <v>0</v>
      </c>
      <c r="U249" s="40"/>
      <c r="V249" s="40"/>
      <c r="W249" s="40"/>
      <c r="X249" s="40"/>
      <c r="Y249" s="40"/>
      <c r="Z249" s="40"/>
      <c r="AA249" s="40"/>
      <c r="AB249" s="40"/>
      <c r="AC249" s="40"/>
      <c r="AD249" s="40"/>
      <c r="AE249" s="40"/>
      <c r="AR249" s="232" t="s">
        <v>209</v>
      </c>
      <c r="AT249" s="232" t="s">
        <v>222</v>
      </c>
      <c r="AU249" s="232" t="s">
        <v>86</v>
      </c>
      <c r="AY249" s="18" t="s">
        <v>199</v>
      </c>
      <c r="BE249" s="233">
        <f>IF(N249="základní",J249,0)</f>
        <v>0</v>
      </c>
      <c r="BF249" s="233">
        <f>IF(N249="snížená",J249,0)</f>
        <v>0</v>
      </c>
      <c r="BG249" s="233">
        <f>IF(N249="zákl. přenesená",J249,0)</f>
        <v>0</v>
      </c>
      <c r="BH249" s="233">
        <f>IF(N249="sníž. přenesená",J249,0)</f>
        <v>0</v>
      </c>
      <c r="BI249" s="233">
        <f>IF(N249="nulová",J249,0)</f>
        <v>0</v>
      </c>
      <c r="BJ249" s="18" t="s">
        <v>84</v>
      </c>
      <c r="BK249" s="233">
        <f>ROUND(I249*H249,2)</f>
        <v>0</v>
      </c>
      <c r="BL249" s="18" t="s">
        <v>209</v>
      </c>
      <c r="BM249" s="232" t="s">
        <v>435</v>
      </c>
    </row>
    <row r="250" spans="1:47" s="2" customFormat="1" ht="12">
      <c r="A250" s="40"/>
      <c r="B250" s="41"/>
      <c r="C250" s="42"/>
      <c r="D250" s="234" t="s">
        <v>210</v>
      </c>
      <c r="E250" s="42"/>
      <c r="F250" s="235" t="s">
        <v>1447</v>
      </c>
      <c r="G250" s="42"/>
      <c r="H250" s="42"/>
      <c r="I250" s="138"/>
      <c r="J250" s="42"/>
      <c r="K250" s="42"/>
      <c r="L250" s="46"/>
      <c r="M250" s="236"/>
      <c r="N250" s="237"/>
      <c r="O250" s="86"/>
      <c r="P250" s="86"/>
      <c r="Q250" s="86"/>
      <c r="R250" s="86"/>
      <c r="S250" s="86"/>
      <c r="T250" s="87"/>
      <c r="U250" s="40"/>
      <c r="V250" s="40"/>
      <c r="W250" s="40"/>
      <c r="X250" s="40"/>
      <c r="Y250" s="40"/>
      <c r="Z250" s="40"/>
      <c r="AA250" s="40"/>
      <c r="AB250" s="40"/>
      <c r="AC250" s="40"/>
      <c r="AD250" s="40"/>
      <c r="AE250" s="40"/>
      <c r="AT250" s="18" t="s">
        <v>210</v>
      </c>
      <c r="AU250" s="18" t="s">
        <v>86</v>
      </c>
    </row>
    <row r="251" spans="1:63" s="12" customFormat="1" ht="25.9" customHeight="1">
      <c r="A251" s="12"/>
      <c r="B251" s="204"/>
      <c r="C251" s="205"/>
      <c r="D251" s="206" t="s">
        <v>76</v>
      </c>
      <c r="E251" s="207" t="s">
        <v>203</v>
      </c>
      <c r="F251" s="207" t="s">
        <v>220</v>
      </c>
      <c r="G251" s="205"/>
      <c r="H251" s="205"/>
      <c r="I251" s="208"/>
      <c r="J251" s="209">
        <f>BK251</f>
        <v>0</v>
      </c>
      <c r="K251" s="205"/>
      <c r="L251" s="210"/>
      <c r="M251" s="211"/>
      <c r="N251" s="212"/>
      <c r="O251" s="212"/>
      <c r="P251" s="213">
        <f>P252</f>
        <v>0</v>
      </c>
      <c r="Q251" s="212"/>
      <c r="R251" s="213">
        <f>R252</f>
        <v>0</v>
      </c>
      <c r="S251" s="212"/>
      <c r="T251" s="214">
        <f>T252</f>
        <v>0</v>
      </c>
      <c r="U251" s="12"/>
      <c r="V251" s="12"/>
      <c r="W251" s="12"/>
      <c r="X251" s="12"/>
      <c r="Y251" s="12"/>
      <c r="Z251" s="12"/>
      <c r="AA251" s="12"/>
      <c r="AB251" s="12"/>
      <c r="AC251" s="12"/>
      <c r="AD251" s="12"/>
      <c r="AE251" s="12"/>
      <c r="AR251" s="215" t="s">
        <v>221</v>
      </c>
      <c r="AT251" s="216" t="s">
        <v>76</v>
      </c>
      <c r="AU251" s="216" t="s">
        <v>6</v>
      </c>
      <c r="AY251" s="215" t="s">
        <v>199</v>
      </c>
      <c r="BK251" s="217">
        <f>BK252</f>
        <v>0</v>
      </c>
    </row>
    <row r="252" spans="1:63" s="12" customFormat="1" ht="22.8" customHeight="1">
      <c r="A252" s="12"/>
      <c r="B252" s="204"/>
      <c r="C252" s="205"/>
      <c r="D252" s="206" t="s">
        <v>76</v>
      </c>
      <c r="E252" s="218" t="s">
        <v>1057</v>
      </c>
      <c r="F252" s="218" t="s">
        <v>1058</v>
      </c>
      <c r="G252" s="205"/>
      <c r="H252" s="205"/>
      <c r="I252" s="208"/>
      <c r="J252" s="219">
        <f>BK252</f>
        <v>0</v>
      </c>
      <c r="K252" s="205"/>
      <c r="L252" s="210"/>
      <c r="M252" s="211"/>
      <c r="N252" s="212"/>
      <c r="O252" s="212"/>
      <c r="P252" s="213">
        <f>SUM(P253:P254)</f>
        <v>0</v>
      </c>
      <c r="Q252" s="212"/>
      <c r="R252" s="213">
        <f>SUM(R253:R254)</f>
        <v>0</v>
      </c>
      <c r="S252" s="212"/>
      <c r="T252" s="214">
        <f>SUM(T253:T254)</f>
        <v>0</v>
      </c>
      <c r="U252" s="12"/>
      <c r="V252" s="12"/>
      <c r="W252" s="12"/>
      <c r="X252" s="12"/>
      <c r="Y252" s="12"/>
      <c r="Z252" s="12"/>
      <c r="AA252" s="12"/>
      <c r="AB252" s="12"/>
      <c r="AC252" s="12"/>
      <c r="AD252" s="12"/>
      <c r="AE252" s="12"/>
      <c r="AR252" s="215" t="s">
        <v>221</v>
      </c>
      <c r="AT252" s="216" t="s">
        <v>76</v>
      </c>
      <c r="AU252" s="216" t="s">
        <v>84</v>
      </c>
      <c r="AY252" s="215" t="s">
        <v>199</v>
      </c>
      <c r="BK252" s="217">
        <f>SUM(BK253:BK254)</f>
        <v>0</v>
      </c>
    </row>
    <row r="253" spans="1:65" s="2" customFormat="1" ht="19.8" customHeight="1">
      <c r="A253" s="40"/>
      <c r="B253" s="41"/>
      <c r="C253" s="260" t="s">
        <v>354</v>
      </c>
      <c r="D253" s="260" t="s">
        <v>222</v>
      </c>
      <c r="E253" s="261" t="s">
        <v>1060</v>
      </c>
      <c r="F253" s="262" t="s">
        <v>1061</v>
      </c>
      <c r="G253" s="263" t="s">
        <v>1062</v>
      </c>
      <c r="H253" s="264">
        <v>1</v>
      </c>
      <c r="I253" s="265"/>
      <c r="J253" s="266">
        <f>ROUND(I253*H253,2)</f>
        <v>0</v>
      </c>
      <c r="K253" s="262" t="s">
        <v>32</v>
      </c>
      <c r="L253" s="46"/>
      <c r="M253" s="267" t="s">
        <v>32</v>
      </c>
      <c r="N253" s="268" t="s">
        <v>48</v>
      </c>
      <c r="O253" s="86"/>
      <c r="P253" s="230">
        <f>O253*H253</f>
        <v>0</v>
      </c>
      <c r="Q253" s="230">
        <v>0</v>
      </c>
      <c r="R253" s="230">
        <f>Q253*H253</f>
        <v>0</v>
      </c>
      <c r="S253" s="230">
        <v>0</v>
      </c>
      <c r="T253" s="231">
        <f>S253*H253</f>
        <v>0</v>
      </c>
      <c r="U253" s="40"/>
      <c r="V253" s="40"/>
      <c r="W253" s="40"/>
      <c r="X253" s="40"/>
      <c r="Y253" s="40"/>
      <c r="Z253" s="40"/>
      <c r="AA253" s="40"/>
      <c r="AB253" s="40"/>
      <c r="AC253" s="40"/>
      <c r="AD253" s="40"/>
      <c r="AE253" s="40"/>
      <c r="AR253" s="232" t="s">
        <v>225</v>
      </c>
      <c r="AT253" s="232" t="s">
        <v>222</v>
      </c>
      <c r="AU253" s="232" t="s">
        <v>86</v>
      </c>
      <c r="AY253" s="18" t="s">
        <v>199</v>
      </c>
      <c r="BE253" s="233">
        <f>IF(N253="základní",J253,0)</f>
        <v>0</v>
      </c>
      <c r="BF253" s="233">
        <f>IF(N253="snížená",J253,0)</f>
        <v>0</v>
      </c>
      <c r="BG253" s="233">
        <f>IF(N253="zákl. přenesená",J253,0)</f>
        <v>0</v>
      </c>
      <c r="BH253" s="233">
        <f>IF(N253="sníž. přenesená",J253,0)</f>
        <v>0</v>
      </c>
      <c r="BI253" s="233">
        <f>IF(N253="nulová",J253,0)</f>
        <v>0</v>
      </c>
      <c r="BJ253" s="18" t="s">
        <v>84</v>
      </c>
      <c r="BK253" s="233">
        <f>ROUND(I253*H253,2)</f>
        <v>0</v>
      </c>
      <c r="BL253" s="18" t="s">
        <v>225</v>
      </c>
      <c r="BM253" s="232" t="s">
        <v>443</v>
      </c>
    </row>
    <row r="254" spans="1:47" s="2" customFormat="1" ht="12">
      <c r="A254" s="40"/>
      <c r="B254" s="41"/>
      <c r="C254" s="42"/>
      <c r="D254" s="234" t="s">
        <v>210</v>
      </c>
      <c r="E254" s="42"/>
      <c r="F254" s="235" t="s">
        <v>1061</v>
      </c>
      <c r="G254" s="42"/>
      <c r="H254" s="42"/>
      <c r="I254" s="138"/>
      <c r="J254" s="42"/>
      <c r="K254" s="42"/>
      <c r="L254" s="46"/>
      <c r="M254" s="236"/>
      <c r="N254" s="237"/>
      <c r="O254" s="86"/>
      <c r="P254" s="86"/>
      <c r="Q254" s="86"/>
      <c r="R254" s="86"/>
      <c r="S254" s="86"/>
      <c r="T254" s="87"/>
      <c r="U254" s="40"/>
      <c r="V254" s="40"/>
      <c r="W254" s="40"/>
      <c r="X254" s="40"/>
      <c r="Y254" s="40"/>
      <c r="Z254" s="40"/>
      <c r="AA254" s="40"/>
      <c r="AB254" s="40"/>
      <c r="AC254" s="40"/>
      <c r="AD254" s="40"/>
      <c r="AE254" s="40"/>
      <c r="AT254" s="18" t="s">
        <v>210</v>
      </c>
      <c r="AU254" s="18" t="s">
        <v>86</v>
      </c>
    </row>
    <row r="255" spans="1:63" s="12" customFormat="1" ht="25.9" customHeight="1">
      <c r="A255" s="12"/>
      <c r="B255" s="204"/>
      <c r="C255" s="205"/>
      <c r="D255" s="206" t="s">
        <v>76</v>
      </c>
      <c r="E255" s="207" t="s">
        <v>1064</v>
      </c>
      <c r="F255" s="207" t="s">
        <v>1065</v>
      </c>
      <c r="G255" s="205"/>
      <c r="H255" s="205"/>
      <c r="I255" s="208"/>
      <c r="J255" s="209">
        <f>BK255</f>
        <v>0</v>
      </c>
      <c r="K255" s="205"/>
      <c r="L255" s="210"/>
      <c r="M255" s="211"/>
      <c r="N255" s="212"/>
      <c r="O255" s="212"/>
      <c r="P255" s="213">
        <f>SUM(P256:P261)</f>
        <v>0</v>
      </c>
      <c r="Q255" s="212"/>
      <c r="R255" s="213">
        <f>SUM(R256:R261)</f>
        <v>0</v>
      </c>
      <c r="S255" s="212"/>
      <c r="T255" s="214">
        <f>SUM(T256:T261)</f>
        <v>0</v>
      </c>
      <c r="U255" s="12"/>
      <c r="V255" s="12"/>
      <c r="W255" s="12"/>
      <c r="X255" s="12"/>
      <c r="Y255" s="12"/>
      <c r="Z255" s="12"/>
      <c r="AA255" s="12"/>
      <c r="AB255" s="12"/>
      <c r="AC255" s="12"/>
      <c r="AD255" s="12"/>
      <c r="AE255" s="12"/>
      <c r="AR255" s="215" t="s">
        <v>200</v>
      </c>
      <c r="AT255" s="216" t="s">
        <v>76</v>
      </c>
      <c r="AU255" s="216" t="s">
        <v>6</v>
      </c>
      <c r="AY255" s="215" t="s">
        <v>199</v>
      </c>
      <c r="BK255" s="217">
        <f>SUM(BK256:BK261)</f>
        <v>0</v>
      </c>
    </row>
    <row r="256" spans="1:65" s="2" customFormat="1" ht="19.8" customHeight="1">
      <c r="A256" s="40"/>
      <c r="B256" s="41"/>
      <c r="C256" s="260" t="s">
        <v>444</v>
      </c>
      <c r="D256" s="260" t="s">
        <v>222</v>
      </c>
      <c r="E256" s="261" t="s">
        <v>1066</v>
      </c>
      <c r="F256" s="262" t="s">
        <v>467</v>
      </c>
      <c r="G256" s="263" t="s">
        <v>296</v>
      </c>
      <c r="H256" s="264">
        <v>52.1</v>
      </c>
      <c r="I256" s="265"/>
      <c r="J256" s="266">
        <f>ROUND(I256*H256,2)</f>
        <v>0</v>
      </c>
      <c r="K256" s="262" t="s">
        <v>32</v>
      </c>
      <c r="L256" s="46"/>
      <c r="M256" s="267" t="s">
        <v>32</v>
      </c>
      <c r="N256" s="268" t="s">
        <v>48</v>
      </c>
      <c r="O256" s="86"/>
      <c r="P256" s="230">
        <f>O256*H256</f>
        <v>0</v>
      </c>
      <c r="Q256" s="230">
        <v>0</v>
      </c>
      <c r="R256" s="230">
        <f>Q256*H256</f>
        <v>0</v>
      </c>
      <c r="S256" s="230">
        <v>0</v>
      </c>
      <c r="T256" s="231">
        <f>S256*H256</f>
        <v>0</v>
      </c>
      <c r="U256" s="40"/>
      <c r="V256" s="40"/>
      <c r="W256" s="40"/>
      <c r="X256" s="40"/>
      <c r="Y256" s="40"/>
      <c r="Z256" s="40"/>
      <c r="AA256" s="40"/>
      <c r="AB256" s="40"/>
      <c r="AC256" s="40"/>
      <c r="AD256" s="40"/>
      <c r="AE256" s="40"/>
      <c r="AR256" s="232" t="s">
        <v>209</v>
      </c>
      <c r="AT256" s="232" t="s">
        <v>222</v>
      </c>
      <c r="AU256" s="232" t="s">
        <v>84</v>
      </c>
      <c r="AY256" s="18" t="s">
        <v>199</v>
      </c>
      <c r="BE256" s="233">
        <f>IF(N256="základní",J256,0)</f>
        <v>0</v>
      </c>
      <c r="BF256" s="233">
        <f>IF(N256="snížená",J256,0)</f>
        <v>0</v>
      </c>
      <c r="BG256" s="233">
        <f>IF(N256="zákl. přenesená",J256,0)</f>
        <v>0</v>
      </c>
      <c r="BH256" s="233">
        <f>IF(N256="sníž. přenesená",J256,0)</f>
        <v>0</v>
      </c>
      <c r="BI256" s="233">
        <f>IF(N256="nulová",J256,0)</f>
        <v>0</v>
      </c>
      <c r="BJ256" s="18" t="s">
        <v>84</v>
      </c>
      <c r="BK256" s="233">
        <f>ROUND(I256*H256,2)</f>
        <v>0</v>
      </c>
      <c r="BL256" s="18" t="s">
        <v>209</v>
      </c>
      <c r="BM256" s="232" t="s">
        <v>447</v>
      </c>
    </row>
    <row r="257" spans="1:47" s="2" customFormat="1" ht="12">
      <c r="A257" s="40"/>
      <c r="B257" s="41"/>
      <c r="C257" s="42"/>
      <c r="D257" s="234" t="s">
        <v>210</v>
      </c>
      <c r="E257" s="42"/>
      <c r="F257" s="235" t="s">
        <v>467</v>
      </c>
      <c r="G257" s="42"/>
      <c r="H257" s="42"/>
      <c r="I257" s="138"/>
      <c r="J257" s="42"/>
      <c r="K257" s="42"/>
      <c r="L257" s="46"/>
      <c r="M257" s="236"/>
      <c r="N257" s="237"/>
      <c r="O257" s="86"/>
      <c r="P257" s="86"/>
      <c r="Q257" s="86"/>
      <c r="R257" s="86"/>
      <c r="S257" s="86"/>
      <c r="T257" s="87"/>
      <c r="U257" s="40"/>
      <c r="V257" s="40"/>
      <c r="W257" s="40"/>
      <c r="X257" s="40"/>
      <c r="Y257" s="40"/>
      <c r="Z257" s="40"/>
      <c r="AA257" s="40"/>
      <c r="AB257" s="40"/>
      <c r="AC257" s="40"/>
      <c r="AD257" s="40"/>
      <c r="AE257" s="40"/>
      <c r="AT257" s="18" t="s">
        <v>210</v>
      </c>
      <c r="AU257" s="18" t="s">
        <v>84</v>
      </c>
    </row>
    <row r="258" spans="1:65" s="2" customFormat="1" ht="14.4" customHeight="1">
      <c r="A258" s="40"/>
      <c r="B258" s="41"/>
      <c r="C258" s="260" t="s">
        <v>358</v>
      </c>
      <c r="D258" s="260" t="s">
        <v>222</v>
      </c>
      <c r="E258" s="261" t="s">
        <v>1072</v>
      </c>
      <c r="F258" s="262" t="s">
        <v>1073</v>
      </c>
      <c r="G258" s="263" t="s">
        <v>296</v>
      </c>
      <c r="H258" s="264">
        <v>27.888</v>
      </c>
      <c r="I258" s="265"/>
      <c r="J258" s="266">
        <f>ROUND(I258*H258,2)</f>
        <v>0</v>
      </c>
      <c r="K258" s="262" t="s">
        <v>32</v>
      </c>
      <c r="L258" s="46"/>
      <c r="M258" s="267" t="s">
        <v>32</v>
      </c>
      <c r="N258" s="268" t="s">
        <v>48</v>
      </c>
      <c r="O258" s="86"/>
      <c r="P258" s="230">
        <f>O258*H258</f>
        <v>0</v>
      </c>
      <c r="Q258" s="230">
        <v>0</v>
      </c>
      <c r="R258" s="230">
        <f>Q258*H258</f>
        <v>0</v>
      </c>
      <c r="S258" s="230">
        <v>0</v>
      </c>
      <c r="T258" s="231">
        <f>S258*H258</f>
        <v>0</v>
      </c>
      <c r="U258" s="40"/>
      <c r="V258" s="40"/>
      <c r="W258" s="40"/>
      <c r="X258" s="40"/>
      <c r="Y258" s="40"/>
      <c r="Z258" s="40"/>
      <c r="AA258" s="40"/>
      <c r="AB258" s="40"/>
      <c r="AC258" s="40"/>
      <c r="AD258" s="40"/>
      <c r="AE258" s="40"/>
      <c r="AR258" s="232" t="s">
        <v>209</v>
      </c>
      <c r="AT258" s="232" t="s">
        <v>222</v>
      </c>
      <c r="AU258" s="232" t="s">
        <v>84</v>
      </c>
      <c r="AY258" s="18" t="s">
        <v>199</v>
      </c>
      <c r="BE258" s="233">
        <f>IF(N258="základní",J258,0)</f>
        <v>0</v>
      </c>
      <c r="BF258" s="233">
        <f>IF(N258="snížená",J258,0)</f>
        <v>0</v>
      </c>
      <c r="BG258" s="233">
        <f>IF(N258="zákl. přenesená",J258,0)</f>
        <v>0</v>
      </c>
      <c r="BH258" s="233">
        <f>IF(N258="sníž. přenesená",J258,0)</f>
        <v>0</v>
      </c>
      <c r="BI258" s="233">
        <f>IF(N258="nulová",J258,0)</f>
        <v>0</v>
      </c>
      <c r="BJ258" s="18" t="s">
        <v>84</v>
      </c>
      <c r="BK258" s="233">
        <f>ROUND(I258*H258,2)</f>
        <v>0</v>
      </c>
      <c r="BL258" s="18" t="s">
        <v>209</v>
      </c>
      <c r="BM258" s="232" t="s">
        <v>454</v>
      </c>
    </row>
    <row r="259" spans="1:47" s="2" customFormat="1" ht="12">
      <c r="A259" s="40"/>
      <c r="B259" s="41"/>
      <c r="C259" s="42"/>
      <c r="D259" s="234" t="s">
        <v>210</v>
      </c>
      <c r="E259" s="42"/>
      <c r="F259" s="235" t="s">
        <v>1073</v>
      </c>
      <c r="G259" s="42"/>
      <c r="H259" s="42"/>
      <c r="I259" s="138"/>
      <c r="J259" s="42"/>
      <c r="K259" s="42"/>
      <c r="L259" s="46"/>
      <c r="M259" s="236"/>
      <c r="N259" s="237"/>
      <c r="O259" s="86"/>
      <c r="P259" s="86"/>
      <c r="Q259" s="86"/>
      <c r="R259" s="86"/>
      <c r="S259" s="86"/>
      <c r="T259" s="87"/>
      <c r="U259" s="40"/>
      <c r="V259" s="40"/>
      <c r="W259" s="40"/>
      <c r="X259" s="40"/>
      <c r="Y259" s="40"/>
      <c r="Z259" s="40"/>
      <c r="AA259" s="40"/>
      <c r="AB259" s="40"/>
      <c r="AC259" s="40"/>
      <c r="AD259" s="40"/>
      <c r="AE259" s="40"/>
      <c r="AT259" s="18" t="s">
        <v>210</v>
      </c>
      <c r="AU259" s="18" t="s">
        <v>84</v>
      </c>
    </row>
    <row r="260" spans="1:51" s="13" customFormat="1" ht="12">
      <c r="A260" s="13"/>
      <c r="B260" s="238"/>
      <c r="C260" s="239"/>
      <c r="D260" s="234" t="s">
        <v>213</v>
      </c>
      <c r="E260" s="240" t="s">
        <v>32</v>
      </c>
      <c r="F260" s="241" t="s">
        <v>1639</v>
      </c>
      <c r="G260" s="239"/>
      <c r="H260" s="242">
        <v>27.888</v>
      </c>
      <c r="I260" s="243"/>
      <c r="J260" s="239"/>
      <c r="K260" s="239"/>
      <c r="L260" s="244"/>
      <c r="M260" s="245"/>
      <c r="N260" s="246"/>
      <c r="O260" s="246"/>
      <c r="P260" s="246"/>
      <c r="Q260" s="246"/>
      <c r="R260" s="246"/>
      <c r="S260" s="246"/>
      <c r="T260" s="247"/>
      <c r="U260" s="13"/>
      <c r="V260" s="13"/>
      <c r="W260" s="13"/>
      <c r="X260" s="13"/>
      <c r="Y260" s="13"/>
      <c r="Z260" s="13"/>
      <c r="AA260" s="13"/>
      <c r="AB260" s="13"/>
      <c r="AC260" s="13"/>
      <c r="AD260" s="13"/>
      <c r="AE260" s="13"/>
      <c r="AT260" s="248" t="s">
        <v>213</v>
      </c>
      <c r="AU260" s="248" t="s">
        <v>84</v>
      </c>
      <c r="AV260" s="13" t="s">
        <v>86</v>
      </c>
      <c r="AW260" s="13" t="s">
        <v>39</v>
      </c>
      <c r="AX260" s="13" t="s">
        <v>6</v>
      </c>
      <c r="AY260" s="248" t="s">
        <v>199</v>
      </c>
    </row>
    <row r="261" spans="1:51" s="14" customFormat="1" ht="12">
      <c r="A261" s="14"/>
      <c r="B261" s="249"/>
      <c r="C261" s="250"/>
      <c r="D261" s="234" t="s">
        <v>213</v>
      </c>
      <c r="E261" s="251" t="s">
        <v>32</v>
      </c>
      <c r="F261" s="252" t="s">
        <v>215</v>
      </c>
      <c r="G261" s="250"/>
      <c r="H261" s="253">
        <v>27.888</v>
      </c>
      <c r="I261" s="254"/>
      <c r="J261" s="250"/>
      <c r="K261" s="250"/>
      <c r="L261" s="255"/>
      <c r="M261" s="256"/>
      <c r="N261" s="257"/>
      <c r="O261" s="257"/>
      <c r="P261" s="257"/>
      <c r="Q261" s="257"/>
      <c r="R261" s="257"/>
      <c r="S261" s="257"/>
      <c r="T261" s="258"/>
      <c r="U261" s="14"/>
      <c r="V261" s="14"/>
      <c r="W261" s="14"/>
      <c r="X261" s="14"/>
      <c r="Y261" s="14"/>
      <c r="Z261" s="14"/>
      <c r="AA261" s="14"/>
      <c r="AB261" s="14"/>
      <c r="AC261" s="14"/>
      <c r="AD261" s="14"/>
      <c r="AE261" s="14"/>
      <c r="AT261" s="259" t="s">
        <v>213</v>
      </c>
      <c r="AU261" s="259" t="s">
        <v>84</v>
      </c>
      <c r="AV261" s="14" t="s">
        <v>209</v>
      </c>
      <c r="AW261" s="14" t="s">
        <v>39</v>
      </c>
      <c r="AX261" s="14" t="s">
        <v>84</v>
      </c>
      <c r="AY261" s="259" t="s">
        <v>199</v>
      </c>
    </row>
    <row r="262" spans="1:31" s="2" customFormat="1" ht="6.95" customHeight="1">
      <c r="A262" s="40"/>
      <c r="B262" s="61"/>
      <c r="C262" s="62"/>
      <c r="D262" s="62"/>
      <c r="E262" s="62"/>
      <c r="F262" s="62"/>
      <c r="G262" s="62"/>
      <c r="H262" s="62"/>
      <c r="I262" s="168"/>
      <c r="J262" s="62"/>
      <c r="K262" s="62"/>
      <c r="L262" s="46"/>
      <c r="M262" s="40"/>
      <c r="O262" s="40"/>
      <c r="P262" s="40"/>
      <c r="Q262" s="40"/>
      <c r="R262" s="40"/>
      <c r="S262" s="40"/>
      <c r="T262" s="40"/>
      <c r="U262" s="40"/>
      <c r="V262" s="40"/>
      <c r="W262" s="40"/>
      <c r="X262" s="40"/>
      <c r="Y262" s="40"/>
      <c r="Z262" s="40"/>
      <c r="AA262" s="40"/>
      <c r="AB262" s="40"/>
      <c r="AC262" s="40"/>
      <c r="AD262" s="40"/>
      <c r="AE262" s="40"/>
    </row>
  </sheetData>
  <sheetProtection password="CC35" sheet="1" objects="1" scenarios="1" formatColumns="0" formatRows="0" autoFilter="0"/>
  <autoFilter ref="C92:K261"/>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2:BM271"/>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164</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1640</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ROUND((SUM(BE93:BE270)),15)</f>
        <v>0</v>
      </c>
      <c r="G33" s="40"/>
      <c r="H33" s="40"/>
      <c r="I33" s="157">
        <v>0.21</v>
      </c>
      <c r="J33" s="156">
        <f>ROUND(((SUM(BE93:BE270))*I33),15)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ROUND((SUM(BF93:BF270)),15)</f>
        <v>0</v>
      </c>
      <c r="G34" s="40"/>
      <c r="H34" s="40"/>
      <c r="I34" s="157">
        <v>0.15</v>
      </c>
      <c r="J34" s="156">
        <f>ROUND(((SUM(BF93:BF270))*I34),15)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ROUND((SUM(BG93:BG270)),15)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ROUND((SUM(BH93:BH270)),15)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ROUND((SUM(BI93:BI270)),15)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01-21-09-01 - Propustek v km 74,846</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J94</f>
        <v>0</v>
      </c>
      <c r="K60" s="179"/>
      <c r="L60" s="184"/>
      <c r="S60" s="9"/>
      <c r="T60" s="9"/>
      <c r="U60" s="9"/>
      <c r="V60" s="9"/>
      <c r="W60" s="9"/>
      <c r="X60" s="9"/>
      <c r="Y60" s="9"/>
      <c r="Z60" s="9"/>
      <c r="AA60" s="9"/>
      <c r="AB60" s="9"/>
      <c r="AC60" s="9"/>
      <c r="AD60" s="9"/>
      <c r="AE60" s="9"/>
    </row>
    <row r="61" spans="1:31" s="10" customFormat="1" ht="19.9" customHeight="1">
      <c r="A61" s="10"/>
      <c r="B61" s="185"/>
      <c r="C61" s="186"/>
      <c r="D61" s="187" t="s">
        <v>842</v>
      </c>
      <c r="E61" s="188"/>
      <c r="F61" s="188"/>
      <c r="G61" s="188"/>
      <c r="H61" s="188"/>
      <c r="I61" s="189"/>
      <c r="J61" s="190">
        <f>J95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843</v>
      </c>
      <c r="E62" s="188"/>
      <c r="F62" s="188"/>
      <c r="G62" s="188"/>
      <c r="H62" s="188"/>
      <c r="I62" s="189"/>
      <c r="J62" s="190">
        <f>J155</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844</v>
      </c>
      <c r="E63" s="188"/>
      <c r="F63" s="188"/>
      <c r="G63" s="188"/>
      <c r="H63" s="188"/>
      <c r="I63" s="189"/>
      <c r="J63" s="190">
        <f>J160</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845</v>
      </c>
      <c r="E64" s="188"/>
      <c r="F64" s="188"/>
      <c r="G64" s="188"/>
      <c r="H64" s="188"/>
      <c r="I64" s="189"/>
      <c r="J64" s="190">
        <f>J173</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182</v>
      </c>
      <c r="E65" s="188"/>
      <c r="F65" s="188"/>
      <c r="G65" s="188"/>
      <c r="H65" s="188"/>
      <c r="I65" s="189"/>
      <c r="J65" s="190">
        <f>J179</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846</v>
      </c>
      <c r="E66" s="188"/>
      <c r="F66" s="188"/>
      <c r="G66" s="188"/>
      <c r="H66" s="188"/>
      <c r="I66" s="189"/>
      <c r="J66" s="190">
        <f>J188</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847</v>
      </c>
      <c r="E67" s="188"/>
      <c r="F67" s="188"/>
      <c r="G67" s="188"/>
      <c r="H67" s="188"/>
      <c r="I67" s="189"/>
      <c r="J67" s="190">
        <f>J193</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848</v>
      </c>
      <c r="E68" s="188"/>
      <c r="F68" s="188"/>
      <c r="G68" s="188"/>
      <c r="H68" s="188"/>
      <c r="I68" s="189"/>
      <c r="J68" s="190">
        <f>J229</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849</v>
      </c>
      <c r="E69" s="188"/>
      <c r="F69" s="188"/>
      <c r="G69" s="188"/>
      <c r="H69" s="188"/>
      <c r="I69" s="189"/>
      <c r="J69" s="190">
        <f>J244</f>
        <v>0</v>
      </c>
      <c r="K69" s="186"/>
      <c r="L69" s="191"/>
      <c r="S69" s="10"/>
      <c r="T69" s="10"/>
      <c r="U69" s="10"/>
      <c r="V69" s="10"/>
      <c r="W69" s="10"/>
      <c r="X69" s="10"/>
      <c r="Y69" s="10"/>
      <c r="Z69" s="10"/>
      <c r="AA69" s="10"/>
      <c r="AB69" s="10"/>
      <c r="AC69" s="10"/>
      <c r="AD69" s="10"/>
      <c r="AE69" s="10"/>
    </row>
    <row r="70" spans="1:31" s="10" customFormat="1" ht="19.9" customHeight="1">
      <c r="A70" s="10"/>
      <c r="B70" s="185"/>
      <c r="C70" s="186"/>
      <c r="D70" s="187" t="s">
        <v>850</v>
      </c>
      <c r="E70" s="188"/>
      <c r="F70" s="188"/>
      <c r="G70" s="188"/>
      <c r="H70" s="188"/>
      <c r="I70" s="189"/>
      <c r="J70" s="190">
        <f>J251</f>
        <v>0</v>
      </c>
      <c r="K70" s="186"/>
      <c r="L70" s="191"/>
      <c r="S70" s="10"/>
      <c r="T70" s="10"/>
      <c r="U70" s="10"/>
      <c r="V70" s="10"/>
      <c r="W70" s="10"/>
      <c r="X70" s="10"/>
      <c r="Y70" s="10"/>
      <c r="Z70" s="10"/>
      <c r="AA70" s="10"/>
      <c r="AB70" s="10"/>
      <c r="AC70" s="10"/>
      <c r="AD70" s="10"/>
      <c r="AE70" s="10"/>
    </row>
    <row r="71" spans="1:31" s="9" customFormat="1" ht="24.95" customHeight="1">
      <c r="A71" s="9"/>
      <c r="B71" s="178"/>
      <c r="C71" s="179"/>
      <c r="D71" s="180" t="s">
        <v>217</v>
      </c>
      <c r="E71" s="181"/>
      <c r="F71" s="181"/>
      <c r="G71" s="181"/>
      <c r="H71" s="181"/>
      <c r="I71" s="182"/>
      <c r="J71" s="183">
        <f>J256</f>
        <v>0</v>
      </c>
      <c r="K71" s="179"/>
      <c r="L71" s="184"/>
      <c r="S71" s="9"/>
      <c r="T71" s="9"/>
      <c r="U71" s="9"/>
      <c r="V71" s="9"/>
      <c r="W71" s="9"/>
      <c r="X71" s="9"/>
      <c r="Y71" s="9"/>
      <c r="Z71" s="9"/>
      <c r="AA71" s="9"/>
      <c r="AB71" s="9"/>
      <c r="AC71" s="9"/>
      <c r="AD71" s="9"/>
      <c r="AE71" s="9"/>
    </row>
    <row r="72" spans="1:31" s="10" customFormat="1" ht="19.9" customHeight="1">
      <c r="A72" s="10"/>
      <c r="B72" s="185"/>
      <c r="C72" s="186"/>
      <c r="D72" s="187" t="s">
        <v>852</v>
      </c>
      <c r="E72" s="188"/>
      <c r="F72" s="188"/>
      <c r="G72" s="188"/>
      <c r="H72" s="188"/>
      <c r="I72" s="189"/>
      <c r="J72" s="190">
        <f>J257</f>
        <v>0</v>
      </c>
      <c r="K72" s="186"/>
      <c r="L72" s="191"/>
      <c r="S72" s="10"/>
      <c r="T72" s="10"/>
      <c r="U72" s="10"/>
      <c r="V72" s="10"/>
      <c r="W72" s="10"/>
      <c r="X72" s="10"/>
      <c r="Y72" s="10"/>
      <c r="Z72" s="10"/>
      <c r="AA72" s="10"/>
      <c r="AB72" s="10"/>
      <c r="AC72" s="10"/>
      <c r="AD72" s="10"/>
      <c r="AE72" s="10"/>
    </row>
    <row r="73" spans="1:31" s="9" customFormat="1" ht="24.95" customHeight="1">
      <c r="A73" s="9"/>
      <c r="B73" s="178"/>
      <c r="C73" s="179"/>
      <c r="D73" s="180" t="s">
        <v>853</v>
      </c>
      <c r="E73" s="181"/>
      <c r="F73" s="181"/>
      <c r="G73" s="181"/>
      <c r="H73" s="181"/>
      <c r="I73" s="182"/>
      <c r="J73" s="183">
        <f>J260</f>
        <v>0</v>
      </c>
      <c r="K73" s="179"/>
      <c r="L73" s="184"/>
      <c r="S73" s="9"/>
      <c r="T73" s="9"/>
      <c r="U73" s="9"/>
      <c r="V73" s="9"/>
      <c r="W73" s="9"/>
      <c r="X73" s="9"/>
      <c r="Y73" s="9"/>
      <c r="Z73" s="9"/>
      <c r="AA73" s="9"/>
      <c r="AB73" s="9"/>
      <c r="AC73" s="9"/>
      <c r="AD73" s="9"/>
      <c r="AE73" s="9"/>
    </row>
    <row r="74" spans="1:31" s="2" customFormat="1" ht="21.8"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61"/>
      <c r="C75" s="62"/>
      <c r="D75" s="62"/>
      <c r="E75" s="62"/>
      <c r="F75" s="62"/>
      <c r="G75" s="62"/>
      <c r="H75" s="62"/>
      <c r="I75" s="168"/>
      <c r="J75" s="62"/>
      <c r="K75" s="62"/>
      <c r="L75" s="139"/>
      <c r="S75" s="40"/>
      <c r="T75" s="40"/>
      <c r="U75" s="40"/>
      <c r="V75" s="40"/>
      <c r="W75" s="40"/>
      <c r="X75" s="40"/>
      <c r="Y75" s="40"/>
      <c r="Z75" s="40"/>
      <c r="AA75" s="40"/>
      <c r="AB75" s="40"/>
      <c r="AC75" s="40"/>
      <c r="AD75" s="40"/>
      <c r="AE75" s="40"/>
    </row>
    <row r="79" spans="1:31" s="2" customFormat="1" ht="6.95" customHeight="1">
      <c r="A79" s="40"/>
      <c r="B79" s="63"/>
      <c r="C79" s="64"/>
      <c r="D79" s="64"/>
      <c r="E79" s="64"/>
      <c r="F79" s="64"/>
      <c r="G79" s="64"/>
      <c r="H79" s="64"/>
      <c r="I79" s="171"/>
      <c r="J79" s="64"/>
      <c r="K79" s="64"/>
      <c r="L79" s="139"/>
      <c r="S79" s="40"/>
      <c r="T79" s="40"/>
      <c r="U79" s="40"/>
      <c r="V79" s="40"/>
      <c r="W79" s="40"/>
      <c r="X79" s="40"/>
      <c r="Y79" s="40"/>
      <c r="Z79" s="40"/>
      <c r="AA79" s="40"/>
      <c r="AB79" s="40"/>
      <c r="AC79" s="40"/>
      <c r="AD79" s="40"/>
      <c r="AE79" s="40"/>
    </row>
    <row r="80" spans="1:31" s="2" customFormat="1" ht="24.95" customHeight="1">
      <c r="A80" s="40"/>
      <c r="B80" s="41"/>
      <c r="C80" s="24" t="s">
        <v>184</v>
      </c>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3" t="s">
        <v>16</v>
      </c>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4.4" customHeight="1">
      <c r="A83" s="40"/>
      <c r="B83" s="41"/>
      <c r="C83" s="42"/>
      <c r="D83" s="42"/>
      <c r="E83" s="172" t="str">
        <f>E7</f>
        <v>Oprava trati v úseku Mostek – Horka u Staré Paky</v>
      </c>
      <c r="F83" s="33"/>
      <c r="G83" s="33"/>
      <c r="H83" s="33"/>
      <c r="I83" s="138"/>
      <c r="J83" s="42"/>
      <c r="K83" s="42"/>
      <c r="L83" s="139"/>
      <c r="S83" s="40"/>
      <c r="T83" s="40"/>
      <c r="U83" s="40"/>
      <c r="V83" s="40"/>
      <c r="W83" s="40"/>
      <c r="X83" s="40"/>
      <c r="Y83" s="40"/>
      <c r="Z83" s="40"/>
      <c r="AA83" s="40"/>
      <c r="AB83" s="40"/>
      <c r="AC83" s="40"/>
      <c r="AD83" s="40"/>
      <c r="AE83" s="40"/>
    </row>
    <row r="84" spans="1:31" s="2" customFormat="1" ht="12" customHeight="1">
      <c r="A84" s="40"/>
      <c r="B84" s="41"/>
      <c r="C84" s="33" t="s">
        <v>175</v>
      </c>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14.4" customHeight="1">
      <c r="A85" s="40"/>
      <c r="B85" s="41"/>
      <c r="C85" s="42"/>
      <c r="D85" s="42"/>
      <c r="E85" s="71" t="str">
        <f>E9</f>
        <v>SO 01-21-09-01 - Propustek v km 74,846</v>
      </c>
      <c r="F85" s="42"/>
      <c r="G85" s="42"/>
      <c r="H85" s="42"/>
      <c r="I85" s="138"/>
      <c r="J85" s="42"/>
      <c r="K85" s="42"/>
      <c r="L85" s="139"/>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2" customFormat="1" ht="12" customHeight="1">
      <c r="A87" s="40"/>
      <c r="B87" s="41"/>
      <c r="C87" s="33" t="s">
        <v>22</v>
      </c>
      <c r="D87" s="42"/>
      <c r="E87" s="42"/>
      <c r="F87" s="28" t="str">
        <f>F12</f>
        <v>Mostek - Horka u St. Paky</v>
      </c>
      <c r="G87" s="42"/>
      <c r="H87" s="42"/>
      <c r="I87" s="142" t="s">
        <v>24</v>
      </c>
      <c r="J87" s="74" t="str">
        <f>IF(J12="","",J12)</f>
        <v>12. 3. 2020</v>
      </c>
      <c r="K87" s="42"/>
      <c r="L87" s="139"/>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38"/>
      <c r="J88" s="42"/>
      <c r="K88" s="42"/>
      <c r="L88" s="139"/>
      <c r="S88" s="40"/>
      <c r="T88" s="40"/>
      <c r="U88" s="40"/>
      <c r="V88" s="40"/>
      <c r="W88" s="40"/>
      <c r="X88" s="40"/>
      <c r="Y88" s="40"/>
      <c r="Z88" s="40"/>
      <c r="AA88" s="40"/>
      <c r="AB88" s="40"/>
      <c r="AC88" s="40"/>
      <c r="AD88" s="40"/>
      <c r="AE88" s="40"/>
    </row>
    <row r="89" spans="1:31" s="2" customFormat="1" ht="15.6" customHeight="1">
      <c r="A89" s="40"/>
      <c r="B89" s="41"/>
      <c r="C89" s="33" t="s">
        <v>30</v>
      </c>
      <c r="D89" s="42"/>
      <c r="E89" s="42"/>
      <c r="F89" s="28" t="str">
        <f>E15</f>
        <v>Správa železnic, státní organizace</v>
      </c>
      <c r="G89" s="42"/>
      <c r="H89" s="42"/>
      <c r="I89" s="142" t="s">
        <v>37</v>
      </c>
      <c r="J89" s="38" t="str">
        <f>E21</f>
        <v>Prodin, a.s.</v>
      </c>
      <c r="K89" s="42"/>
      <c r="L89" s="139"/>
      <c r="S89" s="40"/>
      <c r="T89" s="40"/>
      <c r="U89" s="40"/>
      <c r="V89" s="40"/>
      <c r="W89" s="40"/>
      <c r="X89" s="40"/>
      <c r="Y89" s="40"/>
      <c r="Z89" s="40"/>
      <c r="AA89" s="40"/>
      <c r="AB89" s="40"/>
      <c r="AC89" s="40"/>
      <c r="AD89" s="40"/>
      <c r="AE89" s="40"/>
    </row>
    <row r="90" spans="1:31" s="2" customFormat="1" ht="15.6" customHeight="1">
      <c r="A90" s="40"/>
      <c r="B90" s="41"/>
      <c r="C90" s="33" t="s">
        <v>35</v>
      </c>
      <c r="D90" s="42"/>
      <c r="E90" s="42"/>
      <c r="F90" s="28" t="str">
        <f>IF(E18="","",E18)</f>
        <v>Vyplň údaj</v>
      </c>
      <c r="G90" s="42"/>
      <c r="H90" s="42"/>
      <c r="I90" s="142" t="s">
        <v>40</v>
      </c>
      <c r="J90" s="38" t="str">
        <f>E24</f>
        <v>Prodin, a.s.</v>
      </c>
      <c r="K90" s="42"/>
      <c r="L90" s="139"/>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138"/>
      <c r="J91" s="42"/>
      <c r="K91" s="42"/>
      <c r="L91" s="139"/>
      <c r="S91" s="40"/>
      <c r="T91" s="40"/>
      <c r="U91" s="40"/>
      <c r="V91" s="40"/>
      <c r="W91" s="40"/>
      <c r="X91" s="40"/>
      <c r="Y91" s="40"/>
      <c r="Z91" s="40"/>
      <c r="AA91" s="40"/>
      <c r="AB91" s="40"/>
      <c r="AC91" s="40"/>
      <c r="AD91" s="40"/>
      <c r="AE91" s="40"/>
    </row>
    <row r="92" spans="1:31" s="11" customFormat="1" ht="29.25" customHeight="1">
      <c r="A92" s="192"/>
      <c r="B92" s="193"/>
      <c r="C92" s="194" t="s">
        <v>185</v>
      </c>
      <c r="D92" s="195" t="s">
        <v>62</v>
      </c>
      <c r="E92" s="195" t="s">
        <v>58</v>
      </c>
      <c r="F92" s="195" t="s">
        <v>59</v>
      </c>
      <c r="G92" s="195" t="s">
        <v>186</v>
      </c>
      <c r="H92" s="195" t="s">
        <v>187</v>
      </c>
      <c r="I92" s="196" t="s">
        <v>188</v>
      </c>
      <c r="J92" s="195" t="s">
        <v>179</v>
      </c>
      <c r="K92" s="197" t="s">
        <v>189</v>
      </c>
      <c r="L92" s="198"/>
      <c r="M92" s="94" t="s">
        <v>32</v>
      </c>
      <c r="N92" s="95" t="s">
        <v>47</v>
      </c>
      <c r="O92" s="95" t="s">
        <v>190</v>
      </c>
      <c r="P92" s="95" t="s">
        <v>191</v>
      </c>
      <c r="Q92" s="95" t="s">
        <v>192</v>
      </c>
      <c r="R92" s="95" t="s">
        <v>193</v>
      </c>
      <c r="S92" s="95" t="s">
        <v>194</v>
      </c>
      <c r="T92" s="96" t="s">
        <v>195</v>
      </c>
      <c r="U92" s="192"/>
      <c r="V92" s="192"/>
      <c r="W92" s="192"/>
      <c r="X92" s="192"/>
      <c r="Y92" s="192"/>
      <c r="Z92" s="192"/>
      <c r="AA92" s="192"/>
      <c r="AB92" s="192"/>
      <c r="AC92" s="192"/>
      <c r="AD92" s="192"/>
      <c r="AE92" s="192"/>
    </row>
    <row r="93" spans="1:63" s="2" customFormat="1" ht="22.8" customHeight="1">
      <c r="A93" s="40"/>
      <c r="B93" s="41"/>
      <c r="C93" s="101" t="s">
        <v>196</v>
      </c>
      <c r="D93" s="42"/>
      <c r="E93" s="42"/>
      <c r="F93" s="42"/>
      <c r="G93" s="42"/>
      <c r="H93" s="42"/>
      <c r="I93" s="138"/>
      <c r="J93" s="199">
        <f>BK93</f>
        <v>0</v>
      </c>
      <c r="K93" s="42"/>
      <c r="L93" s="46"/>
      <c r="M93" s="97"/>
      <c r="N93" s="200"/>
      <c r="O93" s="98"/>
      <c r="P93" s="201">
        <f>P94+P256+P260</f>
        <v>0</v>
      </c>
      <c r="Q93" s="98"/>
      <c r="R93" s="201">
        <f>R94+R256+R260</f>
        <v>0</v>
      </c>
      <c r="S93" s="98"/>
      <c r="T93" s="202">
        <f>T94+T256+T260</f>
        <v>0</v>
      </c>
      <c r="U93" s="40"/>
      <c r="V93" s="40"/>
      <c r="W93" s="40"/>
      <c r="X93" s="40"/>
      <c r="Y93" s="40"/>
      <c r="Z93" s="40"/>
      <c r="AA93" s="40"/>
      <c r="AB93" s="40"/>
      <c r="AC93" s="40"/>
      <c r="AD93" s="40"/>
      <c r="AE93" s="40"/>
      <c r="AT93" s="18" t="s">
        <v>76</v>
      </c>
      <c r="AU93" s="18" t="s">
        <v>180</v>
      </c>
      <c r="BK93" s="203">
        <f>BK94+BK256+BK260</f>
        <v>0</v>
      </c>
    </row>
    <row r="94" spans="1:63" s="12" customFormat="1" ht="25.9" customHeight="1">
      <c r="A94" s="12"/>
      <c r="B94" s="204"/>
      <c r="C94" s="205"/>
      <c r="D94" s="206" t="s">
        <v>76</v>
      </c>
      <c r="E94" s="207" t="s">
        <v>197</v>
      </c>
      <c r="F94" s="207" t="s">
        <v>198</v>
      </c>
      <c r="G94" s="205"/>
      <c r="H94" s="205"/>
      <c r="I94" s="208"/>
      <c r="J94" s="209">
        <f>BK94</f>
        <v>0</v>
      </c>
      <c r="K94" s="205"/>
      <c r="L94" s="210"/>
      <c r="M94" s="211"/>
      <c r="N94" s="212"/>
      <c r="O94" s="212"/>
      <c r="P94" s="213">
        <f>P95+P155+P160+P173+P179+P188+P193+P229+P244+P251</f>
        <v>0</v>
      </c>
      <c r="Q94" s="212"/>
      <c r="R94" s="213">
        <f>R95+R155+R160+R173+R179+R188+R193+R229+R244+R251</f>
        <v>0</v>
      </c>
      <c r="S94" s="212"/>
      <c r="T94" s="214">
        <f>T95+T155+T160+T173+T179+T188+T193+T229+T244+T251</f>
        <v>0</v>
      </c>
      <c r="U94" s="12"/>
      <c r="V94" s="12"/>
      <c r="W94" s="12"/>
      <c r="X94" s="12"/>
      <c r="Y94" s="12"/>
      <c r="Z94" s="12"/>
      <c r="AA94" s="12"/>
      <c r="AB94" s="12"/>
      <c r="AC94" s="12"/>
      <c r="AD94" s="12"/>
      <c r="AE94" s="12"/>
      <c r="AR94" s="215" t="s">
        <v>84</v>
      </c>
      <c r="AT94" s="216" t="s">
        <v>76</v>
      </c>
      <c r="AU94" s="216" t="s">
        <v>6</v>
      </c>
      <c r="AY94" s="215" t="s">
        <v>199</v>
      </c>
      <c r="BK94" s="217">
        <f>BK95+BK155+BK160+BK173+BK179+BK188+BK193+BK229+BK244+BK251</f>
        <v>0</v>
      </c>
    </row>
    <row r="95" spans="1:63" s="12" customFormat="1" ht="22.8" customHeight="1">
      <c r="A95" s="12"/>
      <c r="B95" s="204"/>
      <c r="C95" s="205"/>
      <c r="D95" s="206" t="s">
        <v>76</v>
      </c>
      <c r="E95" s="218" t="s">
        <v>84</v>
      </c>
      <c r="F95" s="218" t="s">
        <v>854</v>
      </c>
      <c r="G95" s="205"/>
      <c r="H95" s="205"/>
      <c r="I95" s="208"/>
      <c r="J95" s="219">
        <f>BK95</f>
        <v>0</v>
      </c>
      <c r="K95" s="205"/>
      <c r="L95" s="210"/>
      <c r="M95" s="211"/>
      <c r="N95" s="212"/>
      <c r="O95" s="212"/>
      <c r="P95" s="213">
        <f>SUM(P96:P154)</f>
        <v>0</v>
      </c>
      <c r="Q95" s="212"/>
      <c r="R95" s="213">
        <f>SUM(R96:R154)</f>
        <v>0</v>
      </c>
      <c r="S95" s="212"/>
      <c r="T95" s="214">
        <f>SUM(T96:T154)</f>
        <v>0</v>
      </c>
      <c r="U95" s="12"/>
      <c r="V95" s="12"/>
      <c r="W95" s="12"/>
      <c r="X95" s="12"/>
      <c r="Y95" s="12"/>
      <c r="Z95" s="12"/>
      <c r="AA95" s="12"/>
      <c r="AB95" s="12"/>
      <c r="AC95" s="12"/>
      <c r="AD95" s="12"/>
      <c r="AE95" s="12"/>
      <c r="AR95" s="215" t="s">
        <v>84</v>
      </c>
      <c r="AT95" s="216" t="s">
        <v>76</v>
      </c>
      <c r="AU95" s="216" t="s">
        <v>84</v>
      </c>
      <c r="AY95" s="215" t="s">
        <v>199</v>
      </c>
      <c r="BK95" s="217">
        <f>SUM(BK96:BK154)</f>
        <v>0</v>
      </c>
    </row>
    <row r="96" spans="1:65" s="2" customFormat="1" ht="19.8" customHeight="1">
      <c r="A96" s="40"/>
      <c r="B96" s="41"/>
      <c r="C96" s="260" t="s">
        <v>84</v>
      </c>
      <c r="D96" s="260" t="s">
        <v>222</v>
      </c>
      <c r="E96" s="261" t="s">
        <v>855</v>
      </c>
      <c r="F96" s="262" t="s">
        <v>856</v>
      </c>
      <c r="G96" s="263" t="s">
        <v>324</v>
      </c>
      <c r="H96" s="264">
        <v>15</v>
      </c>
      <c r="I96" s="265"/>
      <c r="J96" s="266">
        <f>ROUND(I96*H96,2)</f>
        <v>0</v>
      </c>
      <c r="K96" s="262" t="s">
        <v>32</v>
      </c>
      <c r="L96" s="46"/>
      <c r="M96" s="267" t="s">
        <v>32</v>
      </c>
      <c r="N96" s="268"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209</v>
      </c>
      <c r="AT96" s="232" t="s">
        <v>222</v>
      </c>
      <c r="AU96" s="232" t="s">
        <v>86</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86</v>
      </c>
    </row>
    <row r="97" spans="1:47" s="2" customFormat="1" ht="12">
      <c r="A97" s="40"/>
      <c r="B97" s="41"/>
      <c r="C97" s="42"/>
      <c r="D97" s="234" t="s">
        <v>210</v>
      </c>
      <c r="E97" s="42"/>
      <c r="F97" s="235" t="s">
        <v>856</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86</v>
      </c>
    </row>
    <row r="98" spans="1:65" s="2" customFormat="1" ht="19.8" customHeight="1">
      <c r="A98" s="40"/>
      <c r="B98" s="41"/>
      <c r="C98" s="260" t="s">
        <v>86</v>
      </c>
      <c r="D98" s="260" t="s">
        <v>222</v>
      </c>
      <c r="E98" s="261" t="s">
        <v>857</v>
      </c>
      <c r="F98" s="262" t="s">
        <v>858</v>
      </c>
      <c r="G98" s="263" t="s">
        <v>288</v>
      </c>
      <c r="H98" s="264">
        <v>60</v>
      </c>
      <c r="I98" s="265"/>
      <c r="J98" s="266">
        <f>ROUND(I98*H98,2)</f>
        <v>0</v>
      </c>
      <c r="K98" s="262" t="s">
        <v>32</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209</v>
      </c>
      <c r="AT98" s="232" t="s">
        <v>222</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209</v>
      </c>
    </row>
    <row r="99" spans="1:47" s="2" customFormat="1" ht="12">
      <c r="A99" s="40"/>
      <c r="B99" s="41"/>
      <c r="C99" s="42"/>
      <c r="D99" s="234" t="s">
        <v>210</v>
      </c>
      <c r="E99" s="42"/>
      <c r="F99" s="235" t="s">
        <v>858</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51" s="13" customFormat="1" ht="12">
      <c r="A100" s="13"/>
      <c r="B100" s="238"/>
      <c r="C100" s="239"/>
      <c r="D100" s="234" t="s">
        <v>213</v>
      </c>
      <c r="E100" s="240" t="s">
        <v>32</v>
      </c>
      <c r="F100" s="241" t="s">
        <v>1394</v>
      </c>
      <c r="G100" s="239"/>
      <c r="H100" s="242">
        <v>60</v>
      </c>
      <c r="I100" s="243"/>
      <c r="J100" s="239"/>
      <c r="K100" s="239"/>
      <c r="L100" s="244"/>
      <c r="M100" s="245"/>
      <c r="N100" s="246"/>
      <c r="O100" s="246"/>
      <c r="P100" s="246"/>
      <c r="Q100" s="246"/>
      <c r="R100" s="246"/>
      <c r="S100" s="246"/>
      <c r="T100" s="247"/>
      <c r="U100" s="13"/>
      <c r="V100" s="13"/>
      <c r="W100" s="13"/>
      <c r="X100" s="13"/>
      <c r="Y100" s="13"/>
      <c r="Z100" s="13"/>
      <c r="AA100" s="13"/>
      <c r="AB100" s="13"/>
      <c r="AC100" s="13"/>
      <c r="AD100" s="13"/>
      <c r="AE100" s="13"/>
      <c r="AT100" s="248" t="s">
        <v>213</v>
      </c>
      <c r="AU100" s="248" t="s">
        <v>86</v>
      </c>
      <c r="AV100" s="13" t="s">
        <v>86</v>
      </c>
      <c r="AW100" s="13" t="s">
        <v>39</v>
      </c>
      <c r="AX100" s="13" t="s">
        <v>6</v>
      </c>
      <c r="AY100" s="248" t="s">
        <v>199</v>
      </c>
    </row>
    <row r="101" spans="1:51" s="14" customFormat="1" ht="12">
      <c r="A101" s="14"/>
      <c r="B101" s="249"/>
      <c r="C101" s="250"/>
      <c r="D101" s="234" t="s">
        <v>213</v>
      </c>
      <c r="E101" s="251" t="s">
        <v>32</v>
      </c>
      <c r="F101" s="252" t="s">
        <v>215</v>
      </c>
      <c r="G101" s="250"/>
      <c r="H101" s="253">
        <v>60</v>
      </c>
      <c r="I101" s="254"/>
      <c r="J101" s="250"/>
      <c r="K101" s="250"/>
      <c r="L101" s="255"/>
      <c r="M101" s="269"/>
      <c r="N101" s="270"/>
      <c r="O101" s="270"/>
      <c r="P101" s="270"/>
      <c r="Q101" s="270"/>
      <c r="R101" s="270"/>
      <c r="S101" s="270"/>
      <c r="T101" s="271"/>
      <c r="U101" s="14"/>
      <c r="V101" s="14"/>
      <c r="W101" s="14"/>
      <c r="X101" s="14"/>
      <c r="Y101" s="14"/>
      <c r="Z101" s="14"/>
      <c r="AA101" s="14"/>
      <c r="AB101" s="14"/>
      <c r="AC101" s="14"/>
      <c r="AD101" s="14"/>
      <c r="AE101" s="14"/>
      <c r="AT101" s="259" t="s">
        <v>213</v>
      </c>
      <c r="AU101" s="259" t="s">
        <v>86</v>
      </c>
      <c r="AV101" s="14" t="s">
        <v>209</v>
      </c>
      <c r="AW101" s="14" t="s">
        <v>39</v>
      </c>
      <c r="AX101" s="14" t="s">
        <v>84</v>
      </c>
      <c r="AY101" s="259" t="s">
        <v>199</v>
      </c>
    </row>
    <row r="102" spans="1:65" s="2" customFormat="1" ht="14.4" customHeight="1">
      <c r="A102" s="40"/>
      <c r="B102" s="41"/>
      <c r="C102" s="260" t="s">
        <v>221</v>
      </c>
      <c r="D102" s="260" t="s">
        <v>222</v>
      </c>
      <c r="E102" s="261" t="s">
        <v>860</v>
      </c>
      <c r="F102" s="262" t="s">
        <v>861</v>
      </c>
      <c r="G102" s="263" t="s">
        <v>288</v>
      </c>
      <c r="H102" s="264">
        <v>30</v>
      </c>
      <c r="I102" s="265"/>
      <c r="J102" s="266">
        <f>ROUND(I102*H102,2)</f>
        <v>0</v>
      </c>
      <c r="K102" s="262" t="s">
        <v>32</v>
      </c>
      <c r="L102" s="46"/>
      <c r="M102" s="267" t="s">
        <v>32</v>
      </c>
      <c r="N102" s="268"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209</v>
      </c>
      <c r="AT102" s="232" t="s">
        <v>222</v>
      </c>
      <c r="AU102" s="232" t="s">
        <v>86</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209</v>
      </c>
      <c r="BM102" s="232" t="s">
        <v>230</v>
      </c>
    </row>
    <row r="103" spans="1:47" s="2" customFormat="1" ht="12">
      <c r="A103" s="40"/>
      <c r="B103" s="41"/>
      <c r="C103" s="42"/>
      <c r="D103" s="234" t="s">
        <v>210</v>
      </c>
      <c r="E103" s="42"/>
      <c r="F103" s="235" t="s">
        <v>861</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86</v>
      </c>
    </row>
    <row r="104" spans="1:51" s="13" customFormat="1" ht="12">
      <c r="A104" s="13"/>
      <c r="B104" s="238"/>
      <c r="C104" s="239"/>
      <c r="D104" s="234" t="s">
        <v>213</v>
      </c>
      <c r="E104" s="240" t="s">
        <v>32</v>
      </c>
      <c r="F104" s="241" t="s">
        <v>1451</v>
      </c>
      <c r="G104" s="239"/>
      <c r="H104" s="242">
        <v>30</v>
      </c>
      <c r="I104" s="243"/>
      <c r="J104" s="239"/>
      <c r="K104" s="239"/>
      <c r="L104" s="244"/>
      <c r="M104" s="245"/>
      <c r="N104" s="246"/>
      <c r="O104" s="246"/>
      <c r="P104" s="246"/>
      <c r="Q104" s="246"/>
      <c r="R104" s="246"/>
      <c r="S104" s="246"/>
      <c r="T104" s="247"/>
      <c r="U104" s="13"/>
      <c r="V104" s="13"/>
      <c r="W104" s="13"/>
      <c r="X104" s="13"/>
      <c r="Y104" s="13"/>
      <c r="Z104" s="13"/>
      <c r="AA104" s="13"/>
      <c r="AB104" s="13"/>
      <c r="AC104" s="13"/>
      <c r="AD104" s="13"/>
      <c r="AE104" s="13"/>
      <c r="AT104" s="248" t="s">
        <v>213</v>
      </c>
      <c r="AU104" s="248" t="s">
        <v>86</v>
      </c>
      <c r="AV104" s="13" t="s">
        <v>86</v>
      </c>
      <c r="AW104" s="13" t="s">
        <v>39</v>
      </c>
      <c r="AX104" s="13" t="s">
        <v>6</v>
      </c>
      <c r="AY104" s="248" t="s">
        <v>199</v>
      </c>
    </row>
    <row r="105" spans="1:51" s="14" customFormat="1" ht="12">
      <c r="A105" s="14"/>
      <c r="B105" s="249"/>
      <c r="C105" s="250"/>
      <c r="D105" s="234" t="s">
        <v>213</v>
      </c>
      <c r="E105" s="251" t="s">
        <v>32</v>
      </c>
      <c r="F105" s="252" t="s">
        <v>215</v>
      </c>
      <c r="G105" s="250"/>
      <c r="H105" s="253">
        <v>30</v>
      </c>
      <c r="I105" s="254"/>
      <c r="J105" s="250"/>
      <c r="K105" s="250"/>
      <c r="L105" s="255"/>
      <c r="M105" s="269"/>
      <c r="N105" s="270"/>
      <c r="O105" s="270"/>
      <c r="P105" s="270"/>
      <c r="Q105" s="270"/>
      <c r="R105" s="270"/>
      <c r="S105" s="270"/>
      <c r="T105" s="271"/>
      <c r="U105" s="14"/>
      <c r="V105" s="14"/>
      <c r="W105" s="14"/>
      <c r="X105" s="14"/>
      <c r="Y105" s="14"/>
      <c r="Z105" s="14"/>
      <c r="AA105" s="14"/>
      <c r="AB105" s="14"/>
      <c r="AC105" s="14"/>
      <c r="AD105" s="14"/>
      <c r="AE105" s="14"/>
      <c r="AT105" s="259" t="s">
        <v>213</v>
      </c>
      <c r="AU105" s="259" t="s">
        <v>86</v>
      </c>
      <c r="AV105" s="14" t="s">
        <v>209</v>
      </c>
      <c r="AW105" s="14" t="s">
        <v>39</v>
      </c>
      <c r="AX105" s="14" t="s">
        <v>84</v>
      </c>
      <c r="AY105" s="259" t="s">
        <v>199</v>
      </c>
    </row>
    <row r="106" spans="1:65" s="2" customFormat="1" ht="40.2" customHeight="1">
      <c r="A106" s="40"/>
      <c r="B106" s="41"/>
      <c r="C106" s="260" t="s">
        <v>209</v>
      </c>
      <c r="D106" s="260" t="s">
        <v>222</v>
      </c>
      <c r="E106" s="261" t="s">
        <v>1311</v>
      </c>
      <c r="F106" s="262" t="s">
        <v>1312</v>
      </c>
      <c r="G106" s="263" t="s">
        <v>303</v>
      </c>
      <c r="H106" s="264">
        <v>46.16</v>
      </c>
      <c r="I106" s="265"/>
      <c r="J106" s="266">
        <f>ROUND(I106*H106,2)</f>
        <v>0</v>
      </c>
      <c r="K106" s="262" t="s">
        <v>32</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209</v>
      </c>
      <c r="AT106" s="232" t="s">
        <v>222</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208</v>
      </c>
    </row>
    <row r="107" spans="1:47" s="2" customFormat="1" ht="12">
      <c r="A107" s="40"/>
      <c r="B107" s="41"/>
      <c r="C107" s="42"/>
      <c r="D107" s="234" t="s">
        <v>210</v>
      </c>
      <c r="E107" s="42"/>
      <c r="F107" s="235" t="s">
        <v>1312</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51" s="13" customFormat="1" ht="12">
      <c r="A108" s="13"/>
      <c r="B108" s="238"/>
      <c r="C108" s="239"/>
      <c r="D108" s="234" t="s">
        <v>213</v>
      </c>
      <c r="E108" s="240" t="s">
        <v>32</v>
      </c>
      <c r="F108" s="241" t="s">
        <v>1641</v>
      </c>
      <c r="G108" s="239"/>
      <c r="H108" s="242">
        <v>46.16</v>
      </c>
      <c r="I108" s="243"/>
      <c r="J108" s="239"/>
      <c r="K108" s="239"/>
      <c r="L108" s="244"/>
      <c r="M108" s="245"/>
      <c r="N108" s="246"/>
      <c r="O108" s="246"/>
      <c r="P108" s="246"/>
      <c r="Q108" s="246"/>
      <c r="R108" s="246"/>
      <c r="S108" s="246"/>
      <c r="T108" s="247"/>
      <c r="U108" s="13"/>
      <c r="V108" s="13"/>
      <c r="W108" s="13"/>
      <c r="X108" s="13"/>
      <c r="Y108" s="13"/>
      <c r="Z108" s="13"/>
      <c r="AA108" s="13"/>
      <c r="AB108" s="13"/>
      <c r="AC108" s="13"/>
      <c r="AD108" s="13"/>
      <c r="AE108" s="13"/>
      <c r="AT108" s="248" t="s">
        <v>213</v>
      </c>
      <c r="AU108" s="248" t="s">
        <v>86</v>
      </c>
      <c r="AV108" s="13" t="s">
        <v>86</v>
      </c>
      <c r="AW108" s="13" t="s">
        <v>39</v>
      </c>
      <c r="AX108" s="13" t="s">
        <v>6</v>
      </c>
      <c r="AY108" s="248" t="s">
        <v>199</v>
      </c>
    </row>
    <row r="109" spans="1:51" s="14" customFormat="1" ht="12">
      <c r="A109" s="14"/>
      <c r="B109" s="249"/>
      <c r="C109" s="250"/>
      <c r="D109" s="234" t="s">
        <v>213</v>
      </c>
      <c r="E109" s="251" t="s">
        <v>32</v>
      </c>
      <c r="F109" s="252" t="s">
        <v>215</v>
      </c>
      <c r="G109" s="250"/>
      <c r="H109" s="253">
        <v>46.16</v>
      </c>
      <c r="I109" s="254"/>
      <c r="J109" s="250"/>
      <c r="K109" s="250"/>
      <c r="L109" s="255"/>
      <c r="M109" s="269"/>
      <c r="N109" s="270"/>
      <c r="O109" s="270"/>
      <c r="P109" s="270"/>
      <c r="Q109" s="270"/>
      <c r="R109" s="270"/>
      <c r="S109" s="270"/>
      <c r="T109" s="271"/>
      <c r="U109" s="14"/>
      <c r="V109" s="14"/>
      <c r="W109" s="14"/>
      <c r="X109" s="14"/>
      <c r="Y109" s="14"/>
      <c r="Z109" s="14"/>
      <c r="AA109" s="14"/>
      <c r="AB109" s="14"/>
      <c r="AC109" s="14"/>
      <c r="AD109" s="14"/>
      <c r="AE109" s="14"/>
      <c r="AT109" s="259" t="s">
        <v>213</v>
      </c>
      <c r="AU109" s="259" t="s">
        <v>86</v>
      </c>
      <c r="AV109" s="14" t="s">
        <v>209</v>
      </c>
      <c r="AW109" s="14" t="s">
        <v>39</v>
      </c>
      <c r="AX109" s="14" t="s">
        <v>84</v>
      </c>
      <c r="AY109" s="259" t="s">
        <v>199</v>
      </c>
    </row>
    <row r="110" spans="1:65" s="2" customFormat="1" ht="40.2" customHeight="1">
      <c r="A110" s="40"/>
      <c r="B110" s="41"/>
      <c r="C110" s="260" t="s">
        <v>200</v>
      </c>
      <c r="D110" s="260" t="s">
        <v>222</v>
      </c>
      <c r="E110" s="261" t="s">
        <v>868</v>
      </c>
      <c r="F110" s="262" t="s">
        <v>869</v>
      </c>
      <c r="G110" s="263" t="s">
        <v>303</v>
      </c>
      <c r="H110" s="264">
        <v>46.16</v>
      </c>
      <c r="I110" s="265"/>
      <c r="J110" s="266">
        <f>ROUND(I110*H110,2)</f>
        <v>0</v>
      </c>
      <c r="K110" s="262" t="s">
        <v>32</v>
      </c>
      <c r="L110" s="46"/>
      <c r="M110" s="267" t="s">
        <v>32</v>
      </c>
      <c r="N110" s="268" t="s">
        <v>48</v>
      </c>
      <c r="O110" s="86"/>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209</v>
      </c>
      <c r="AT110" s="232" t="s">
        <v>222</v>
      </c>
      <c r="AU110" s="232" t="s">
        <v>86</v>
      </c>
      <c r="AY110" s="18" t="s">
        <v>199</v>
      </c>
      <c r="BE110" s="233">
        <f>IF(N110="základní",J110,0)</f>
        <v>0</v>
      </c>
      <c r="BF110" s="233">
        <f>IF(N110="snížená",J110,0)</f>
        <v>0</v>
      </c>
      <c r="BG110" s="233">
        <f>IF(N110="zákl. přenesená",J110,0)</f>
        <v>0</v>
      </c>
      <c r="BH110" s="233">
        <f>IF(N110="sníž. přenesená",J110,0)</f>
        <v>0</v>
      </c>
      <c r="BI110" s="233">
        <f>IF(N110="nulová",J110,0)</f>
        <v>0</v>
      </c>
      <c r="BJ110" s="18" t="s">
        <v>84</v>
      </c>
      <c r="BK110" s="233">
        <f>ROUND(I110*H110,2)</f>
        <v>0</v>
      </c>
      <c r="BL110" s="18" t="s">
        <v>209</v>
      </c>
      <c r="BM110" s="232" t="s">
        <v>235</v>
      </c>
    </row>
    <row r="111" spans="1:47" s="2" customFormat="1" ht="12">
      <c r="A111" s="40"/>
      <c r="B111" s="41"/>
      <c r="C111" s="42"/>
      <c r="D111" s="234" t="s">
        <v>210</v>
      </c>
      <c r="E111" s="42"/>
      <c r="F111" s="235" t="s">
        <v>869</v>
      </c>
      <c r="G111" s="42"/>
      <c r="H111" s="42"/>
      <c r="I111" s="138"/>
      <c r="J111" s="42"/>
      <c r="K111" s="42"/>
      <c r="L111" s="46"/>
      <c r="M111" s="236"/>
      <c r="N111" s="237"/>
      <c r="O111" s="86"/>
      <c r="P111" s="86"/>
      <c r="Q111" s="86"/>
      <c r="R111" s="86"/>
      <c r="S111" s="86"/>
      <c r="T111" s="87"/>
      <c r="U111" s="40"/>
      <c r="V111" s="40"/>
      <c r="W111" s="40"/>
      <c r="X111" s="40"/>
      <c r="Y111" s="40"/>
      <c r="Z111" s="40"/>
      <c r="AA111" s="40"/>
      <c r="AB111" s="40"/>
      <c r="AC111" s="40"/>
      <c r="AD111" s="40"/>
      <c r="AE111" s="40"/>
      <c r="AT111" s="18" t="s">
        <v>210</v>
      </c>
      <c r="AU111" s="18" t="s">
        <v>86</v>
      </c>
    </row>
    <row r="112" spans="1:51" s="13" customFormat="1" ht="12">
      <c r="A112" s="13"/>
      <c r="B112" s="238"/>
      <c r="C112" s="239"/>
      <c r="D112" s="234" t="s">
        <v>213</v>
      </c>
      <c r="E112" s="240" t="s">
        <v>32</v>
      </c>
      <c r="F112" s="241" t="s">
        <v>1641</v>
      </c>
      <c r="G112" s="239"/>
      <c r="H112" s="242">
        <v>46.16</v>
      </c>
      <c r="I112" s="243"/>
      <c r="J112" s="239"/>
      <c r="K112" s="239"/>
      <c r="L112" s="244"/>
      <c r="M112" s="245"/>
      <c r="N112" s="246"/>
      <c r="O112" s="246"/>
      <c r="P112" s="246"/>
      <c r="Q112" s="246"/>
      <c r="R112" s="246"/>
      <c r="S112" s="246"/>
      <c r="T112" s="247"/>
      <c r="U112" s="13"/>
      <c r="V112" s="13"/>
      <c r="W112" s="13"/>
      <c r="X112" s="13"/>
      <c r="Y112" s="13"/>
      <c r="Z112" s="13"/>
      <c r="AA112" s="13"/>
      <c r="AB112" s="13"/>
      <c r="AC112" s="13"/>
      <c r="AD112" s="13"/>
      <c r="AE112" s="13"/>
      <c r="AT112" s="248" t="s">
        <v>213</v>
      </c>
      <c r="AU112" s="248" t="s">
        <v>86</v>
      </c>
      <c r="AV112" s="13" t="s">
        <v>86</v>
      </c>
      <c r="AW112" s="13" t="s">
        <v>39</v>
      </c>
      <c r="AX112" s="13" t="s">
        <v>6</v>
      </c>
      <c r="AY112" s="248" t="s">
        <v>199</v>
      </c>
    </row>
    <row r="113" spans="1:51" s="14" customFormat="1" ht="12">
      <c r="A113" s="14"/>
      <c r="B113" s="249"/>
      <c r="C113" s="250"/>
      <c r="D113" s="234" t="s">
        <v>213</v>
      </c>
      <c r="E113" s="251" t="s">
        <v>32</v>
      </c>
      <c r="F113" s="252" t="s">
        <v>215</v>
      </c>
      <c r="G113" s="250"/>
      <c r="H113" s="253">
        <v>46.16</v>
      </c>
      <c r="I113" s="254"/>
      <c r="J113" s="250"/>
      <c r="K113" s="250"/>
      <c r="L113" s="255"/>
      <c r="M113" s="269"/>
      <c r="N113" s="270"/>
      <c r="O113" s="270"/>
      <c r="P113" s="270"/>
      <c r="Q113" s="270"/>
      <c r="R113" s="270"/>
      <c r="S113" s="270"/>
      <c r="T113" s="271"/>
      <c r="U113" s="14"/>
      <c r="V113" s="14"/>
      <c r="W113" s="14"/>
      <c r="X113" s="14"/>
      <c r="Y113" s="14"/>
      <c r="Z113" s="14"/>
      <c r="AA113" s="14"/>
      <c r="AB113" s="14"/>
      <c r="AC113" s="14"/>
      <c r="AD113" s="14"/>
      <c r="AE113" s="14"/>
      <c r="AT113" s="259" t="s">
        <v>213</v>
      </c>
      <c r="AU113" s="259" t="s">
        <v>86</v>
      </c>
      <c r="AV113" s="14" t="s">
        <v>209</v>
      </c>
      <c r="AW113" s="14" t="s">
        <v>39</v>
      </c>
      <c r="AX113" s="14" t="s">
        <v>84</v>
      </c>
      <c r="AY113" s="259" t="s">
        <v>199</v>
      </c>
    </row>
    <row r="114" spans="1:65" s="2" customFormat="1" ht="19.8" customHeight="1">
      <c r="A114" s="40"/>
      <c r="B114" s="41"/>
      <c r="C114" s="260" t="s">
        <v>230</v>
      </c>
      <c r="D114" s="260" t="s">
        <v>222</v>
      </c>
      <c r="E114" s="261" t="s">
        <v>870</v>
      </c>
      <c r="F114" s="262" t="s">
        <v>871</v>
      </c>
      <c r="G114" s="263" t="s">
        <v>296</v>
      </c>
      <c r="H114" s="264">
        <v>92.32</v>
      </c>
      <c r="I114" s="265"/>
      <c r="J114" s="266">
        <f>ROUND(I114*H114,2)</f>
        <v>0</v>
      </c>
      <c r="K114" s="262" t="s">
        <v>32</v>
      </c>
      <c r="L114" s="46"/>
      <c r="M114" s="267" t="s">
        <v>32</v>
      </c>
      <c r="N114" s="268" t="s">
        <v>48</v>
      </c>
      <c r="O114" s="86"/>
      <c r="P114" s="230">
        <f>O114*H114</f>
        <v>0</v>
      </c>
      <c r="Q114" s="230">
        <v>0</v>
      </c>
      <c r="R114" s="230">
        <f>Q114*H114</f>
        <v>0</v>
      </c>
      <c r="S114" s="230">
        <v>0</v>
      </c>
      <c r="T114" s="231">
        <f>S114*H114</f>
        <v>0</v>
      </c>
      <c r="U114" s="40"/>
      <c r="V114" s="40"/>
      <c r="W114" s="40"/>
      <c r="X114" s="40"/>
      <c r="Y114" s="40"/>
      <c r="Z114" s="40"/>
      <c r="AA114" s="40"/>
      <c r="AB114" s="40"/>
      <c r="AC114" s="40"/>
      <c r="AD114" s="40"/>
      <c r="AE114" s="40"/>
      <c r="AR114" s="232" t="s">
        <v>209</v>
      </c>
      <c r="AT114" s="232" t="s">
        <v>222</v>
      </c>
      <c r="AU114" s="232" t="s">
        <v>86</v>
      </c>
      <c r="AY114" s="18" t="s">
        <v>199</v>
      </c>
      <c r="BE114" s="233">
        <f>IF(N114="základní",J114,0)</f>
        <v>0</v>
      </c>
      <c r="BF114" s="233">
        <f>IF(N114="snížená",J114,0)</f>
        <v>0</v>
      </c>
      <c r="BG114" s="233">
        <f>IF(N114="zákl. přenesená",J114,0)</f>
        <v>0</v>
      </c>
      <c r="BH114" s="233">
        <f>IF(N114="sníž. přenesená",J114,0)</f>
        <v>0</v>
      </c>
      <c r="BI114" s="233">
        <f>IF(N114="nulová",J114,0)</f>
        <v>0</v>
      </c>
      <c r="BJ114" s="18" t="s">
        <v>84</v>
      </c>
      <c r="BK114" s="233">
        <f>ROUND(I114*H114,2)</f>
        <v>0</v>
      </c>
      <c r="BL114" s="18" t="s">
        <v>209</v>
      </c>
      <c r="BM114" s="232" t="s">
        <v>238</v>
      </c>
    </row>
    <row r="115" spans="1:47" s="2" customFormat="1" ht="12">
      <c r="A115" s="40"/>
      <c r="B115" s="41"/>
      <c r="C115" s="42"/>
      <c r="D115" s="234" t="s">
        <v>210</v>
      </c>
      <c r="E115" s="42"/>
      <c r="F115" s="235" t="s">
        <v>871</v>
      </c>
      <c r="G115" s="42"/>
      <c r="H115" s="42"/>
      <c r="I115" s="138"/>
      <c r="J115" s="42"/>
      <c r="K115" s="42"/>
      <c r="L115" s="46"/>
      <c r="M115" s="236"/>
      <c r="N115" s="237"/>
      <c r="O115" s="86"/>
      <c r="P115" s="86"/>
      <c r="Q115" s="86"/>
      <c r="R115" s="86"/>
      <c r="S115" s="86"/>
      <c r="T115" s="87"/>
      <c r="U115" s="40"/>
      <c r="V115" s="40"/>
      <c r="W115" s="40"/>
      <c r="X115" s="40"/>
      <c r="Y115" s="40"/>
      <c r="Z115" s="40"/>
      <c r="AA115" s="40"/>
      <c r="AB115" s="40"/>
      <c r="AC115" s="40"/>
      <c r="AD115" s="40"/>
      <c r="AE115" s="40"/>
      <c r="AT115" s="18" t="s">
        <v>210</v>
      </c>
      <c r="AU115" s="18" t="s">
        <v>86</v>
      </c>
    </row>
    <row r="116" spans="1:65" s="2" customFormat="1" ht="30" customHeight="1">
      <c r="A116" s="40"/>
      <c r="B116" s="41"/>
      <c r="C116" s="260" t="s">
        <v>239</v>
      </c>
      <c r="D116" s="260" t="s">
        <v>222</v>
      </c>
      <c r="E116" s="261" t="s">
        <v>872</v>
      </c>
      <c r="F116" s="262" t="s">
        <v>873</v>
      </c>
      <c r="G116" s="263" t="s">
        <v>303</v>
      </c>
      <c r="H116" s="264">
        <v>46.16</v>
      </c>
      <c r="I116" s="265"/>
      <c r="J116" s="266">
        <f>ROUND(I116*H116,2)</f>
        <v>0</v>
      </c>
      <c r="K116" s="262" t="s">
        <v>32</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209</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242</v>
      </c>
    </row>
    <row r="117" spans="1:47" s="2" customFormat="1" ht="12">
      <c r="A117" s="40"/>
      <c r="B117" s="41"/>
      <c r="C117" s="42"/>
      <c r="D117" s="234" t="s">
        <v>210</v>
      </c>
      <c r="E117" s="42"/>
      <c r="F117" s="235" t="s">
        <v>873</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65" s="2" customFormat="1" ht="30" customHeight="1">
      <c r="A118" s="40"/>
      <c r="B118" s="41"/>
      <c r="C118" s="260" t="s">
        <v>208</v>
      </c>
      <c r="D118" s="260" t="s">
        <v>222</v>
      </c>
      <c r="E118" s="261" t="s">
        <v>874</v>
      </c>
      <c r="F118" s="262" t="s">
        <v>875</v>
      </c>
      <c r="G118" s="263" t="s">
        <v>303</v>
      </c>
      <c r="H118" s="264">
        <v>923.2</v>
      </c>
      <c r="I118" s="265"/>
      <c r="J118" s="266">
        <f>ROUND(I118*H118,2)</f>
        <v>0</v>
      </c>
      <c r="K118" s="262" t="s">
        <v>32</v>
      </c>
      <c r="L118" s="46"/>
      <c r="M118" s="267" t="s">
        <v>32</v>
      </c>
      <c r="N118" s="268"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209</v>
      </c>
      <c r="AT118" s="232" t="s">
        <v>222</v>
      </c>
      <c r="AU118" s="232" t="s">
        <v>86</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245</v>
      </c>
    </row>
    <row r="119" spans="1:47" s="2" customFormat="1" ht="12">
      <c r="A119" s="40"/>
      <c r="B119" s="41"/>
      <c r="C119" s="42"/>
      <c r="D119" s="234" t="s">
        <v>210</v>
      </c>
      <c r="E119" s="42"/>
      <c r="F119" s="235" t="s">
        <v>875</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86</v>
      </c>
    </row>
    <row r="120" spans="1:51" s="13" customFormat="1" ht="12">
      <c r="A120" s="13"/>
      <c r="B120" s="238"/>
      <c r="C120" s="239"/>
      <c r="D120" s="234" t="s">
        <v>213</v>
      </c>
      <c r="E120" s="240" t="s">
        <v>32</v>
      </c>
      <c r="F120" s="241" t="s">
        <v>1642</v>
      </c>
      <c r="G120" s="239"/>
      <c r="H120" s="242">
        <v>923.2</v>
      </c>
      <c r="I120" s="243"/>
      <c r="J120" s="239"/>
      <c r="K120" s="239"/>
      <c r="L120" s="244"/>
      <c r="M120" s="245"/>
      <c r="N120" s="246"/>
      <c r="O120" s="246"/>
      <c r="P120" s="246"/>
      <c r="Q120" s="246"/>
      <c r="R120" s="246"/>
      <c r="S120" s="246"/>
      <c r="T120" s="247"/>
      <c r="U120" s="13"/>
      <c r="V120" s="13"/>
      <c r="W120" s="13"/>
      <c r="X120" s="13"/>
      <c r="Y120" s="13"/>
      <c r="Z120" s="13"/>
      <c r="AA120" s="13"/>
      <c r="AB120" s="13"/>
      <c r="AC120" s="13"/>
      <c r="AD120" s="13"/>
      <c r="AE120" s="13"/>
      <c r="AT120" s="248" t="s">
        <v>213</v>
      </c>
      <c r="AU120" s="248" t="s">
        <v>86</v>
      </c>
      <c r="AV120" s="13" t="s">
        <v>86</v>
      </c>
      <c r="AW120" s="13" t="s">
        <v>39</v>
      </c>
      <c r="AX120" s="13" t="s">
        <v>6</v>
      </c>
      <c r="AY120" s="248" t="s">
        <v>199</v>
      </c>
    </row>
    <row r="121" spans="1:51" s="14" customFormat="1" ht="12">
      <c r="A121" s="14"/>
      <c r="B121" s="249"/>
      <c r="C121" s="250"/>
      <c r="D121" s="234" t="s">
        <v>213</v>
      </c>
      <c r="E121" s="251" t="s">
        <v>32</v>
      </c>
      <c r="F121" s="252" t="s">
        <v>215</v>
      </c>
      <c r="G121" s="250"/>
      <c r="H121" s="253">
        <v>923.2</v>
      </c>
      <c r="I121" s="254"/>
      <c r="J121" s="250"/>
      <c r="K121" s="250"/>
      <c r="L121" s="255"/>
      <c r="M121" s="269"/>
      <c r="N121" s="270"/>
      <c r="O121" s="270"/>
      <c r="P121" s="270"/>
      <c r="Q121" s="270"/>
      <c r="R121" s="270"/>
      <c r="S121" s="270"/>
      <c r="T121" s="271"/>
      <c r="U121" s="14"/>
      <c r="V121" s="14"/>
      <c r="W121" s="14"/>
      <c r="X121" s="14"/>
      <c r="Y121" s="14"/>
      <c r="Z121" s="14"/>
      <c r="AA121" s="14"/>
      <c r="AB121" s="14"/>
      <c r="AC121" s="14"/>
      <c r="AD121" s="14"/>
      <c r="AE121" s="14"/>
      <c r="AT121" s="259" t="s">
        <v>213</v>
      </c>
      <c r="AU121" s="259" t="s">
        <v>86</v>
      </c>
      <c r="AV121" s="14" t="s">
        <v>209</v>
      </c>
      <c r="AW121" s="14" t="s">
        <v>39</v>
      </c>
      <c r="AX121" s="14" t="s">
        <v>84</v>
      </c>
      <c r="AY121" s="259" t="s">
        <v>199</v>
      </c>
    </row>
    <row r="122" spans="1:65" s="2" customFormat="1" ht="19.8" customHeight="1">
      <c r="A122" s="40"/>
      <c r="B122" s="41"/>
      <c r="C122" s="260" t="s">
        <v>249</v>
      </c>
      <c r="D122" s="260" t="s">
        <v>222</v>
      </c>
      <c r="E122" s="261" t="s">
        <v>1317</v>
      </c>
      <c r="F122" s="262" t="s">
        <v>1318</v>
      </c>
      <c r="G122" s="263" t="s">
        <v>303</v>
      </c>
      <c r="H122" s="264">
        <v>46.16</v>
      </c>
      <c r="I122" s="265"/>
      <c r="J122" s="266">
        <f>ROUND(I122*H122,2)</f>
        <v>0</v>
      </c>
      <c r="K122" s="262" t="s">
        <v>32</v>
      </c>
      <c r="L122" s="46"/>
      <c r="M122" s="267" t="s">
        <v>32</v>
      </c>
      <c r="N122" s="268" t="s">
        <v>48</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209</v>
      </c>
      <c r="AT122" s="232" t="s">
        <v>222</v>
      </c>
      <c r="AU122" s="232" t="s">
        <v>86</v>
      </c>
      <c r="AY122" s="18" t="s">
        <v>199</v>
      </c>
      <c r="BE122" s="233">
        <f>IF(N122="základní",J122,0)</f>
        <v>0</v>
      </c>
      <c r="BF122" s="233">
        <f>IF(N122="snížená",J122,0)</f>
        <v>0</v>
      </c>
      <c r="BG122" s="233">
        <f>IF(N122="zákl. přenesená",J122,0)</f>
        <v>0</v>
      </c>
      <c r="BH122" s="233">
        <f>IF(N122="sníž. přenesená",J122,0)</f>
        <v>0</v>
      </c>
      <c r="BI122" s="233">
        <f>IF(N122="nulová",J122,0)</f>
        <v>0</v>
      </c>
      <c r="BJ122" s="18" t="s">
        <v>84</v>
      </c>
      <c r="BK122" s="233">
        <f>ROUND(I122*H122,2)</f>
        <v>0</v>
      </c>
      <c r="BL122" s="18" t="s">
        <v>209</v>
      </c>
      <c r="BM122" s="232" t="s">
        <v>254</v>
      </c>
    </row>
    <row r="123" spans="1:47" s="2" customFormat="1" ht="12">
      <c r="A123" s="40"/>
      <c r="B123" s="41"/>
      <c r="C123" s="42"/>
      <c r="D123" s="234" t="s">
        <v>210</v>
      </c>
      <c r="E123" s="42"/>
      <c r="F123" s="235" t="s">
        <v>1318</v>
      </c>
      <c r="G123" s="42"/>
      <c r="H123" s="42"/>
      <c r="I123" s="138"/>
      <c r="J123" s="42"/>
      <c r="K123" s="42"/>
      <c r="L123" s="46"/>
      <c r="M123" s="236"/>
      <c r="N123" s="237"/>
      <c r="O123" s="86"/>
      <c r="P123" s="86"/>
      <c r="Q123" s="86"/>
      <c r="R123" s="86"/>
      <c r="S123" s="86"/>
      <c r="T123" s="87"/>
      <c r="U123" s="40"/>
      <c r="V123" s="40"/>
      <c r="W123" s="40"/>
      <c r="X123" s="40"/>
      <c r="Y123" s="40"/>
      <c r="Z123" s="40"/>
      <c r="AA123" s="40"/>
      <c r="AB123" s="40"/>
      <c r="AC123" s="40"/>
      <c r="AD123" s="40"/>
      <c r="AE123" s="40"/>
      <c r="AT123" s="18" t="s">
        <v>210</v>
      </c>
      <c r="AU123" s="18" t="s">
        <v>86</v>
      </c>
    </row>
    <row r="124" spans="1:51" s="13" customFormat="1" ht="12">
      <c r="A124" s="13"/>
      <c r="B124" s="238"/>
      <c r="C124" s="239"/>
      <c r="D124" s="234" t="s">
        <v>213</v>
      </c>
      <c r="E124" s="240" t="s">
        <v>32</v>
      </c>
      <c r="F124" s="241" t="s">
        <v>1641</v>
      </c>
      <c r="G124" s="239"/>
      <c r="H124" s="242">
        <v>46.16</v>
      </c>
      <c r="I124" s="243"/>
      <c r="J124" s="239"/>
      <c r="K124" s="239"/>
      <c r="L124" s="244"/>
      <c r="M124" s="245"/>
      <c r="N124" s="246"/>
      <c r="O124" s="246"/>
      <c r="P124" s="246"/>
      <c r="Q124" s="246"/>
      <c r="R124" s="246"/>
      <c r="S124" s="246"/>
      <c r="T124" s="247"/>
      <c r="U124" s="13"/>
      <c r="V124" s="13"/>
      <c r="W124" s="13"/>
      <c r="X124" s="13"/>
      <c r="Y124" s="13"/>
      <c r="Z124" s="13"/>
      <c r="AA124" s="13"/>
      <c r="AB124" s="13"/>
      <c r="AC124" s="13"/>
      <c r="AD124" s="13"/>
      <c r="AE124" s="13"/>
      <c r="AT124" s="248" t="s">
        <v>213</v>
      </c>
      <c r="AU124" s="248" t="s">
        <v>86</v>
      </c>
      <c r="AV124" s="13" t="s">
        <v>86</v>
      </c>
      <c r="AW124" s="13" t="s">
        <v>39</v>
      </c>
      <c r="AX124" s="13" t="s">
        <v>6</v>
      </c>
      <c r="AY124" s="248" t="s">
        <v>199</v>
      </c>
    </row>
    <row r="125" spans="1:51" s="14" customFormat="1" ht="12">
      <c r="A125" s="14"/>
      <c r="B125" s="249"/>
      <c r="C125" s="250"/>
      <c r="D125" s="234" t="s">
        <v>213</v>
      </c>
      <c r="E125" s="251" t="s">
        <v>32</v>
      </c>
      <c r="F125" s="252" t="s">
        <v>215</v>
      </c>
      <c r="G125" s="250"/>
      <c r="H125" s="253">
        <v>46.16</v>
      </c>
      <c r="I125" s="254"/>
      <c r="J125" s="250"/>
      <c r="K125" s="250"/>
      <c r="L125" s="255"/>
      <c r="M125" s="269"/>
      <c r="N125" s="270"/>
      <c r="O125" s="270"/>
      <c r="P125" s="270"/>
      <c r="Q125" s="270"/>
      <c r="R125" s="270"/>
      <c r="S125" s="270"/>
      <c r="T125" s="271"/>
      <c r="U125" s="14"/>
      <c r="V125" s="14"/>
      <c r="W125" s="14"/>
      <c r="X125" s="14"/>
      <c r="Y125" s="14"/>
      <c r="Z125" s="14"/>
      <c r="AA125" s="14"/>
      <c r="AB125" s="14"/>
      <c r="AC125" s="14"/>
      <c r="AD125" s="14"/>
      <c r="AE125" s="14"/>
      <c r="AT125" s="259" t="s">
        <v>213</v>
      </c>
      <c r="AU125" s="259" t="s">
        <v>86</v>
      </c>
      <c r="AV125" s="14" t="s">
        <v>209</v>
      </c>
      <c r="AW125" s="14" t="s">
        <v>39</v>
      </c>
      <c r="AX125" s="14" t="s">
        <v>84</v>
      </c>
      <c r="AY125" s="259" t="s">
        <v>199</v>
      </c>
    </row>
    <row r="126" spans="1:65" s="2" customFormat="1" ht="19.8" customHeight="1">
      <c r="A126" s="40"/>
      <c r="B126" s="41"/>
      <c r="C126" s="260" t="s">
        <v>235</v>
      </c>
      <c r="D126" s="260" t="s">
        <v>222</v>
      </c>
      <c r="E126" s="261" t="s">
        <v>882</v>
      </c>
      <c r="F126" s="262" t="s">
        <v>883</v>
      </c>
      <c r="G126" s="263" t="s">
        <v>303</v>
      </c>
      <c r="H126" s="264">
        <v>46.16</v>
      </c>
      <c r="I126" s="265"/>
      <c r="J126" s="266">
        <f>ROUND(I126*H126,2)</f>
        <v>0</v>
      </c>
      <c r="K126" s="262" t="s">
        <v>32</v>
      </c>
      <c r="L126" s="46"/>
      <c r="M126" s="267" t="s">
        <v>32</v>
      </c>
      <c r="N126" s="268" t="s">
        <v>48</v>
      </c>
      <c r="O126" s="86"/>
      <c r="P126" s="230">
        <f>O126*H126</f>
        <v>0</v>
      </c>
      <c r="Q126" s="230">
        <v>0</v>
      </c>
      <c r="R126" s="230">
        <f>Q126*H126</f>
        <v>0</v>
      </c>
      <c r="S126" s="230">
        <v>0</v>
      </c>
      <c r="T126" s="231">
        <f>S126*H126</f>
        <v>0</v>
      </c>
      <c r="U126" s="40"/>
      <c r="V126" s="40"/>
      <c r="W126" s="40"/>
      <c r="X126" s="40"/>
      <c r="Y126" s="40"/>
      <c r="Z126" s="40"/>
      <c r="AA126" s="40"/>
      <c r="AB126" s="40"/>
      <c r="AC126" s="40"/>
      <c r="AD126" s="40"/>
      <c r="AE126" s="40"/>
      <c r="AR126" s="232" t="s">
        <v>209</v>
      </c>
      <c r="AT126" s="232" t="s">
        <v>222</v>
      </c>
      <c r="AU126" s="232" t="s">
        <v>86</v>
      </c>
      <c r="AY126" s="18" t="s">
        <v>199</v>
      </c>
      <c r="BE126" s="233">
        <f>IF(N126="základní",J126,0)</f>
        <v>0</v>
      </c>
      <c r="BF126" s="233">
        <f>IF(N126="snížená",J126,0)</f>
        <v>0</v>
      </c>
      <c r="BG126" s="233">
        <f>IF(N126="zákl. přenesená",J126,0)</f>
        <v>0</v>
      </c>
      <c r="BH126" s="233">
        <f>IF(N126="sníž. přenesená",J126,0)</f>
        <v>0</v>
      </c>
      <c r="BI126" s="233">
        <f>IF(N126="nulová",J126,0)</f>
        <v>0</v>
      </c>
      <c r="BJ126" s="18" t="s">
        <v>84</v>
      </c>
      <c r="BK126" s="233">
        <f>ROUND(I126*H126,2)</f>
        <v>0</v>
      </c>
      <c r="BL126" s="18" t="s">
        <v>209</v>
      </c>
      <c r="BM126" s="232" t="s">
        <v>257</v>
      </c>
    </row>
    <row r="127" spans="1:47" s="2" customFormat="1" ht="12">
      <c r="A127" s="40"/>
      <c r="B127" s="41"/>
      <c r="C127" s="42"/>
      <c r="D127" s="234" t="s">
        <v>210</v>
      </c>
      <c r="E127" s="42"/>
      <c r="F127" s="235" t="s">
        <v>883</v>
      </c>
      <c r="G127" s="42"/>
      <c r="H127" s="42"/>
      <c r="I127" s="138"/>
      <c r="J127" s="42"/>
      <c r="K127" s="42"/>
      <c r="L127" s="46"/>
      <c r="M127" s="236"/>
      <c r="N127" s="237"/>
      <c r="O127" s="86"/>
      <c r="P127" s="86"/>
      <c r="Q127" s="86"/>
      <c r="R127" s="86"/>
      <c r="S127" s="86"/>
      <c r="T127" s="87"/>
      <c r="U127" s="40"/>
      <c r="V127" s="40"/>
      <c r="W127" s="40"/>
      <c r="X127" s="40"/>
      <c r="Y127" s="40"/>
      <c r="Z127" s="40"/>
      <c r="AA127" s="40"/>
      <c r="AB127" s="40"/>
      <c r="AC127" s="40"/>
      <c r="AD127" s="40"/>
      <c r="AE127" s="40"/>
      <c r="AT127" s="18" t="s">
        <v>210</v>
      </c>
      <c r="AU127" s="18" t="s">
        <v>86</v>
      </c>
    </row>
    <row r="128" spans="1:51" s="15" customFormat="1" ht="12">
      <c r="A128" s="15"/>
      <c r="B128" s="276"/>
      <c r="C128" s="277"/>
      <c r="D128" s="234" t="s">
        <v>213</v>
      </c>
      <c r="E128" s="278" t="s">
        <v>32</v>
      </c>
      <c r="F128" s="279" t="s">
        <v>884</v>
      </c>
      <c r="G128" s="277"/>
      <c r="H128" s="278" t="s">
        <v>32</v>
      </c>
      <c r="I128" s="280"/>
      <c r="J128" s="277"/>
      <c r="K128" s="277"/>
      <c r="L128" s="281"/>
      <c r="M128" s="282"/>
      <c r="N128" s="283"/>
      <c r="O128" s="283"/>
      <c r="P128" s="283"/>
      <c r="Q128" s="283"/>
      <c r="R128" s="283"/>
      <c r="S128" s="283"/>
      <c r="T128" s="284"/>
      <c r="U128" s="15"/>
      <c r="V128" s="15"/>
      <c r="W128" s="15"/>
      <c r="X128" s="15"/>
      <c r="Y128" s="15"/>
      <c r="Z128" s="15"/>
      <c r="AA128" s="15"/>
      <c r="AB128" s="15"/>
      <c r="AC128" s="15"/>
      <c r="AD128" s="15"/>
      <c r="AE128" s="15"/>
      <c r="AT128" s="285" t="s">
        <v>213</v>
      </c>
      <c r="AU128" s="285" t="s">
        <v>86</v>
      </c>
      <c r="AV128" s="15" t="s">
        <v>84</v>
      </c>
      <c r="AW128" s="15" t="s">
        <v>39</v>
      </c>
      <c r="AX128" s="15" t="s">
        <v>6</v>
      </c>
      <c r="AY128" s="285" t="s">
        <v>199</v>
      </c>
    </row>
    <row r="129" spans="1:51" s="13" customFormat="1" ht="12">
      <c r="A129" s="13"/>
      <c r="B129" s="238"/>
      <c r="C129" s="239"/>
      <c r="D129" s="234" t="s">
        <v>213</v>
      </c>
      <c r="E129" s="240" t="s">
        <v>32</v>
      </c>
      <c r="F129" s="241" t="s">
        <v>1641</v>
      </c>
      <c r="G129" s="239"/>
      <c r="H129" s="242">
        <v>46.16</v>
      </c>
      <c r="I129" s="243"/>
      <c r="J129" s="239"/>
      <c r="K129" s="239"/>
      <c r="L129" s="244"/>
      <c r="M129" s="245"/>
      <c r="N129" s="246"/>
      <c r="O129" s="246"/>
      <c r="P129" s="246"/>
      <c r="Q129" s="246"/>
      <c r="R129" s="246"/>
      <c r="S129" s="246"/>
      <c r="T129" s="247"/>
      <c r="U129" s="13"/>
      <c r="V129" s="13"/>
      <c r="W129" s="13"/>
      <c r="X129" s="13"/>
      <c r="Y129" s="13"/>
      <c r="Z129" s="13"/>
      <c r="AA129" s="13"/>
      <c r="AB129" s="13"/>
      <c r="AC129" s="13"/>
      <c r="AD129" s="13"/>
      <c r="AE129" s="13"/>
      <c r="AT129" s="248" t="s">
        <v>213</v>
      </c>
      <c r="AU129" s="248" t="s">
        <v>86</v>
      </c>
      <c r="AV129" s="13" t="s">
        <v>86</v>
      </c>
      <c r="AW129" s="13" t="s">
        <v>39</v>
      </c>
      <c r="AX129" s="13" t="s">
        <v>6</v>
      </c>
      <c r="AY129" s="248" t="s">
        <v>199</v>
      </c>
    </row>
    <row r="130" spans="1:51" s="14" customFormat="1" ht="12">
      <c r="A130" s="14"/>
      <c r="B130" s="249"/>
      <c r="C130" s="250"/>
      <c r="D130" s="234" t="s">
        <v>213</v>
      </c>
      <c r="E130" s="251" t="s">
        <v>32</v>
      </c>
      <c r="F130" s="252" t="s">
        <v>215</v>
      </c>
      <c r="G130" s="250"/>
      <c r="H130" s="253">
        <v>46.16</v>
      </c>
      <c r="I130" s="254"/>
      <c r="J130" s="250"/>
      <c r="K130" s="250"/>
      <c r="L130" s="255"/>
      <c r="M130" s="269"/>
      <c r="N130" s="270"/>
      <c r="O130" s="270"/>
      <c r="P130" s="270"/>
      <c r="Q130" s="270"/>
      <c r="R130" s="270"/>
      <c r="S130" s="270"/>
      <c r="T130" s="271"/>
      <c r="U130" s="14"/>
      <c r="V130" s="14"/>
      <c r="W130" s="14"/>
      <c r="X130" s="14"/>
      <c r="Y130" s="14"/>
      <c r="Z130" s="14"/>
      <c r="AA130" s="14"/>
      <c r="AB130" s="14"/>
      <c r="AC130" s="14"/>
      <c r="AD130" s="14"/>
      <c r="AE130" s="14"/>
      <c r="AT130" s="259" t="s">
        <v>213</v>
      </c>
      <c r="AU130" s="259" t="s">
        <v>86</v>
      </c>
      <c r="AV130" s="14" t="s">
        <v>209</v>
      </c>
      <c r="AW130" s="14" t="s">
        <v>39</v>
      </c>
      <c r="AX130" s="14" t="s">
        <v>84</v>
      </c>
      <c r="AY130" s="259" t="s">
        <v>199</v>
      </c>
    </row>
    <row r="131" spans="1:65" s="2" customFormat="1" ht="19.8" customHeight="1">
      <c r="A131" s="40"/>
      <c r="B131" s="41"/>
      <c r="C131" s="260" t="s">
        <v>258</v>
      </c>
      <c r="D131" s="260" t="s">
        <v>222</v>
      </c>
      <c r="E131" s="261" t="s">
        <v>892</v>
      </c>
      <c r="F131" s="262" t="s">
        <v>893</v>
      </c>
      <c r="G131" s="263" t="s">
        <v>303</v>
      </c>
      <c r="H131" s="264">
        <v>46.16</v>
      </c>
      <c r="I131" s="265"/>
      <c r="J131" s="266">
        <f>ROUND(I131*H131,2)</f>
        <v>0</v>
      </c>
      <c r="K131" s="262" t="s">
        <v>32</v>
      </c>
      <c r="L131" s="46"/>
      <c r="M131" s="267" t="s">
        <v>32</v>
      </c>
      <c r="N131" s="268" t="s">
        <v>48</v>
      </c>
      <c r="O131" s="86"/>
      <c r="P131" s="230">
        <f>O131*H131</f>
        <v>0</v>
      </c>
      <c r="Q131" s="230">
        <v>0</v>
      </c>
      <c r="R131" s="230">
        <f>Q131*H131</f>
        <v>0</v>
      </c>
      <c r="S131" s="230">
        <v>0</v>
      </c>
      <c r="T131" s="231">
        <f>S131*H131</f>
        <v>0</v>
      </c>
      <c r="U131" s="40"/>
      <c r="V131" s="40"/>
      <c r="W131" s="40"/>
      <c r="X131" s="40"/>
      <c r="Y131" s="40"/>
      <c r="Z131" s="40"/>
      <c r="AA131" s="40"/>
      <c r="AB131" s="40"/>
      <c r="AC131" s="40"/>
      <c r="AD131" s="40"/>
      <c r="AE131" s="40"/>
      <c r="AR131" s="232" t="s">
        <v>209</v>
      </c>
      <c r="AT131" s="232" t="s">
        <v>222</v>
      </c>
      <c r="AU131" s="232" t="s">
        <v>86</v>
      </c>
      <c r="AY131" s="18" t="s">
        <v>199</v>
      </c>
      <c r="BE131" s="233">
        <f>IF(N131="základní",J131,0)</f>
        <v>0</v>
      </c>
      <c r="BF131" s="233">
        <f>IF(N131="snížená",J131,0)</f>
        <v>0</v>
      </c>
      <c r="BG131" s="233">
        <f>IF(N131="zákl. přenesená",J131,0)</f>
        <v>0</v>
      </c>
      <c r="BH131" s="233">
        <f>IF(N131="sníž. přenesená",J131,0)</f>
        <v>0</v>
      </c>
      <c r="BI131" s="233">
        <f>IF(N131="nulová",J131,0)</f>
        <v>0</v>
      </c>
      <c r="BJ131" s="18" t="s">
        <v>84</v>
      </c>
      <c r="BK131" s="233">
        <f>ROUND(I131*H131,2)</f>
        <v>0</v>
      </c>
      <c r="BL131" s="18" t="s">
        <v>209</v>
      </c>
      <c r="BM131" s="232" t="s">
        <v>261</v>
      </c>
    </row>
    <row r="132" spans="1:47" s="2" customFormat="1" ht="12">
      <c r="A132" s="40"/>
      <c r="B132" s="41"/>
      <c r="C132" s="42"/>
      <c r="D132" s="234" t="s">
        <v>210</v>
      </c>
      <c r="E132" s="42"/>
      <c r="F132" s="235" t="s">
        <v>893</v>
      </c>
      <c r="G132" s="42"/>
      <c r="H132" s="42"/>
      <c r="I132" s="138"/>
      <c r="J132" s="42"/>
      <c r="K132" s="42"/>
      <c r="L132" s="46"/>
      <c r="M132" s="236"/>
      <c r="N132" s="237"/>
      <c r="O132" s="86"/>
      <c r="P132" s="86"/>
      <c r="Q132" s="86"/>
      <c r="R132" s="86"/>
      <c r="S132" s="86"/>
      <c r="T132" s="87"/>
      <c r="U132" s="40"/>
      <c r="V132" s="40"/>
      <c r="W132" s="40"/>
      <c r="X132" s="40"/>
      <c r="Y132" s="40"/>
      <c r="Z132" s="40"/>
      <c r="AA132" s="40"/>
      <c r="AB132" s="40"/>
      <c r="AC132" s="40"/>
      <c r="AD132" s="40"/>
      <c r="AE132" s="40"/>
      <c r="AT132" s="18" t="s">
        <v>210</v>
      </c>
      <c r="AU132" s="18" t="s">
        <v>86</v>
      </c>
    </row>
    <row r="133" spans="1:51" s="15" customFormat="1" ht="12">
      <c r="A133" s="15"/>
      <c r="B133" s="276"/>
      <c r="C133" s="277"/>
      <c r="D133" s="234" t="s">
        <v>213</v>
      </c>
      <c r="E133" s="278" t="s">
        <v>32</v>
      </c>
      <c r="F133" s="279" t="s">
        <v>894</v>
      </c>
      <c r="G133" s="277"/>
      <c r="H133" s="278" t="s">
        <v>32</v>
      </c>
      <c r="I133" s="280"/>
      <c r="J133" s="277"/>
      <c r="K133" s="277"/>
      <c r="L133" s="281"/>
      <c r="M133" s="282"/>
      <c r="N133" s="283"/>
      <c r="O133" s="283"/>
      <c r="P133" s="283"/>
      <c r="Q133" s="283"/>
      <c r="R133" s="283"/>
      <c r="S133" s="283"/>
      <c r="T133" s="284"/>
      <c r="U133" s="15"/>
      <c r="V133" s="15"/>
      <c r="W133" s="15"/>
      <c r="X133" s="15"/>
      <c r="Y133" s="15"/>
      <c r="Z133" s="15"/>
      <c r="AA133" s="15"/>
      <c r="AB133" s="15"/>
      <c r="AC133" s="15"/>
      <c r="AD133" s="15"/>
      <c r="AE133" s="15"/>
      <c r="AT133" s="285" t="s">
        <v>213</v>
      </c>
      <c r="AU133" s="285" t="s">
        <v>86</v>
      </c>
      <c r="AV133" s="15" t="s">
        <v>84</v>
      </c>
      <c r="AW133" s="15" t="s">
        <v>39</v>
      </c>
      <c r="AX133" s="15" t="s">
        <v>6</v>
      </c>
      <c r="AY133" s="285" t="s">
        <v>199</v>
      </c>
    </row>
    <row r="134" spans="1:51" s="13" customFormat="1" ht="12">
      <c r="A134" s="13"/>
      <c r="B134" s="238"/>
      <c r="C134" s="239"/>
      <c r="D134" s="234" t="s">
        <v>213</v>
      </c>
      <c r="E134" s="240" t="s">
        <v>32</v>
      </c>
      <c r="F134" s="241" t="s">
        <v>1641</v>
      </c>
      <c r="G134" s="239"/>
      <c r="H134" s="242">
        <v>46.16</v>
      </c>
      <c r="I134" s="243"/>
      <c r="J134" s="239"/>
      <c r="K134" s="239"/>
      <c r="L134" s="244"/>
      <c r="M134" s="245"/>
      <c r="N134" s="246"/>
      <c r="O134" s="246"/>
      <c r="P134" s="246"/>
      <c r="Q134" s="246"/>
      <c r="R134" s="246"/>
      <c r="S134" s="246"/>
      <c r="T134" s="247"/>
      <c r="U134" s="13"/>
      <c r="V134" s="13"/>
      <c r="W134" s="13"/>
      <c r="X134" s="13"/>
      <c r="Y134" s="13"/>
      <c r="Z134" s="13"/>
      <c r="AA134" s="13"/>
      <c r="AB134" s="13"/>
      <c r="AC134" s="13"/>
      <c r="AD134" s="13"/>
      <c r="AE134" s="13"/>
      <c r="AT134" s="248" t="s">
        <v>213</v>
      </c>
      <c r="AU134" s="248" t="s">
        <v>86</v>
      </c>
      <c r="AV134" s="13" t="s">
        <v>86</v>
      </c>
      <c r="AW134" s="13" t="s">
        <v>39</v>
      </c>
      <c r="AX134" s="13" t="s">
        <v>6</v>
      </c>
      <c r="AY134" s="248" t="s">
        <v>199</v>
      </c>
    </row>
    <row r="135" spans="1:51" s="14" customFormat="1" ht="12">
      <c r="A135" s="14"/>
      <c r="B135" s="249"/>
      <c r="C135" s="250"/>
      <c r="D135" s="234" t="s">
        <v>213</v>
      </c>
      <c r="E135" s="251" t="s">
        <v>32</v>
      </c>
      <c r="F135" s="252" t="s">
        <v>215</v>
      </c>
      <c r="G135" s="250"/>
      <c r="H135" s="253">
        <v>46.16</v>
      </c>
      <c r="I135" s="254"/>
      <c r="J135" s="250"/>
      <c r="K135" s="250"/>
      <c r="L135" s="255"/>
      <c r="M135" s="269"/>
      <c r="N135" s="270"/>
      <c r="O135" s="270"/>
      <c r="P135" s="270"/>
      <c r="Q135" s="270"/>
      <c r="R135" s="270"/>
      <c r="S135" s="270"/>
      <c r="T135" s="271"/>
      <c r="U135" s="14"/>
      <c r="V135" s="14"/>
      <c r="W135" s="14"/>
      <c r="X135" s="14"/>
      <c r="Y135" s="14"/>
      <c r="Z135" s="14"/>
      <c r="AA135" s="14"/>
      <c r="AB135" s="14"/>
      <c r="AC135" s="14"/>
      <c r="AD135" s="14"/>
      <c r="AE135" s="14"/>
      <c r="AT135" s="259" t="s">
        <v>213</v>
      </c>
      <c r="AU135" s="259" t="s">
        <v>86</v>
      </c>
      <c r="AV135" s="14" t="s">
        <v>209</v>
      </c>
      <c r="AW135" s="14" t="s">
        <v>39</v>
      </c>
      <c r="AX135" s="14" t="s">
        <v>84</v>
      </c>
      <c r="AY135" s="259" t="s">
        <v>199</v>
      </c>
    </row>
    <row r="136" spans="1:65" s="2" customFormat="1" ht="30" customHeight="1">
      <c r="A136" s="40"/>
      <c r="B136" s="41"/>
      <c r="C136" s="260" t="s">
        <v>238</v>
      </c>
      <c r="D136" s="260" t="s">
        <v>222</v>
      </c>
      <c r="E136" s="261" t="s">
        <v>1398</v>
      </c>
      <c r="F136" s="262" t="s">
        <v>1399</v>
      </c>
      <c r="G136" s="263" t="s">
        <v>303</v>
      </c>
      <c r="H136" s="264">
        <v>200.55</v>
      </c>
      <c r="I136" s="265"/>
      <c r="J136" s="266">
        <f>ROUND(I136*H136,2)</f>
        <v>0</v>
      </c>
      <c r="K136" s="262" t="s">
        <v>32</v>
      </c>
      <c r="L136" s="46"/>
      <c r="M136" s="267" t="s">
        <v>32</v>
      </c>
      <c r="N136" s="268" t="s">
        <v>48</v>
      </c>
      <c r="O136" s="86"/>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209</v>
      </c>
      <c r="AT136" s="232" t="s">
        <v>222</v>
      </c>
      <c r="AU136" s="232" t="s">
        <v>86</v>
      </c>
      <c r="AY136" s="18" t="s">
        <v>199</v>
      </c>
      <c r="BE136" s="233">
        <f>IF(N136="základní",J136,0)</f>
        <v>0</v>
      </c>
      <c r="BF136" s="233">
        <f>IF(N136="snížená",J136,0)</f>
        <v>0</v>
      </c>
      <c r="BG136" s="233">
        <f>IF(N136="zákl. přenesená",J136,0)</f>
        <v>0</v>
      </c>
      <c r="BH136" s="233">
        <f>IF(N136="sníž. přenesená",J136,0)</f>
        <v>0</v>
      </c>
      <c r="BI136" s="233">
        <f>IF(N136="nulová",J136,0)</f>
        <v>0</v>
      </c>
      <c r="BJ136" s="18" t="s">
        <v>84</v>
      </c>
      <c r="BK136" s="233">
        <f>ROUND(I136*H136,2)</f>
        <v>0</v>
      </c>
      <c r="BL136" s="18" t="s">
        <v>209</v>
      </c>
      <c r="BM136" s="232" t="s">
        <v>264</v>
      </c>
    </row>
    <row r="137" spans="1:47" s="2" customFormat="1" ht="12">
      <c r="A137" s="40"/>
      <c r="B137" s="41"/>
      <c r="C137" s="42"/>
      <c r="D137" s="234" t="s">
        <v>210</v>
      </c>
      <c r="E137" s="42"/>
      <c r="F137" s="235" t="s">
        <v>1399</v>
      </c>
      <c r="G137" s="42"/>
      <c r="H137" s="42"/>
      <c r="I137" s="138"/>
      <c r="J137" s="42"/>
      <c r="K137" s="42"/>
      <c r="L137" s="46"/>
      <c r="M137" s="236"/>
      <c r="N137" s="237"/>
      <c r="O137" s="86"/>
      <c r="P137" s="86"/>
      <c r="Q137" s="86"/>
      <c r="R137" s="86"/>
      <c r="S137" s="86"/>
      <c r="T137" s="87"/>
      <c r="U137" s="40"/>
      <c r="V137" s="40"/>
      <c r="W137" s="40"/>
      <c r="X137" s="40"/>
      <c r="Y137" s="40"/>
      <c r="Z137" s="40"/>
      <c r="AA137" s="40"/>
      <c r="AB137" s="40"/>
      <c r="AC137" s="40"/>
      <c r="AD137" s="40"/>
      <c r="AE137" s="40"/>
      <c r="AT137" s="18" t="s">
        <v>210</v>
      </c>
      <c r="AU137" s="18" t="s">
        <v>86</v>
      </c>
    </row>
    <row r="138" spans="1:51" s="13" customFormat="1" ht="12">
      <c r="A138" s="13"/>
      <c r="B138" s="238"/>
      <c r="C138" s="239"/>
      <c r="D138" s="234" t="s">
        <v>213</v>
      </c>
      <c r="E138" s="240" t="s">
        <v>32</v>
      </c>
      <c r="F138" s="241" t="s">
        <v>1643</v>
      </c>
      <c r="G138" s="239"/>
      <c r="H138" s="242">
        <v>200.55</v>
      </c>
      <c r="I138" s="243"/>
      <c r="J138" s="239"/>
      <c r="K138" s="239"/>
      <c r="L138" s="244"/>
      <c r="M138" s="245"/>
      <c r="N138" s="246"/>
      <c r="O138" s="246"/>
      <c r="P138" s="246"/>
      <c r="Q138" s="246"/>
      <c r="R138" s="246"/>
      <c r="S138" s="246"/>
      <c r="T138" s="247"/>
      <c r="U138" s="13"/>
      <c r="V138" s="13"/>
      <c r="W138" s="13"/>
      <c r="X138" s="13"/>
      <c r="Y138" s="13"/>
      <c r="Z138" s="13"/>
      <c r="AA138" s="13"/>
      <c r="AB138" s="13"/>
      <c r="AC138" s="13"/>
      <c r="AD138" s="13"/>
      <c r="AE138" s="13"/>
      <c r="AT138" s="248" t="s">
        <v>213</v>
      </c>
      <c r="AU138" s="248" t="s">
        <v>86</v>
      </c>
      <c r="AV138" s="13" t="s">
        <v>86</v>
      </c>
      <c r="AW138" s="13" t="s">
        <v>39</v>
      </c>
      <c r="AX138" s="13" t="s">
        <v>6</v>
      </c>
      <c r="AY138" s="248" t="s">
        <v>199</v>
      </c>
    </row>
    <row r="139" spans="1:51" s="14" customFormat="1" ht="12">
      <c r="A139" s="14"/>
      <c r="B139" s="249"/>
      <c r="C139" s="250"/>
      <c r="D139" s="234" t="s">
        <v>213</v>
      </c>
      <c r="E139" s="251" t="s">
        <v>32</v>
      </c>
      <c r="F139" s="252" t="s">
        <v>215</v>
      </c>
      <c r="G139" s="250"/>
      <c r="H139" s="253">
        <v>200.55</v>
      </c>
      <c r="I139" s="254"/>
      <c r="J139" s="250"/>
      <c r="K139" s="250"/>
      <c r="L139" s="255"/>
      <c r="M139" s="269"/>
      <c r="N139" s="270"/>
      <c r="O139" s="270"/>
      <c r="P139" s="270"/>
      <c r="Q139" s="270"/>
      <c r="R139" s="270"/>
      <c r="S139" s="270"/>
      <c r="T139" s="271"/>
      <c r="U139" s="14"/>
      <c r="V139" s="14"/>
      <c r="W139" s="14"/>
      <c r="X139" s="14"/>
      <c r="Y139" s="14"/>
      <c r="Z139" s="14"/>
      <c r="AA139" s="14"/>
      <c r="AB139" s="14"/>
      <c r="AC139" s="14"/>
      <c r="AD139" s="14"/>
      <c r="AE139" s="14"/>
      <c r="AT139" s="259" t="s">
        <v>213</v>
      </c>
      <c r="AU139" s="259" t="s">
        <v>86</v>
      </c>
      <c r="AV139" s="14" t="s">
        <v>209</v>
      </c>
      <c r="AW139" s="14" t="s">
        <v>39</v>
      </c>
      <c r="AX139" s="14" t="s">
        <v>84</v>
      </c>
      <c r="AY139" s="259" t="s">
        <v>199</v>
      </c>
    </row>
    <row r="140" spans="1:65" s="2" customFormat="1" ht="14.4" customHeight="1">
      <c r="A140" s="40"/>
      <c r="B140" s="41"/>
      <c r="C140" s="220" t="s">
        <v>265</v>
      </c>
      <c r="D140" s="220" t="s">
        <v>203</v>
      </c>
      <c r="E140" s="221" t="s">
        <v>1402</v>
      </c>
      <c r="F140" s="222" t="s">
        <v>1403</v>
      </c>
      <c r="G140" s="223" t="s">
        <v>296</v>
      </c>
      <c r="H140" s="224">
        <v>401.1</v>
      </c>
      <c r="I140" s="225"/>
      <c r="J140" s="226">
        <f>ROUND(I140*H140,2)</f>
        <v>0</v>
      </c>
      <c r="K140" s="222" t="s">
        <v>32</v>
      </c>
      <c r="L140" s="227"/>
      <c r="M140" s="228" t="s">
        <v>32</v>
      </c>
      <c r="N140" s="229" t="s">
        <v>48</v>
      </c>
      <c r="O140" s="86"/>
      <c r="P140" s="230">
        <f>O140*H140</f>
        <v>0</v>
      </c>
      <c r="Q140" s="230">
        <v>0</v>
      </c>
      <c r="R140" s="230">
        <f>Q140*H140</f>
        <v>0</v>
      </c>
      <c r="S140" s="230">
        <v>0</v>
      </c>
      <c r="T140" s="231">
        <f>S140*H140</f>
        <v>0</v>
      </c>
      <c r="U140" s="40"/>
      <c r="V140" s="40"/>
      <c r="W140" s="40"/>
      <c r="X140" s="40"/>
      <c r="Y140" s="40"/>
      <c r="Z140" s="40"/>
      <c r="AA140" s="40"/>
      <c r="AB140" s="40"/>
      <c r="AC140" s="40"/>
      <c r="AD140" s="40"/>
      <c r="AE140" s="40"/>
      <c r="AR140" s="232" t="s">
        <v>208</v>
      </c>
      <c r="AT140" s="232" t="s">
        <v>203</v>
      </c>
      <c r="AU140" s="232" t="s">
        <v>86</v>
      </c>
      <c r="AY140" s="18" t="s">
        <v>199</v>
      </c>
      <c r="BE140" s="233">
        <f>IF(N140="základní",J140,0)</f>
        <v>0</v>
      </c>
      <c r="BF140" s="233">
        <f>IF(N140="snížená",J140,0)</f>
        <v>0</v>
      </c>
      <c r="BG140" s="233">
        <f>IF(N140="zákl. přenesená",J140,0)</f>
        <v>0</v>
      </c>
      <c r="BH140" s="233">
        <f>IF(N140="sníž. přenesená",J140,0)</f>
        <v>0</v>
      </c>
      <c r="BI140" s="233">
        <f>IF(N140="nulová",J140,0)</f>
        <v>0</v>
      </c>
      <c r="BJ140" s="18" t="s">
        <v>84</v>
      </c>
      <c r="BK140" s="233">
        <f>ROUND(I140*H140,2)</f>
        <v>0</v>
      </c>
      <c r="BL140" s="18" t="s">
        <v>209</v>
      </c>
      <c r="BM140" s="232" t="s">
        <v>268</v>
      </c>
    </row>
    <row r="141" spans="1:47" s="2" customFormat="1" ht="12">
      <c r="A141" s="40"/>
      <c r="B141" s="41"/>
      <c r="C141" s="42"/>
      <c r="D141" s="234" t="s">
        <v>210</v>
      </c>
      <c r="E141" s="42"/>
      <c r="F141" s="235" t="s">
        <v>1403</v>
      </c>
      <c r="G141" s="42"/>
      <c r="H141" s="42"/>
      <c r="I141" s="138"/>
      <c r="J141" s="42"/>
      <c r="K141" s="42"/>
      <c r="L141" s="46"/>
      <c r="M141" s="236"/>
      <c r="N141" s="237"/>
      <c r="O141" s="86"/>
      <c r="P141" s="86"/>
      <c r="Q141" s="86"/>
      <c r="R141" s="86"/>
      <c r="S141" s="86"/>
      <c r="T141" s="87"/>
      <c r="U141" s="40"/>
      <c r="V141" s="40"/>
      <c r="W141" s="40"/>
      <c r="X141" s="40"/>
      <c r="Y141" s="40"/>
      <c r="Z141" s="40"/>
      <c r="AA141" s="40"/>
      <c r="AB141" s="40"/>
      <c r="AC141" s="40"/>
      <c r="AD141" s="40"/>
      <c r="AE141" s="40"/>
      <c r="AT141" s="18" t="s">
        <v>210</v>
      </c>
      <c r="AU141" s="18" t="s">
        <v>86</v>
      </c>
    </row>
    <row r="142" spans="1:51" s="13" customFormat="1" ht="12">
      <c r="A142" s="13"/>
      <c r="B142" s="238"/>
      <c r="C142" s="239"/>
      <c r="D142" s="234" t="s">
        <v>213</v>
      </c>
      <c r="E142" s="240" t="s">
        <v>32</v>
      </c>
      <c r="F142" s="241" t="s">
        <v>1644</v>
      </c>
      <c r="G142" s="239"/>
      <c r="H142" s="242">
        <v>401.1</v>
      </c>
      <c r="I142" s="243"/>
      <c r="J142" s="239"/>
      <c r="K142" s="239"/>
      <c r="L142" s="244"/>
      <c r="M142" s="245"/>
      <c r="N142" s="246"/>
      <c r="O142" s="246"/>
      <c r="P142" s="246"/>
      <c r="Q142" s="246"/>
      <c r="R142" s="246"/>
      <c r="S142" s="246"/>
      <c r="T142" s="247"/>
      <c r="U142" s="13"/>
      <c r="V142" s="13"/>
      <c r="W142" s="13"/>
      <c r="X142" s="13"/>
      <c r="Y142" s="13"/>
      <c r="Z142" s="13"/>
      <c r="AA142" s="13"/>
      <c r="AB142" s="13"/>
      <c r="AC142" s="13"/>
      <c r="AD142" s="13"/>
      <c r="AE142" s="13"/>
      <c r="AT142" s="248" t="s">
        <v>213</v>
      </c>
      <c r="AU142" s="248" t="s">
        <v>86</v>
      </c>
      <c r="AV142" s="13" t="s">
        <v>86</v>
      </c>
      <c r="AW142" s="13" t="s">
        <v>39</v>
      </c>
      <c r="AX142" s="13" t="s">
        <v>6</v>
      </c>
      <c r="AY142" s="248" t="s">
        <v>199</v>
      </c>
    </row>
    <row r="143" spans="1:51" s="14" customFormat="1" ht="12">
      <c r="A143" s="14"/>
      <c r="B143" s="249"/>
      <c r="C143" s="250"/>
      <c r="D143" s="234" t="s">
        <v>213</v>
      </c>
      <c r="E143" s="251" t="s">
        <v>32</v>
      </c>
      <c r="F143" s="252" t="s">
        <v>215</v>
      </c>
      <c r="G143" s="250"/>
      <c r="H143" s="253">
        <v>401.1</v>
      </c>
      <c r="I143" s="254"/>
      <c r="J143" s="250"/>
      <c r="K143" s="250"/>
      <c r="L143" s="255"/>
      <c r="M143" s="269"/>
      <c r="N143" s="270"/>
      <c r="O143" s="270"/>
      <c r="P143" s="270"/>
      <c r="Q143" s="270"/>
      <c r="R143" s="270"/>
      <c r="S143" s="270"/>
      <c r="T143" s="271"/>
      <c r="U143" s="14"/>
      <c r="V143" s="14"/>
      <c r="W143" s="14"/>
      <c r="X143" s="14"/>
      <c r="Y143" s="14"/>
      <c r="Z143" s="14"/>
      <c r="AA143" s="14"/>
      <c r="AB143" s="14"/>
      <c r="AC143" s="14"/>
      <c r="AD143" s="14"/>
      <c r="AE143" s="14"/>
      <c r="AT143" s="259" t="s">
        <v>213</v>
      </c>
      <c r="AU143" s="259" t="s">
        <v>86</v>
      </c>
      <c r="AV143" s="14" t="s">
        <v>209</v>
      </c>
      <c r="AW143" s="14" t="s">
        <v>39</v>
      </c>
      <c r="AX143" s="14" t="s">
        <v>84</v>
      </c>
      <c r="AY143" s="259" t="s">
        <v>199</v>
      </c>
    </row>
    <row r="144" spans="1:65" s="2" customFormat="1" ht="14.4" customHeight="1">
      <c r="A144" s="40"/>
      <c r="B144" s="41"/>
      <c r="C144" s="260" t="s">
        <v>242</v>
      </c>
      <c r="D144" s="260" t="s">
        <v>222</v>
      </c>
      <c r="E144" s="261" t="s">
        <v>890</v>
      </c>
      <c r="F144" s="262" t="s">
        <v>891</v>
      </c>
      <c r="G144" s="263" t="s">
        <v>324</v>
      </c>
      <c r="H144" s="264">
        <v>15</v>
      </c>
      <c r="I144" s="265"/>
      <c r="J144" s="266">
        <f>ROUND(I144*H144,2)</f>
        <v>0</v>
      </c>
      <c r="K144" s="262" t="s">
        <v>32</v>
      </c>
      <c r="L144" s="46"/>
      <c r="M144" s="267" t="s">
        <v>32</v>
      </c>
      <c r="N144" s="268" t="s">
        <v>48</v>
      </c>
      <c r="O144" s="86"/>
      <c r="P144" s="230">
        <f>O144*H144</f>
        <v>0</v>
      </c>
      <c r="Q144" s="230">
        <v>0</v>
      </c>
      <c r="R144" s="230">
        <f>Q144*H144</f>
        <v>0</v>
      </c>
      <c r="S144" s="230">
        <v>0</v>
      </c>
      <c r="T144" s="231">
        <f>S144*H144</f>
        <v>0</v>
      </c>
      <c r="U144" s="40"/>
      <c r="V144" s="40"/>
      <c r="W144" s="40"/>
      <c r="X144" s="40"/>
      <c r="Y144" s="40"/>
      <c r="Z144" s="40"/>
      <c r="AA144" s="40"/>
      <c r="AB144" s="40"/>
      <c r="AC144" s="40"/>
      <c r="AD144" s="40"/>
      <c r="AE144" s="40"/>
      <c r="AR144" s="232" t="s">
        <v>209</v>
      </c>
      <c r="AT144" s="232" t="s">
        <v>222</v>
      </c>
      <c r="AU144" s="232" t="s">
        <v>86</v>
      </c>
      <c r="AY144" s="18" t="s">
        <v>199</v>
      </c>
      <c r="BE144" s="233">
        <f>IF(N144="základní",J144,0)</f>
        <v>0</v>
      </c>
      <c r="BF144" s="233">
        <f>IF(N144="snížená",J144,0)</f>
        <v>0</v>
      </c>
      <c r="BG144" s="233">
        <f>IF(N144="zákl. přenesená",J144,0)</f>
        <v>0</v>
      </c>
      <c r="BH144" s="233">
        <f>IF(N144="sníž. přenesená",J144,0)</f>
        <v>0</v>
      </c>
      <c r="BI144" s="233">
        <f>IF(N144="nulová",J144,0)</f>
        <v>0</v>
      </c>
      <c r="BJ144" s="18" t="s">
        <v>84</v>
      </c>
      <c r="BK144" s="233">
        <f>ROUND(I144*H144,2)</f>
        <v>0</v>
      </c>
      <c r="BL144" s="18" t="s">
        <v>209</v>
      </c>
      <c r="BM144" s="232" t="s">
        <v>271</v>
      </c>
    </row>
    <row r="145" spans="1:47" s="2" customFormat="1" ht="12">
      <c r="A145" s="40"/>
      <c r="B145" s="41"/>
      <c r="C145" s="42"/>
      <c r="D145" s="234" t="s">
        <v>210</v>
      </c>
      <c r="E145" s="42"/>
      <c r="F145" s="235" t="s">
        <v>891</v>
      </c>
      <c r="G145" s="42"/>
      <c r="H145" s="42"/>
      <c r="I145" s="138"/>
      <c r="J145" s="42"/>
      <c r="K145" s="42"/>
      <c r="L145" s="46"/>
      <c r="M145" s="236"/>
      <c r="N145" s="237"/>
      <c r="O145" s="86"/>
      <c r="P145" s="86"/>
      <c r="Q145" s="86"/>
      <c r="R145" s="86"/>
      <c r="S145" s="86"/>
      <c r="T145" s="87"/>
      <c r="U145" s="40"/>
      <c r="V145" s="40"/>
      <c r="W145" s="40"/>
      <c r="X145" s="40"/>
      <c r="Y145" s="40"/>
      <c r="Z145" s="40"/>
      <c r="AA145" s="40"/>
      <c r="AB145" s="40"/>
      <c r="AC145" s="40"/>
      <c r="AD145" s="40"/>
      <c r="AE145" s="40"/>
      <c r="AT145" s="18" t="s">
        <v>210</v>
      </c>
      <c r="AU145" s="18" t="s">
        <v>86</v>
      </c>
    </row>
    <row r="146" spans="1:65" s="2" customFormat="1" ht="19.8" customHeight="1">
      <c r="A146" s="40"/>
      <c r="B146" s="41"/>
      <c r="C146" s="260" t="s">
        <v>9</v>
      </c>
      <c r="D146" s="260" t="s">
        <v>222</v>
      </c>
      <c r="E146" s="261" t="s">
        <v>895</v>
      </c>
      <c r="F146" s="262" t="s">
        <v>896</v>
      </c>
      <c r="G146" s="263" t="s">
        <v>288</v>
      </c>
      <c r="H146" s="264">
        <v>153.6</v>
      </c>
      <c r="I146" s="265"/>
      <c r="J146" s="266">
        <f>ROUND(I146*H146,2)</f>
        <v>0</v>
      </c>
      <c r="K146" s="262" t="s">
        <v>32</v>
      </c>
      <c r="L146" s="46"/>
      <c r="M146" s="267" t="s">
        <v>32</v>
      </c>
      <c r="N146" s="268" t="s">
        <v>48</v>
      </c>
      <c r="O146" s="86"/>
      <c r="P146" s="230">
        <f>O146*H146</f>
        <v>0</v>
      </c>
      <c r="Q146" s="230">
        <v>0</v>
      </c>
      <c r="R146" s="230">
        <f>Q146*H146</f>
        <v>0</v>
      </c>
      <c r="S146" s="230">
        <v>0</v>
      </c>
      <c r="T146" s="231">
        <f>S146*H146</f>
        <v>0</v>
      </c>
      <c r="U146" s="40"/>
      <c r="V146" s="40"/>
      <c r="W146" s="40"/>
      <c r="X146" s="40"/>
      <c r="Y146" s="40"/>
      <c r="Z146" s="40"/>
      <c r="AA146" s="40"/>
      <c r="AB146" s="40"/>
      <c r="AC146" s="40"/>
      <c r="AD146" s="40"/>
      <c r="AE146" s="40"/>
      <c r="AR146" s="232" t="s">
        <v>209</v>
      </c>
      <c r="AT146" s="232" t="s">
        <v>222</v>
      </c>
      <c r="AU146" s="232" t="s">
        <v>86</v>
      </c>
      <c r="AY146" s="18" t="s">
        <v>199</v>
      </c>
      <c r="BE146" s="233">
        <f>IF(N146="základní",J146,0)</f>
        <v>0</v>
      </c>
      <c r="BF146" s="233">
        <f>IF(N146="snížená",J146,0)</f>
        <v>0</v>
      </c>
      <c r="BG146" s="233">
        <f>IF(N146="zákl. přenesená",J146,0)</f>
        <v>0</v>
      </c>
      <c r="BH146" s="233">
        <f>IF(N146="sníž. přenesená",J146,0)</f>
        <v>0</v>
      </c>
      <c r="BI146" s="233">
        <f>IF(N146="nulová",J146,0)</f>
        <v>0</v>
      </c>
      <c r="BJ146" s="18" t="s">
        <v>84</v>
      </c>
      <c r="BK146" s="233">
        <f>ROUND(I146*H146,2)</f>
        <v>0</v>
      </c>
      <c r="BL146" s="18" t="s">
        <v>209</v>
      </c>
      <c r="BM146" s="232" t="s">
        <v>274</v>
      </c>
    </row>
    <row r="147" spans="1:47" s="2" customFormat="1" ht="12">
      <c r="A147" s="40"/>
      <c r="B147" s="41"/>
      <c r="C147" s="42"/>
      <c r="D147" s="234" t="s">
        <v>210</v>
      </c>
      <c r="E147" s="42"/>
      <c r="F147" s="235" t="s">
        <v>896</v>
      </c>
      <c r="G147" s="42"/>
      <c r="H147" s="42"/>
      <c r="I147" s="138"/>
      <c r="J147" s="42"/>
      <c r="K147" s="42"/>
      <c r="L147" s="46"/>
      <c r="M147" s="236"/>
      <c r="N147" s="237"/>
      <c r="O147" s="86"/>
      <c r="P147" s="86"/>
      <c r="Q147" s="86"/>
      <c r="R147" s="86"/>
      <c r="S147" s="86"/>
      <c r="T147" s="87"/>
      <c r="U147" s="40"/>
      <c r="V147" s="40"/>
      <c r="W147" s="40"/>
      <c r="X147" s="40"/>
      <c r="Y147" s="40"/>
      <c r="Z147" s="40"/>
      <c r="AA147" s="40"/>
      <c r="AB147" s="40"/>
      <c r="AC147" s="40"/>
      <c r="AD147" s="40"/>
      <c r="AE147" s="40"/>
      <c r="AT147" s="18" t="s">
        <v>210</v>
      </c>
      <c r="AU147" s="18" t="s">
        <v>86</v>
      </c>
    </row>
    <row r="148" spans="1:51" s="13" customFormat="1" ht="12">
      <c r="A148" s="13"/>
      <c r="B148" s="238"/>
      <c r="C148" s="239"/>
      <c r="D148" s="234" t="s">
        <v>213</v>
      </c>
      <c r="E148" s="240" t="s">
        <v>32</v>
      </c>
      <c r="F148" s="241" t="s">
        <v>1645</v>
      </c>
      <c r="G148" s="239"/>
      <c r="H148" s="242">
        <v>120</v>
      </c>
      <c r="I148" s="243"/>
      <c r="J148" s="239"/>
      <c r="K148" s="239"/>
      <c r="L148" s="244"/>
      <c r="M148" s="245"/>
      <c r="N148" s="246"/>
      <c r="O148" s="246"/>
      <c r="P148" s="246"/>
      <c r="Q148" s="246"/>
      <c r="R148" s="246"/>
      <c r="S148" s="246"/>
      <c r="T148" s="247"/>
      <c r="U148" s="13"/>
      <c r="V148" s="13"/>
      <c r="W148" s="13"/>
      <c r="X148" s="13"/>
      <c r="Y148" s="13"/>
      <c r="Z148" s="13"/>
      <c r="AA148" s="13"/>
      <c r="AB148" s="13"/>
      <c r="AC148" s="13"/>
      <c r="AD148" s="13"/>
      <c r="AE148" s="13"/>
      <c r="AT148" s="248" t="s">
        <v>213</v>
      </c>
      <c r="AU148" s="248" t="s">
        <v>86</v>
      </c>
      <c r="AV148" s="13" t="s">
        <v>86</v>
      </c>
      <c r="AW148" s="13" t="s">
        <v>39</v>
      </c>
      <c r="AX148" s="13" t="s">
        <v>6</v>
      </c>
      <c r="AY148" s="248" t="s">
        <v>199</v>
      </c>
    </row>
    <row r="149" spans="1:51" s="13" customFormat="1" ht="12">
      <c r="A149" s="13"/>
      <c r="B149" s="238"/>
      <c r="C149" s="239"/>
      <c r="D149" s="234" t="s">
        <v>213</v>
      </c>
      <c r="E149" s="240" t="s">
        <v>32</v>
      </c>
      <c r="F149" s="241" t="s">
        <v>1646</v>
      </c>
      <c r="G149" s="239"/>
      <c r="H149" s="242">
        <v>33.6</v>
      </c>
      <c r="I149" s="243"/>
      <c r="J149" s="239"/>
      <c r="K149" s="239"/>
      <c r="L149" s="244"/>
      <c r="M149" s="245"/>
      <c r="N149" s="246"/>
      <c r="O149" s="246"/>
      <c r="P149" s="246"/>
      <c r="Q149" s="246"/>
      <c r="R149" s="246"/>
      <c r="S149" s="246"/>
      <c r="T149" s="247"/>
      <c r="U149" s="13"/>
      <c r="V149" s="13"/>
      <c r="W149" s="13"/>
      <c r="X149" s="13"/>
      <c r="Y149" s="13"/>
      <c r="Z149" s="13"/>
      <c r="AA149" s="13"/>
      <c r="AB149" s="13"/>
      <c r="AC149" s="13"/>
      <c r="AD149" s="13"/>
      <c r="AE149" s="13"/>
      <c r="AT149" s="248" t="s">
        <v>213</v>
      </c>
      <c r="AU149" s="248" t="s">
        <v>86</v>
      </c>
      <c r="AV149" s="13" t="s">
        <v>86</v>
      </c>
      <c r="AW149" s="13" t="s">
        <v>39</v>
      </c>
      <c r="AX149" s="13" t="s">
        <v>6</v>
      </c>
      <c r="AY149" s="248" t="s">
        <v>199</v>
      </c>
    </row>
    <row r="150" spans="1:51" s="14" customFormat="1" ht="12">
      <c r="A150" s="14"/>
      <c r="B150" s="249"/>
      <c r="C150" s="250"/>
      <c r="D150" s="234" t="s">
        <v>213</v>
      </c>
      <c r="E150" s="251" t="s">
        <v>32</v>
      </c>
      <c r="F150" s="252" t="s">
        <v>215</v>
      </c>
      <c r="G150" s="250"/>
      <c r="H150" s="253">
        <v>153.6</v>
      </c>
      <c r="I150" s="254"/>
      <c r="J150" s="250"/>
      <c r="K150" s="250"/>
      <c r="L150" s="255"/>
      <c r="M150" s="269"/>
      <c r="N150" s="270"/>
      <c r="O150" s="270"/>
      <c r="P150" s="270"/>
      <c r="Q150" s="270"/>
      <c r="R150" s="270"/>
      <c r="S150" s="270"/>
      <c r="T150" s="271"/>
      <c r="U150" s="14"/>
      <c r="V150" s="14"/>
      <c r="W150" s="14"/>
      <c r="X150" s="14"/>
      <c r="Y150" s="14"/>
      <c r="Z150" s="14"/>
      <c r="AA150" s="14"/>
      <c r="AB150" s="14"/>
      <c r="AC150" s="14"/>
      <c r="AD150" s="14"/>
      <c r="AE150" s="14"/>
      <c r="AT150" s="259" t="s">
        <v>213</v>
      </c>
      <c r="AU150" s="259" t="s">
        <v>86</v>
      </c>
      <c r="AV150" s="14" t="s">
        <v>209</v>
      </c>
      <c r="AW150" s="14" t="s">
        <v>39</v>
      </c>
      <c r="AX150" s="14" t="s">
        <v>84</v>
      </c>
      <c r="AY150" s="259" t="s">
        <v>199</v>
      </c>
    </row>
    <row r="151" spans="1:65" s="2" customFormat="1" ht="14.4" customHeight="1">
      <c r="A151" s="40"/>
      <c r="B151" s="41"/>
      <c r="C151" s="260" t="s">
        <v>245</v>
      </c>
      <c r="D151" s="260" t="s">
        <v>222</v>
      </c>
      <c r="E151" s="261" t="s">
        <v>899</v>
      </c>
      <c r="F151" s="262" t="s">
        <v>900</v>
      </c>
      <c r="G151" s="263" t="s">
        <v>288</v>
      </c>
      <c r="H151" s="264">
        <v>100</v>
      </c>
      <c r="I151" s="265"/>
      <c r="J151" s="266">
        <f>ROUND(I151*H151,2)</f>
        <v>0</v>
      </c>
      <c r="K151" s="262" t="s">
        <v>32</v>
      </c>
      <c r="L151" s="46"/>
      <c r="M151" s="267" t="s">
        <v>32</v>
      </c>
      <c r="N151" s="268" t="s">
        <v>48</v>
      </c>
      <c r="O151" s="86"/>
      <c r="P151" s="230">
        <f>O151*H151</f>
        <v>0</v>
      </c>
      <c r="Q151" s="230">
        <v>0</v>
      </c>
      <c r="R151" s="230">
        <f>Q151*H151</f>
        <v>0</v>
      </c>
      <c r="S151" s="230">
        <v>0</v>
      </c>
      <c r="T151" s="231">
        <f>S151*H151</f>
        <v>0</v>
      </c>
      <c r="U151" s="40"/>
      <c r="V151" s="40"/>
      <c r="W151" s="40"/>
      <c r="X151" s="40"/>
      <c r="Y151" s="40"/>
      <c r="Z151" s="40"/>
      <c r="AA151" s="40"/>
      <c r="AB151" s="40"/>
      <c r="AC151" s="40"/>
      <c r="AD151" s="40"/>
      <c r="AE151" s="40"/>
      <c r="AR151" s="232" t="s">
        <v>209</v>
      </c>
      <c r="AT151" s="232" t="s">
        <v>222</v>
      </c>
      <c r="AU151" s="232" t="s">
        <v>86</v>
      </c>
      <c r="AY151" s="18" t="s">
        <v>199</v>
      </c>
      <c r="BE151" s="233">
        <f>IF(N151="základní",J151,0)</f>
        <v>0</v>
      </c>
      <c r="BF151" s="233">
        <f>IF(N151="snížená",J151,0)</f>
        <v>0</v>
      </c>
      <c r="BG151" s="233">
        <f>IF(N151="zákl. přenesená",J151,0)</f>
        <v>0</v>
      </c>
      <c r="BH151" s="233">
        <f>IF(N151="sníž. přenesená",J151,0)</f>
        <v>0</v>
      </c>
      <c r="BI151" s="233">
        <f>IF(N151="nulová",J151,0)</f>
        <v>0</v>
      </c>
      <c r="BJ151" s="18" t="s">
        <v>84</v>
      </c>
      <c r="BK151" s="233">
        <f>ROUND(I151*H151,2)</f>
        <v>0</v>
      </c>
      <c r="BL151" s="18" t="s">
        <v>209</v>
      </c>
      <c r="BM151" s="232" t="s">
        <v>278</v>
      </c>
    </row>
    <row r="152" spans="1:47" s="2" customFormat="1" ht="12">
      <c r="A152" s="40"/>
      <c r="B152" s="41"/>
      <c r="C152" s="42"/>
      <c r="D152" s="234" t="s">
        <v>210</v>
      </c>
      <c r="E152" s="42"/>
      <c r="F152" s="235" t="s">
        <v>900</v>
      </c>
      <c r="G152" s="42"/>
      <c r="H152" s="42"/>
      <c r="I152" s="138"/>
      <c r="J152" s="42"/>
      <c r="K152" s="42"/>
      <c r="L152" s="46"/>
      <c r="M152" s="236"/>
      <c r="N152" s="237"/>
      <c r="O152" s="86"/>
      <c r="P152" s="86"/>
      <c r="Q152" s="86"/>
      <c r="R152" s="86"/>
      <c r="S152" s="86"/>
      <c r="T152" s="87"/>
      <c r="U152" s="40"/>
      <c r="V152" s="40"/>
      <c r="W152" s="40"/>
      <c r="X152" s="40"/>
      <c r="Y152" s="40"/>
      <c r="Z152" s="40"/>
      <c r="AA152" s="40"/>
      <c r="AB152" s="40"/>
      <c r="AC152" s="40"/>
      <c r="AD152" s="40"/>
      <c r="AE152" s="40"/>
      <c r="AT152" s="18" t="s">
        <v>210</v>
      </c>
      <c r="AU152" s="18" t="s">
        <v>86</v>
      </c>
    </row>
    <row r="153" spans="1:51" s="13" customFormat="1" ht="12">
      <c r="A153" s="13"/>
      <c r="B153" s="238"/>
      <c r="C153" s="239"/>
      <c r="D153" s="234" t="s">
        <v>213</v>
      </c>
      <c r="E153" s="240" t="s">
        <v>32</v>
      </c>
      <c r="F153" s="241" t="s">
        <v>1647</v>
      </c>
      <c r="G153" s="239"/>
      <c r="H153" s="242">
        <v>100</v>
      </c>
      <c r="I153" s="243"/>
      <c r="J153" s="239"/>
      <c r="K153" s="239"/>
      <c r="L153" s="244"/>
      <c r="M153" s="245"/>
      <c r="N153" s="246"/>
      <c r="O153" s="246"/>
      <c r="P153" s="246"/>
      <c r="Q153" s="246"/>
      <c r="R153" s="246"/>
      <c r="S153" s="246"/>
      <c r="T153" s="247"/>
      <c r="U153" s="13"/>
      <c r="V153" s="13"/>
      <c r="W153" s="13"/>
      <c r="X153" s="13"/>
      <c r="Y153" s="13"/>
      <c r="Z153" s="13"/>
      <c r="AA153" s="13"/>
      <c r="AB153" s="13"/>
      <c r="AC153" s="13"/>
      <c r="AD153" s="13"/>
      <c r="AE153" s="13"/>
      <c r="AT153" s="248" t="s">
        <v>213</v>
      </c>
      <c r="AU153" s="248" t="s">
        <v>86</v>
      </c>
      <c r="AV153" s="13" t="s">
        <v>86</v>
      </c>
      <c r="AW153" s="13" t="s">
        <v>39</v>
      </c>
      <c r="AX153" s="13" t="s">
        <v>6</v>
      </c>
      <c r="AY153" s="248" t="s">
        <v>199</v>
      </c>
    </row>
    <row r="154" spans="1:51" s="14" customFormat="1" ht="12">
      <c r="A154" s="14"/>
      <c r="B154" s="249"/>
      <c r="C154" s="250"/>
      <c r="D154" s="234" t="s">
        <v>213</v>
      </c>
      <c r="E154" s="251" t="s">
        <v>32</v>
      </c>
      <c r="F154" s="252" t="s">
        <v>215</v>
      </c>
      <c r="G154" s="250"/>
      <c r="H154" s="253">
        <v>100</v>
      </c>
      <c r="I154" s="254"/>
      <c r="J154" s="250"/>
      <c r="K154" s="250"/>
      <c r="L154" s="255"/>
      <c r="M154" s="269"/>
      <c r="N154" s="270"/>
      <c r="O154" s="270"/>
      <c r="P154" s="270"/>
      <c r="Q154" s="270"/>
      <c r="R154" s="270"/>
      <c r="S154" s="270"/>
      <c r="T154" s="271"/>
      <c r="U154" s="14"/>
      <c r="V154" s="14"/>
      <c r="W154" s="14"/>
      <c r="X154" s="14"/>
      <c r="Y154" s="14"/>
      <c r="Z154" s="14"/>
      <c r="AA154" s="14"/>
      <c r="AB154" s="14"/>
      <c r="AC154" s="14"/>
      <c r="AD154" s="14"/>
      <c r="AE154" s="14"/>
      <c r="AT154" s="259" t="s">
        <v>213</v>
      </c>
      <c r="AU154" s="259" t="s">
        <v>86</v>
      </c>
      <c r="AV154" s="14" t="s">
        <v>209</v>
      </c>
      <c r="AW154" s="14" t="s">
        <v>39</v>
      </c>
      <c r="AX154" s="14" t="s">
        <v>84</v>
      </c>
      <c r="AY154" s="259" t="s">
        <v>199</v>
      </c>
    </row>
    <row r="155" spans="1:63" s="12" customFormat="1" ht="22.8" customHeight="1">
      <c r="A155" s="12"/>
      <c r="B155" s="204"/>
      <c r="C155" s="205"/>
      <c r="D155" s="206" t="s">
        <v>76</v>
      </c>
      <c r="E155" s="218" t="s">
        <v>86</v>
      </c>
      <c r="F155" s="218" t="s">
        <v>902</v>
      </c>
      <c r="G155" s="205"/>
      <c r="H155" s="205"/>
      <c r="I155" s="208"/>
      <c r="J155" s="219">
        <f>BK155</f>
        <v>0</v>
      </c>
      <c r="K155" s="205"/>
      <c r="L155" s="210"/>
      <c r="M155" s="211"/>
      <c r="N155" s="212"/>
      <c r="O155" s="212"/>
      <c r="P155" s="213">
        <f>SUM(P156:P159)</f>
        <v>0</v>
      </c>
      <c r="Q155" s="212"/>
      <c r="R155" s="213">
        <f>SUM(R156:R159)</f>
        <v>0</v>
      </c>
      <c r="S155" s="212"/>
      <c r="T155" s="214">
        <f>SUM(T156:T159)</f>
        <v>0</v>
      </c>
      <c r="U155" s="12"/>
      <c r="V155" s="12"/>
      <c r="W155" s="12"/>
      <c r="X155" s="12"/>
      <c r="Y155" s="12"/>
      <c r="Z155" s="12"/>
      <c r="AA155" s="12"/>
      <c r="AB155" s="12"/>
      <c r="AC155" s="12"/>
      <c r="AD155" s="12"/>
      <c r="AE155" s="12"/>
      <c r="AR155" s="215" t="s">
        <v>84</v>
      </c>
      <c r="AT155" s="216" t="s">
        <v>76</v>
      </c>
      <c r="AU155" s="216" t="s">
        <v>84</v>
      </c>
      <c r="AY155" s="215" t="s">
        <v>199</v>
      </c>
      <c r="BK155" s="217">
        <f>SUM(BK156:BK159)</f>
        <v>0</v>
      </c>
    </row>
    <row r="156" spans="1:65" s="2" customFormat="1" ht="19.8" customHeight="1">
      <c r="A156" s="40"/>
      <c r="B156" s="41"/>
      <c r="C156" s="260" t="s">
        <v>279</v>
      </c>
      <c r="D156" s="260" t="s">
        <v>222</v>
      </c>
      <c r="E156" s="261" t="s">
        <v>1331</v>
      </c>
      <c r="F156" s="262" t="s">
        <v>1332</v>
      </c>
      <c r="G156" s="263" t="s">
        <v>303</v>
      </c>
      <c r="H156" s="264">
        <v>1.296</v>
      </c>
      <c r="I156" s="265"/>
      <c r="J156" s="266">
        <f>ROUND(I156*H156,2)</f>
        <v>0</v>
      </c>
      <c r="K156" s="262" t="s">
        <v>32</v>
      </c>
      <c r="L156" s="46"/>
      <c r="M156" s="267" t="s">
        <v>32</v>
      </c>
      <c r="N156" s="268" t="s">
        <v>48</v>
      </c>
      <c r="O156" s="86"/>
      <c r="P156" s="230">
        <f>O156*H156</f>
        <v>0</v>
      </c>
      <c r="Q156" s="230">
        <v>0</v>
      </c>
      <c r="R156" s="230">
        <f>Q156*H156</f>
        <v>0</v>
      </c>
      <c r="S156" s="230">
        <v>0</v>
      </c>
      <c r="T156" s="231">
        <f>S156*H156</f>
        <v>0</v>
      </c>
      <c r="U156" s="40"/>
      <c r="V156" s="40"/>
      <c r="W156" s="40"/>
      <c r="X156" s="40"/>
      <c r="Y156" s="40"/>
      <c r="Z156" s="40"/>
      <c r="AA156" s="40"/>
      <c r="AB156" s="40"/>
      <c r="AC156" s="40"/>
      <c r="AD156" s="40"/>
      <c r="AE156" s="40"/>
      <c r="AR156" s="232" t="s">
        <v>209</v>
      </c>
      <c r="AT156" s="232" t="s">
        <v>222</v>
      </c>
      <c r="AU156" s="232" t="s">
        <v>86</v>
      </c>
      <c r="AY156" s="18" t="s">
        <v>199</v>
      </c>
      <c r="BE156" s="233">
        <f>IF(N156="základní",J156,0)</f>
        <v>0</v>
      </c>
      <c r="BF156" s="233">
        <f>IF(N156="snížená",J156,0)</f>
        <v>0</v>
      </c>
      <c r="BG156" s="233">
        <f>IF(N156="zákl. přenesená",J156,0)</f>
        <v>0</v>
      </c>
      <c r="BH156" s="233">
        <f>IF(N156="sníž. přenesená",J156,0)</f>
        <v>0</v>
      </c>
      <c r="BI156" s="233">
        <f>IF(N156="nulová",J156,0)</f>
        <v>0</v>
      </c>
      <c r="BJ156" s="18" t="s">
        <v>84</v>
      </c>
      <c r="BK156" s="233">
        <f>ROUND(I156*H156,2)</f>
        <v>0</v>
      </c>
      <c r="BL156" s="18" t="s">
        <v>209</v>
      </c>
      <c r="BM156" s="232" t="s">
        <v>282</v>
      </c>
    </row>
    <row r="157" spans="1:47" s="2" customFormat="1" ht="12">
      <c r="A157" s="40"/>
      <c r="B157" s="41"/>
      <c r="C157" s="42"/>
      <c r="D157" s="234" t="s">
        <v>210</v>
      </c>
      <c r="E157" s="42"/>
      <c r="F157" s="235" t="s">
        <v>1332</v>
      </c>
      <c r="G157" s="42"/>
      <c r="H157" s="42"/>
      <c r="I157" s="138"/>
      <c r="J157" s="42"/>
      <c r="K157" s="42"/>
      <c r="L157" s="46"/>
      <c r="M157" s="236"/>
      <c r="N157" s="237"/>
      <c r="O157" s="86"/>
      <c r="P157" s="86"/>
      <c r="Q157" s="86"/>
      <c r="R157" s="86"/>
      <c r="S157" s="86"/>
      <c r="T157" s="87"/>
      <c r="U157" s="40"/>
      <c r="V157" s="40"/>
      <c r="W157" s="40"/>
      <c r="X157" s="40"/>
      <c r="Y157" s="40"/>
      <c r="Z157" s="40"/>
      <c r="AA157" s="40"/>
      <c r="AB157" s="40"/>
      <c r="AC157" s="40"/>
      <c r="AD157" s="40"/>
      <c r="AE157" s="40"/>
      <c r="AT157" s="18" t="s">
        <v>210</v>
      </c>
      <c r="AU157" s="18" t="s">
        <v>86</v>
      </c>
    </row>
    <row r="158" spans="1:51" s="13" customFormat="1" ht="12">
      <c r="A158" s="13"/>
      <c r="B158" s="238"/>
      <c r="C158" s="239"/>
      <c r="D158" s="234" t="s">
        <v>213</v>
      </c>
      <c r="E158" s="240" t="s">
        <v>32</v>
      </c>
      <c r="F158" s="241" t="s">
        <v>1648</v>
      </c>
      <c r="G158" s="239"/>
      <c r="H158" s="242">
        <v>1.296</v>
      </c>
      <c r="I158" s="243"/>
      <c r="J158" s="239"/>
      <c r="K158" s="239"/>
      <c r="L158" s="244"/>
      <c r="M158" s="245"/>
      <c r="N158" s="246"/>
      <c r="O158" s="246"/>
      <c r="P158" s="246"/>
      <c r="Q158" s="246"/>
      <c r="R158" s="246"/>
      <c r="S158" s="246"/>
      <c r="T158" s="247"/>
      <c r="U158" s="13"/>
      <c r="V158" s="13"/>
      <c r="W158" s="13"/>
      <c r="X158" s="13"/>
      <c r="Y158" s="13"/>
      <c r="Z158" s="13"/>
      <c r="AA158" s="13"/>
      <c r="AB158" s="13"/>
      <c r="AC158" s="13"/>
      <c r="AD158" s="13"/>
      <c r="AE158" s="13"/>
      <c r="AT158" s="248" t="s">
        <v>213</v>
      </c>
      <c r="AU158" s="248" t="s">
        <v>86</v>
      </c>
      <c r="AV158" s="13" t="s">
        <v>86</v>
      </c>
      <c r="AW158" s="13" t="s">
        <v>39</v>
      </c>
      <c r="AX158" s="13" t="s">
        <v>6</v>
      </c>
      <c r="AY158" s="248" t="s">
        <v>199</v>
      </c>
    </row>
    <row r="159" spans="1:51" s="14" customFormat="1" ht="12">
      <c r="A159" s="14"/>
      <c r="B159" s="249"/>
      <c r="C159" s="250"/>
      <c r="D159" s="234" t="s">
        <v>213</v>
      </c>
      <c r="E159" s="251" t="s">
        <v>32</v>
      </c>
      <c r="F159" s="252" t="s">
        <v>215</v>
      </c>
      <c r="G159" s="250"/>
      <c r="H159" s="253">
        <v>1.296</v>
      </c>
      <c r="I159" s="254"/>
      <c r="J159" s="250"/>
      <c r="K159" s="250"/>
      <c r="L159" s="255"/>
      <c r="M159" s="269"/>
      <c r="N159" s="270"/>
      <c r="O159" s="270"/>
      <c r="P159" s="270"/>
      <c r="Q159" s="270"/>
      <c r="R159" s="270"/>
      <c r="S159" s="270"/>
      <c r="T159" s="271"/>
      <c r="U159" s="14"/>
      <c r="V159" s="14"/>
      <c r="W159" s="14"/>
      <c r="X159" s="14"/>
      <c r="Y159" s="14"/>
      <c r="Z159" s="14"/>
      <c r="AA159" s="14"/>
      <c r="AB159" s="14"/>
      <c r="AC159" s="14"/>
      <c r="AD159" s="14"/>
      <c r="AE159" s="14"/>
      <c r="AT159" s="259" t="s">
        <v>213</v>
      </c>
      <c r="AU159" s="259" t="s">
        <v>86</v>
      </c>
      <c r="AV159" s="14" t="s">
        <v>209</v>
      </c>
      <c r="AW159" s="14" t="s">
        <v>39</v>
      </c>
      <c r="AX159" s="14" t="s">
        <v>84</v>
      </c>
      <c r="AY159" s="259" t="s">
        <v>199</v>
      </c>
    </row>
    <row r="160" spans="1:63" s="12" customFormat="1" ht="22.8" customHeight="1">
      <c r="A160" s="12"/>
      <c r="B160" s="204"/>
      <c r="C160" s="205"/>
      <c r="D160" s="206" t="s">
        <v>76</v>
      </c>
      <c r="E160" s="218" t="s">
        <v>221</v>
      </c>
      <c r="F160" s="218" t="s">
        <v>906</v>
      </c>
      <c r="G160" s="205"/>
      <c r="H160" s="205"/>
      <c r="I160" s="208"/>
      <c r="J160" s="219">
        <f>BK160</f>
        <v>0</v>
      </c>
      <c r="K160" s="205"/>
      <c r="L160" s="210"/>
      <c r="M160" s="211"/>
      <c r="N160" s="212"/>
      <c r="O160" s="212"/>
      <c r="P160" s="213">
        <f>SUM(P161:P172)</f>
        <v>0</v>
      </c>
      <c r="Q160" s="212"/>
      <c r="R160" s="213">
        <f>SUM(R161:R172)</f>
        <v>0</v>
      </c>
      <c r="S160" s="212"/>
      <c r="T160" s="214">
        <f>SUM(T161:T172)</f>
        <v>0</v>
      </c>
      <c r="U160" s="12"/>
      <c r="V160" s="12"/>
      <c r="W160" s="12"/>
      <c r="X160" s="12"/>
      <c r="Y160" s="12"/>
      <c r="Z160" s="12"/>
      <c r="AA160" s="12"/>
      <c r="AB160" s="12"/>
      <c r="AC160" s="12"/>
      <c r="AD160" s="12"/>
      <c r="AE160" s="12"/>
      <c r="AR160" s="215" t="s">
        <v>84</v>
      </c>
      <c r="AT160" s="216" t="s">
        <v>76</v>
      </c>
      <c r="AU160" s="216" t="s">
        <v>84</v>
      </c>
      <c r="AY160" s="215" t="s">
        <v>199</v>
      </c>
      <c r="BK160" s="217">
        <f>SUM(BK161:BK172)</f>
        <v>0</v>
      </c>
    </row>
    <row r="161" spans="1:65" s="2" customFormat="1" ht="19.8" customHeight="1">
      <c r="A161" s="40"/>
      <c r="B161" s="41"/>
      <c r="C161" s="260" t="s">
        <v>254</v>
      </c>
      <c r="D161" s="260" t="s">
        <v>222</v>
      </c>
      <c r="E161" s="261" t="s">
        <v>1411</v>
      </c>
      <c r="F161" s="262" t="s">
        <v>1412</v>
      </c>
      <c r="G161" s="263" t="s">
        <v>303</v>
      </c>
      <c r="H161" s="264">
        <v>13.92</v>
      </c>
      <c r="I161" s="265"/>
      <c r="J161" s="266">
        <f>ROUND(I161*H161,2)</f>
        <v>0</v>
      </c>
      <c r="K161" s="262" t="s">
        <v>32</v>
      </c>
      <c r="L161" s="46"/>
      <c r="M161" s="267" t="s">
        <v>32</v>
      </c>
      <c r="N161" s="268" t="s">
        <v>48</v>
      </c>
      <c r="O161" s="86"/>
      <c r="P161" s="230">
        <f>O161*H161</f>
        <v>0</v>
      </c>
      <c r="Q161" s="230">
        <v>0</v>
      </c>
      <c r="R161" s="230">
        <f>Q161*H161</f>
        <v>0</v>
      </c>
      <c r="S161" s="230">
        <v>0</v>
      </c>
      <c r="T161" s="231">
        <f>S161*H161</f>
        <v>0</v>
      </c>
      <c r="U161" s="40"/>
      <c r="V161" s="40"/>
      <c r="W161" s="40"/>
      <c r="X161" s="40"/>
      <c r="Y161" s="40"/>
      <c r="Z161" s="40"/>
      <c r="AA161" s="40"/>
      <c r="AB161" s="40"/>
      <c r="AC161" s="40"/>
      <c r="AD161" s="40"/>
      <c r="AE161" s="40"/>
      <c r="AR161" s="232" t="s">
        <v>209</v>
      </c>
      <c r="AT161" s="232" t="s">
        <v>222</v>
      </c>
      <c r="AU161" s="232" t="s">
        <v>86</v>
      </c>
      <c r="AY161" s="18" t="s">
        <v>199</v>
      </c>
      <c r="BE161" s="233">
        <f>IF(N161="základní",J161,0)</f>
        <v>0</v>
      </c>
      <c r="BF161" s="233">
        <f>IF(N161="snížená",J161,0)</f>
        <v>0</v>
      </c>
      <c r="BG161" s="233">
        <f>IF(N161="zákl. přenesená",J161,0)</f>
        <v>0</v>
      </c>
      <c r="BH161" s="233">
        <f>IF(N161="sníž. přenesená",J161,0)</f>
        <v>0</v>
      </c>
      <c r="BI161" s="233">
        <f>IF(N161="nulová",J161,0)</f>
        <v>0</v>
      </c>
      <c r="BJ161" s="18" t="s">
        <v>84</v>
      </c>
      <c r="BK161" s="233">
        <f>ROUND(I161*H161,2)</f>
        <v>0</v>
      </c>
      <c r="BL161" s="18" t="s">
        <v>209</v>
      </c>
      <c r="BM161" s="232" t="s">
        <v>341</v>
      </c>
    </row>
    <row r="162" spans="1:47" s="2" customFormat="1" ht="12">
      <c r="A162" s="40"/>
      <c r="B162" s="41"/>
      <c r="C162" s="42"/>
      <c r="D162" s="234" t="s">
        <v>210</v>
      </c>
      <c r="E162" s="42"/>
      <c r="F162" s="235" t="s">
        <v>1412</v>
      </c>
      <c r="G162" s="42"/>
      <c r="H162" s="42"/>
      <c r="I162" s="138"/>
      <c r="J162" s="42"/>
      <c r="K162" s="42"/>
      <c r="L162" s="46"/>
      <c r="M162" s="236"/>
      <c r="N162" s="237"/>
      <c r="O162" s="86"/>
      <c r="P162" s="86"/>
      <c r="Q162" s="86"/>
      <c r="R162" s="86"/>
      <c r="S162" s="86"/>
      <c r="T162" s="87"/>
      <c r="U162" s="40"/>
      <c r="V162" s="40"/>
      <c r="W162" s="40"/>
      <c r="X162" s="40"/>
      <c r="Y162" s="40"/>
      <c r="Z162" s="40"/>
      <c r="AA162" s="40"/>
      <c r="AB162" s="40"/>
      <c r="AC162" s="40"/>
      <c r="AD162" s="40"/>
      <c r="AE162" s="40"/>
      <c r="AT162" s="18" t="s">
        <v>210</v>
      </c>
      <c r="AU162" s="18" t="s">
        <v>86</v>
      </c>
    </row>
    <row r="163" spans="1:51" s="13" customFormat="1" ht="12">
      <c r="A163" s="13"/>
      <c r="B163" s="238"/>
      <c r="C163" s="239"/>
      <c r="D163" s="234" t="s">
        <v>213</v>
      </c>
      <c r="E163" s="240" t="s">
        <v>32</v>
      </c>
      <c r="F163" s="241" t="s">
        <v>1649</v>
      </c>
      <c r="G163" s="239"/>
      <c r="H163" s="242">
        <v>13.92</v>
      </c>
      <c r="I163" s="243"/>
      <c r="J163" s="239"/>
      <c r="K163" s="239"/>
      <c r="L163" s="244"/>
      <c r="M163" s="245"/>
      <c r="N163" s="246"/>
      <c r="O163" s="246"/>
      <c r="P163" s="246"/>
      <c r="Q163" s="246"/>
      <c r="R163" s="246"/>
      <c r="S163" s="246"/>
      <c r="T163" s="247"/>
      <c r="U163" s="13"/>
      <c r="V163" s="13"/>
      <c r="W163" s="13"/>
      <c r="X163" s="13"/>
      <c r="Y163" s="13"/>
      <c r="Z163" s="13"/>
      <c r="AA163" s="13"/>
      <c r="AB163" s="13"/>
      <c r="AC163" s="13"/>
      <c r="AD163" s="13"/>
      <c r="AE163" s="13"/>
      <c r="AT163" s="248" t="s">
        <v>213</v>
      </c>
      <c r="AU163" s="248" t="s">
        <v>86</v>
      </c>
      <c r="AV163" s="13" t="s">
        <v>86</v>
      </c>
      <c r="AW163" s="13" t="s">
        <v>39</v>
      </c>
      <c r="AX163" s="13" t="s">
        <v>6</v>
      </c>
      <c r="AY163" s="248" t="s">
        <v>199</v>
      </c>
    </row>
    <row r="164" spans="1:51" s="14" customFormat="1" ht="12">
      <c r="A164" s="14"/>
      <c r="B164" s="249"/>
      <c r="C164" s="250"/>
      <c r="D164" s="234" t="s">
        <v>213</v>
      </c>
      <c r="E164" s="251" t="s">
        <v>32</v>
      </c>
      <c r="F164" s="252" t="s">
        <v>215</v>
      </c>
      <c r="G164" s="250"/>
      <c r="H164" s="253">
        <v>13.92</v>
      </c>
      <c r="I164" s="254"/>
      <c r="J164" s="250"/>
      <c r="K164" s="250"/>
      <c r="L164" s="255"/>
      <c r="M164" s="269"/>
      <c r="N164" s="270"/>
      <c r="O164" s="270"/>
      <c r="P164" s="270"/>
      <c r="Q164" s="270"/>
      <c r="R164" s="270"/>
      <c r="S164" s="270"/>
      <c r="T164" s="271"/>
      <c r="U164" s="14"/>
      <c r="V164" s="14"/>
      <c r="W164" s="14"/>
      <c r="X164" s="14"/>
      <c r="Y164" s="14"/>
      <c r="Z164" s="14"/>
      <c r="AA164" s="14"/>
      <c r="AB164" s="14"/>
      <c r="AC164" s="14"/>
      <c r="AD164" s="14"/>
      <c r="AE164" s="14"/>
      <c r="AT164" s="259" t="s">
        <v>213</v>
      </c>
      <c r="AU164" s="259" t="s">
        <v>86</v>
      </c>
      <c r="AV164" s="14" t="s">
        <v>209</v>
      </c>
      <c r="AW164" s="14" t="s">
        <v>39</v>
      </c>
      <c r="AX164" s="14" t="s">
        <v>84</v>
      </c>
      <c r="AY164" s="259" t="s">
        <v>199</v>
      </c>
    </row>
    <row r="165" spans="1:65" s="2" customFormat="1" ht="30" customHeight="1">
      <c r="A165" s="40"/>
      <c r="B165" s="41"/>
      <c r="C165" s="260" t="s">
        <v>342</v>
      </c>
      <c r="D165" s="260" t="s">
        <v>222</v>
      </c>
      <c r="E165" s="261" t="s">
        <v>1414</v>
      </c>
      <c r="F165" s="262" t="s">
        <v>1415</v>
      </c>
      <c r="G165" s="263" t="s">
        <v>288</v>
      </c>
      <c r="H165" s="264">
        <v>12.8</v>
      </c>
      <c r="I165" s="265"/>
      <c r="J165" s="266">
        <f>ROUND(I165*H165,2)</f>
        <v>0</v>
      </c>
      <c r="K165" s="262" t="s">
        <v>32</v>
      </c>
      <c r="L165" s="46"/>
      <c r="M165" s="267" t="s">
        <v>32</v>
      </c>
      <c r="N165" s="268" t="s">
        <v>48</v>
      </c>
      <c r="O165" s="86"/>
      <c r="P165" s="230">
        <f>O165*H165</f>
        <v>0</v>
      </c>
      <c r="Q165" s="230">
        <v>0</v>
      </c>
      <c r="R165" s="230">
        <f>Q165*H165</f>
        <v>0</v>
      </c>
      <c r="S165" s="230">
        <v>0</v>
      </c>
      <c r="T165" s="231">
        <f>S165*H165</f>
        <v>0</v>
      </c>
      <c r="U165" s="40"/>
      <c r="V165" s="40"/>
      <c r="W165" s="40"/>
      <c r="X165" s="40"/>
      <c r="Y165" s="40"/>
      <c r="Z165" s="40"/>
      <c r="AA165" s="40"/>
      <c r="AB165" s="40"/>
      <c r="AC165" s="40"/>
      <c r="AD165" s="40"/>
      <c r="AE165" s="40"/>
      <c r="AR165" s="232" t="s">
        <v>209</v>
      </c>
      <c r="AT165" s="232" t="s">
        <v>222</v>
      </c>
      <c r="AU165" s="232" t="s">
        <v>86</v>
      </c>
      <c r="AY165" s="18" t="s">
        <v>199</v>
      </c>
      <c r="BE165" s="233">
        <f>IF(N165="základní",J165,0)</f>
        <v>0</v>
      </c>
      <c r="BF165" s="233">
        <f>IF(N165="snížená",J165,0)</f>
        <v>0</v>
      </c>
      <c r="BG165" s="233">
        <f>IF(N165="zákl. přenesená",J165,0)</f>
        <v>0</v>
      </c>
      <c r="BH165" s="233">
        <f>IF(N165="sníž. přenesená",J165,0)</f>
        <v>0</v>
      </c>
      <c r="BI165" s="233">
        <f>IF(N165="nulová",J165,0)</f>
        <v>0</v>
      </c>
      <c r="BJ165" s="18" t="s">
        <v>84</v>
      </c>
      <c r="BK165" s="233">
        <f>ROUND(I165*H165,2)</f>
        <v>0</v>
      </c>
      <c r="BL165" s="18" t="s">
        <v>209</v>
      </c>
      <c r="BM165" s="232" t="s">
        <v>345</v>
      </c>
    </row>
    <row r="166" spans="1:47" s="2" customFormat="1" ht="12">
      <c r="A166" s="40"/>
      <c r="B166" s="41"/>
      <c r="C166" s="42"/>
      <c r="D166" s="234" t="s">
        <v>210</v>
      </c>
      <c r="E166" s="42"/>
      <c r="F166" s="235" t="s">
        <v>1415</v>
      </c>
      <c r="G166" s="42"/>
      <c r="H166" s="42"/>
      <c r="I166" s="138"/>
      <c r="J166" s="42"/>
      <c r="K166" s="42"/>
      <c r="L166" s="46"/>
      <c r="M166" s="236"/>
      <c r="N166" s="237"/>
      <c r="O166" s="86"/>
      <c r="P166" s="86"/>
      <c r="Q166" s="86"/>
      <c r="R166" s="86"/>
      <c r="S166" s="86"/>
      <c r="T166" s="87"/>
      <c r="U166" s="40"/>
      <c r="V166" s="40"/>
      <c r="W166" s="40"/>
      <c r="X166" s="40"/>
      <c r="Y166" s="40"/>
      <c r="Z166" s="40"/>
      <c r="AA166" s="40"/>
      <c r="AB166" s="40"/>
      <c r="AC166" s="40"/>
      <c r="AD166" s="40"/>
      <c r="AE166" s="40"/>
      <c r="AT166" s="18" t="s">
        <v>210</v>
      </c>
      <c r="AU166" s="18" t="s">
        <v>86</v>
      </c>
    </row>
    <row r="167" spans="1:51" s="13" customFormat="1" ht="12">
      <c r="A167" s="13"/>
      <c r="B167" s="238"/>
      <c r="C167" s="239"/>
      <c r="D167" s="234" t="s">
        <v>213</v>
      </c>
      <c r="E167" s="240" t="s">
        <v>32</v>
      </c>
      <c r="F167" s="241" t="s">
        <v>1650</v>
      </c>
      <c r="G167" s="239"/>
      <c r="H167" s="242">
        <v>12.8</v>
      </c>
      <c r="I167" s="243"/>
      <c r="J167" s="239"/>
      <c r="K167" s="239"/>
      <c r="L167" s="244"/>
      <c r="M167" s="245"/>
      <c r="N167" s="246"/>
      <c r="O167" s="246"/>
      <c r="P167" s="246"/>
      <c r="Q167" s="246"/>
      <c r="R167" s="246"/>
      <c r="S167" s="246"/>
      <c r="T167" s="247"/>
      <c r="U167" s="13"/>
      <c r="V167" s="13"/>
      <c r="W167" s="13"/>
      <c r="X167" s="13"/>
      <c r="Y167" s="13"/>
      <c r="Z167" s="13"/>
      <c r="AA167" s="13"/>
      <c r="AB167" s="13"/>
      <c r="AC167" s="13"/>
      <c r="AD167" s="13"/>
      <c r="AE167" s="13"/>
      <c r="AT167" s="248" t="s">
        <v>213</v>
      </c>
      <c r="AU167" s="248" t="s">
        <v>86</v>
      </c>
      <c r="AV167" s="13" t="s">
        <v>86</v>
      </c>
      <c r="AW167" s="13" t="s">
        <v>39</v>
      </c>
      <c r="AX167" s="13" t="s">
        <v>6</v>
      </c>
      <c r="AY167" s="248" t="s">
        <v>199</v>
      </c>
    </row>
    <row r="168" spans="1:51" s="14" customFormat="1" ht="12">
      <c r="A168" s="14"/>
      <c r="B168" s="249"/>
      <c r="C168" s="250"/>
      <c r="D168" s="234" t="s">
        <v>213</v>
      </c>
      <c r="E168" s="251" t="s">
        <v>32</v>
      </c>
      <c r="F168" s="252" t="s">
        <v>215</v>
      </c>
      <c r="G168" s="250"/>
      <c r="H168" s="253">
        <v>12.8</v>
      </c>
      <c r="I168" s="254"/>
      <c r="J168" s="250"/>
      <c r="K168" s="250"/>
      <c r="L168" s="255"/>
      <c r="M168" s="269"/>
      <c r="N168" s="270"/>
      <c r="O168" s="270"/>
      <c r="P168" s="270"/>
      <c r="Q168" s="270"/>
      <c r="R168" s="270"/>
      <c r="S168" s="270"/>
      <c r="T168" s="271"/>
      <c r="U168" s="14"/>
      <c r="V168" s="14"/>
      <c r="W168" s="14"/>
      <c r="X168" s="14"/>
      <c r="Y168" s="14"/>
      <c r="Z168" s="14"/>
      <c r="AA168" s="14"/>
      <c r="AB168" s="14"/>
      <c r="AC168" s="14"/>
      <c r="AD168" s="14"/>
      <c r="AE168" s="14"/>
      <c r="AT168" s="259" t="s">
        <v>213</v>
      </c>
      <c r="AU168" s="259" t="s">
        <v>86</v>
      </c>
      <c r="AV168" s="14" t="s">
        <v>209</v>
      </c>
      <c r="AW168" s="14" t="s">
        <v>39</v>
      </c>
      <c r="AX168" s="14" t="s">
        <v>84</v>
      </c>
      <c r="AY168" s="259" t="s">
        <v>199</v>
      </c>
    </row>
    <row r="169" spans="1:65" s="2" customFormat="1" ht="30" customHeight="1">
      <c r="A169" s="40"/>
      <c r="B169" s="41"/>
      <c r="C169" s="260" t="s">
        <v>257</v>
      </c>
      <c r="D169" s="260" t="s">
        <v>222</v>
      </c>
      <c r="E169" s="261" t="s">
        <v>1417</v>
      </c>
      <c r="F169" s="262" t="s">
        <v>1418</v>
      </c>
      <c r="G169" s="263" t="s">
        <v>288</v>
      </c>
      <c r="H169" s="264">
        <v>12.8</v>
      </c>
      <c r="I169" s="265"/>
      <c r="J169" s="266">
        <f>ROUND(I169*H169,2)</f>
        <v>0</v>
      </c>
      <c r="K169" s="262" t="s">
        <v>32</v>
      </c>
      <c r="L169" s="46"/>
      <c r="M169" s="267" t="s">
        <v>32</v>
      </c>
      <c r="N169" s="268" t="s">
        <v>48</v>
      </c>
      <c r="O169" s="86"/>
      <c r="P169" s="230">
        <f>O169*H169</f>
        <v>0</v>
      </c>
      <c r="Q169" s="230">
        <v>0</v>
      </c>
      <c r="R169" s="230">
        <f>Q169*H169</f>
        <v>0</v>
      </c>
      <c r="S169" s="230">
        <v>0</v>
      </c>
      <c r="T169" s="231">
        <f>S169*H169</f>
        <v>0</v>
      </c>
      <c r="U169" s="40"/>
      <c r="V169" s="40"/>
      <c r="W169" s="40"/>
      <c r="X169" s="40"/>
      <c r="Y169" s="40"/>
      <c r="Z169" s="40"/>
      <c r="AA169" s="40"/>
      <c r="AB169" s="40"/>
      <c r="AC169" s="40"/>
      <c r="AD169" s="40"/>
      <c r="AE169" s="40"/>
      <c r="AR169" s="232" t="s">
        <v>209</v>
      </c>
      <c r="AT169" s="232" t="s">
        <v>222</v>
      </c>
      <c r="AU169" s="232" t="s">
        <v>86</v>
      </c>
      <c r="AY169" s="18" t="s">
        <v>199</v>
      </c>
      <c r="BE169" s="233">
        <f>IF(N169="základní",J169,0)</f>
        <v>0</v>
      </c>
      <c r="BF169" s="233">
        <f>IF(N169="snížená",J169,0)</f>
        <v>0</v>
      </c>
      <c r="BG169" s="233">
        <f>IF(N169="zákl. přenesená",J169,0)</f>
        <v>0</v>
      </c>
      <c r="BH169" s="233">
        <f>IF(N169="sníž. přenesená",J169,0)</f>
        <v>0</v>
      </c>
      <c r="BI169" s="233">
        <f>IF(N169="nulová",J169,0)</f>
        <v>0</v>
      </c>
      <c r="BJ169" s="18" t="s">
        <v>84</v>
      </c>
      <c r="BK169" s="233">
        <f>ROUND(I169*H169,2)</f>
        <v>0</v>
      </c>
      <c r="BL169" s="18" t="s">
        <v>209</v>
      </c>
      <c r="BM169" s="232" t="s">
        <v>348</v>
      </c>
    </row>
    <row r="170" spans="1:47" s="2" customFormat="1" ht="12">
      <c r="A170" s="40"/>
      <c r="B170" s="41"/>
      <c r="C170" s="42"/>
      <c r="D170" s="234" t="s">
        <v>210</v>
      </c>
      <c r="E170" s="42"/>
      <c r="F170" s="235" t="s">
        <v>1418</v>
      </c>
      <c r="G170" s="42"/>
      <c r="H170" s="42"/>
      <c r="I170" s="138"/>
      <c r="J170" s="42"/>
      <c r="K170" s="42"/>
      <c r="L170" s="46"/>
      <c r="M170" s="236"/>
      <c r="N170" s="237"/>
      <c r="O170" s="86"/>
      <c r="P170" s="86"/>
      <c r="Q170" s="86"/>
      <c r="R170" s="86"/>
      <c r="S170" s="86"/>
      <c r="T170" s="87"/>
      <c r="U170" s="40"/>
      <c r="V170" s="40"/>
      <c r="W170" s="40"/>
      <c r="X170" s="40"/>
      <c r="Y170" s="40"/>
      <c r="Z170" s="40"/>
      <c r="AA170" s="40"/>
      <c r="AB170" s="40"/>
      <c r="AC170" s="40"/>
      <c r="AD170" s="40"/>
      <c r="AE170" s="40"/>
      <c r="AT170" s="18" t="s">
        <v>210</v>
      </c>
      <c r="AU170" s="18" t="s">
        <v>86</v>
      </c>
    </row>
    <row r="171" spans="1:65" s="2" customFormat="1" ht="19.8" customHeight="1">
      <c r="A171" s="40"/>
      <c r="B171" s="41"/>
      <c r="C171" s="260" t="s">
        <v>7</v>
      </c>
      <c r="D171" s="260" t="s">
        <v>222</v>
      </c>
      <c r="E171" s="261" t="s">
        <v>915</v>
      </c>
      <c r="F171" s="262" t="s">
        <v>916</v>
      </c>
      <c r="G171" s="263" t="s">
        <v>324</v>
      </c>
      <c r="H171" s="264">
        <v>15</v>
      </c>
      <c r="I171" s="265"/>
      <c r="J171" s="266">
        <f>ROUND(I171*H171,2)</f>
        <v>0</v>
      </c>
      <c r="K171" s="262" t="s">
        <v>32</v>
      </c>
      <c r="L171" s="46"/>
      <c r="M171" s="267" t="s">
        <v>32</v>
      </c>
      <c r="N171" s="268" t="s">
        <v>48</v>
      </c>
      <c r="O171" s="86"/>
      <c r="P171" s="230">
        <f>O171*H171</f>
        <v>0</v>
      </c>
      <c r="Q171" s="230">
        <v>0</v>
      </c>
      <c r="R171" s="230">
        <f>Q171*H171</f>
        <v>0</v>
      </c>
      <c r="S171" s="230">
        <v>0</v>
      </c>
      <c r="T171" s="231">
        <f>S171*H171</f>
        <v>0</v>
      </c>
      <c r="U171" s="40"/>
      <c r="V171" s="40"/>
      <c r="W171" s="40"/>
      <c r="X171" s="40"/>
      <c r="Y171" s="40"/>
      <c r="Z171" s="40"/>
      <c r="AA171" s="40"/>
      <c r="AB171" s="40"/>
      <c r="AC171" s="40"/>
      <c r="AD171" s="40"/>
      <c r="AE171" s="40"/>
      <c r="AR171" s="232" t="s">
        <v>209</v>
      </c>
      <c r="AT171" s="232" t="s">
        <v>222</v>
      </c>
      <c r="AU171" s="232" t="s">
        <v>86</v>
      </c>
      <c r="AY171" s="18" t="s">
        <v>199</v>
      </c>
      <c r="BE171" s="233">
        <f>IF(N171="základní",J171,0)</f>
        <v>0</v>
      </c>
      <c r="BF171" s="233">
        <f>IF(N171="snížená",J171,0)</f>
        <v>0</v>
      </c>
      <c r="BG171" s="233">
        <f>IF(N171="zákl. přenesená",J171,0)</f>
        <v>0</v>
      </c>
      <c r="BH171" s="233">
        <f>IF(N171="sníž. přenesená",J171,0)</f>
        <v>0</v>
      </c>
      <c r="BI171" s="233">
        <f>IF(N171="nulová",J171,0)</f>
        <v>0</v>
      </c>
      <c r="BJ171" s="18" t="s">
        <v>84</v>
      </c>
      <c r="BK171" s="233">
        <f>ROUND(I171*H171,2)</f>
        <v>0</v>
      </c>
      <c r="BL171" s="18" t="s">
        <v>209</v>
      </c>
      <c r="BM171" s="232" t="s">
        <v>351</v>
      </c>
    </row>
    <row r="172" spans="1:47" s="2" customFormat="1" ht="12">
      <c r="A172" s="40"/>
      <c r="B172" s="41"/>
      <c r="C172" s="42"/>
      <c r="D172" s="234" t="s">
        <v>210</v>
      </c>
      <c r="E172" s="42"/>
      <c r="F172" s="235" t="s">
        <v>916</v>
      </c>
      <c r="G172" s="42"/>
      <c r="H172" s="42"/>
      <c r="I172" s="138"/>
      <c r="J172" s="42"/>
      <c r="K172" s="42"/>
      <c r="L172" s="46"/>
      <c r="M172" s="236"/>
      <c r="N172" s="237"/>
      <c r="O172" s="86"/>
      <c r="P172" s="86"/>
      <c r="Q172" s="86"/>
      <c r="R172" s="86"/>
      <c r="S172" s="86"/>
      <c r="T172" s="87"/>
      <c r="U172" s="40"/>
      <c r="V172" s="40"/>
      <c r="W172" s="40"/>
      <c r="X172" s="40"/>
      <c r="Y172" s="40"/>
      <c r="Z172" s="40"/>
      <c r="AA172" s="40"/>
      <c r="AB172" s="40"/>
      <c r="AC172" s="40"/>
      <c r="AD172" s="40"/>
      <c r="AE172" s="40"/>
      <c r="AT172" s="18" t="s">
        <v>210</v>
      </c>
      <c r="AU172" s="18" t="s">
        <v>86</v>
      </c>
    </row>
    <row r="173" spans="1:63" s="12" customFormat="1" ht="22.8" customHeight="1">
      <c r="A173" s="12"/>
      <c r="B173" s="204"/>
      <c r="C173" s="205"/>
      <c r="D173" s="206" t="s">
        <v>76</v>
      </c>
      <c r="E173" s="218" t="s">
        <v>209</v>
      </c>
      <c r="F173" s="218" t="s">
        <v>917</v>
      </c>
      <c r="G173" s="205"/>
      <c r="H173" s="205"/>
      <c r="I173" s="208"/>
      <c r="J173" s="219">
        <f>BK173</f>
        <v>0</v>
      </c>
      <c r="K173" s="205"/>
      <c r="L173" s="210"/>
      <c r="M173" s="211"/>
      <c r="N173" s="212"/>
      <c r="O173" s="212"/>
      <c r="P173" s="213">
        <f>SUM(P174:P178)</f>
        <v>0</v>
      </c>
      <c r="Q173" s="212"/>
      <c r="R173" s="213">
        <f>SUM(R174:R178)</f>
        <v>0</v>
      </c>
      <c r="S173" s="212"/>
      <c r="T173" s="214">
        <f>SUM(T174:T178)</f>
        <v>0</v>
      </c>
      <c r="U173" s="12"/>
      <c r="V173" s="12"/>
      <c r="W173" s="12"/>
      <c r="X173" s="12"/>
      <c r="Y173" s="12"/>
      <c r="Z173" s="12"/>
      <c r="AA173" s="12"/>
      <c r="AB173" s="12"/>
      <c r="AC173" s="12"/>
      <c r="AD173" s="12"/>
      <c r="AE173" s="12"/>
      <c r="AR173" s="215" t="s">
        <v>84</v>
      </c>
      <c r="AT173" s="216" t="s">
        <v>76</v>
      </c>
      <c r="AU173" s="216" t="s">
        <v>84</v>
      </c>
      <c r="AY173" s="215" t="s">
        <v>199</v>
      </c>
      <c r="BK173" s="217">
        <f>SUM(BK174:BK178)</f>
        <v>0</v>
      </c>
    </row>
    <row r="174" spans="1:65" s="2" customFormat="1" ht="30" customHeight="1">
      <c r="A174" s="40"/>
      <c r="B174" s="41"/>
      <c r="C174" s="260" t="s">
        <v>261</v>
      </c>
      <c r="D174" s="260" t="s">
        <v>222</v>
      </c>
      <c r="E174" s="261" t="s">
        <v>1348</v>
      </c>
      <c r="F174" s="262" t="s">
        <v>1349</v>
      </c>
      <c r="G174" s="263" t="s">
        <v>288</v>
      </c>
      <c r="H174" s="264">
        <v>39.3</v>
      </c>
      <c r="I174" s="265"/>
      <c r="J174" s="266">
        <f>ROUND(I174*H174,2)</f>
        <v>0</v>
      </c>
      <c r="K174" s="262" t="s">
        <v>32</v>
      </c>
      <c r="L174" s="46"/>
      <c r="M174" s="267" t="s">
        <v>32</v>
      </c>
      <c r="N174" s="268" t="s">
        <v>48</v>
      </c>
      <c r="O174" s="86"/>
      <c r="P174" s="230">
        <f>O174*H174</f>
        <v>0</v>
      </c>
      <c r="Q174" s="230">
        <v>0</v>
      </c>
      <c r="R174" s="230">
        <f>Q174*H174</f>
        <v>0</v>
      </c>
      <c r="S174" s="230">
        <v>0</v>
      </c>
      <c r="T174" s="231">
        <f>S174*H174</f>
        <v>0</v>
      </c>
      <c r="U174" s="40"/>
      <c r="V174" s="40"/>
      <c r="W174" s="40"/>
      <c r="X174" s="40"/>
      <c r="Y174" s="40"/>
      <c r="Z174" s="40"/>
      <c r="AA174" s="40"/>
      <c r="AB174" s="40"/>
      <c r="AC174" s="40"/>
      <c r="AD174" s="40"/>
      <c r="AE174" s="40"/>
      <c r="AR174" s="232" t="s">
        <v>209</v>
      </c>
      <c r="AT174" s="232" t="s">
        <v>222</v>
      </c>
      <c r="AU174" s="232" t="s">
        <v>86</v>
      </c>
      <c r="AY174" s="18" t="s">
        <v>199</v>
      </c>
      <c r="BE174" s="233">
        <f>IF(N174="základní",J174,0)</f>
        <v>0</v>
      </c>
      <c r="BF174" s="233">
        <f>IF(N174="snížená",J174,0)</f>
        <v>0</v>
      </c>
      <c r="BG174" s="233">
        <f>IF(N174="zákl. přenesená",J174,0)</f>
        <v>0</v>
      </c>
      <c r="BH174" s="233">
        <f>IF(N174="sníž. přenesená",J174,0)</f>
        <v>0</v>
      </c>
      <c r="BI174" s="233">
        <f>IF(N174="nulová",J174,0)</f>
        <v>0</v>
      </c>
      <c r="BJ174" s="18" t="s">
        <v>84</v>
      </c>
      <c r="BK174" s="233">
        <f>ROUND(I174*H174,2)</f>
        <v>0</v>
      </c>
      <c r="BL174" s="18" t="s">
        <v>209</v>
      </c>
      <c r="BM174" s="232" t="s">
        <v>354</v>
      </c>
    </row>
    <row r="175" spans="1:47" s="2" customFormat="1" ht="12">
      <c r="A175" s="40"/>
      <c r="B175" s="41"/>
      <c r="C175" s="42"/>
      <c r="D175" s="234" t="s">
        <v>210</v>
      </c>
      <c r="E175" s="42"/>
      <c r="F175" s="235" t="s">
        <v>1349</v>
      </c>
      <c r="G175" s="42"/>
      <c r="H175" s="42"/>
      <c r="I175" s="138"/>
      <c r="J175" s="42"/>
      <c r="K175" s="42"/>
      <c r="L175" s="46"/>
      <c r="M175" s="236"/>
      <c r="N175" s="237"/>
      <c r="O175" s="86"/>
      <c r="P175" s="86"/>
      <c r="Q175" s="86"/>
      <c r="R175" s="86"/>
      <c r="S175" s="86"/>
      <c r="T175" s="87"/>
      <c r="U175" s="40"/>
      <c r="V175" s="40"/>
      <c r="W175" s="40"/>
      <c r="X175" s="40"/>
      <c r="Y175" s="40"/>
      <c r="Z175" s="40"/>
      <c r="AA175" s="40"/>
      <c r="AB175" s="40"/>
      <c r="AC175" s="40"/>
      <c r="AD175" s="40"/>
      <c r="AE175" s="40"/>
      <c r="AT175" s="18" t="s">
        <v>210</v>
      </c>
      <c r="AU175" s="18" t="s">
        <v>86</v>
      </c>
    </row>
    <row r="176" spans="1:51" s="13" customFormat="1" ht="12">
      <c r="A176" s="13"/>
      <c r="B176" s="238"/>
      <c r="C176" s="239"/>
      <c r="D176" s="234" t="s">
        <v>213</v>
      </c>
      <c r="E176" s="240" t="s">
        <v>32</v>
      </c>
      <c r="F176" s="241" t="s">
        <v>1651</v>
      </c>
      <c r="G176" s="239"/>
      <c r="H176" s="242">
        <v>22</v>
      </c>
      <c r="I176" s="243"/>
      <c r="J176" s="239"/>
      <c r="K176" s="239"/>
      <c r="L176" s="244"/>
      <c r="M176" s="245"/>
      <c r="N176" s="246"/>
      <c r="O176" s="246"/>
      <c r="P176" s="246"/>
      <c r="Q176" s="246"/>
      <c r="R176" s="246"/>
      <c r="S176" s="246"/>
      <c r="T176" s="247"/>
      <c r="U176" s="13"/>
      <c r="V176" s="13"/>
      <c r="W176" s="13"/>
      <c r="X176" s="13"/>
      <c r="Y176" s="13"/>
      <c r="Z176" s="13"/>
      <c r="AA176" s="13"/>
      <c r="AB176" s="13"/>
      <c r="AC176" s="13"/>
      <c r="AD176" s="13"/>
      <c r="AE176" s="13"/>
      <c r="AT176" s="248" t="s">
        <v>213</v>
      </c>
      <c r="AU176" s="248" t="s">
        <v>86</v>
      </c>
      <c r="AV176" s="13" t="s">
        <v>86</v>
      </c>
      <c r="AW176" s="13" t="s">
        <v>39</v>
      </c>
      <c r="AX176" s="13" t="s">
        <v>6</v>
      </c>
      <c r="AY176" s="248" t="s">
        <v>199</v>
      </c>
    </row>
    <row r="177" spans="1:51" s="13" customFormat="1" ht="12">
      <c r="A177" s="13"/>
      <c r="B177" s="238"/>
      <c r="C177" s="239"/>
      <c r="D177" s="234" t="s">
        <v>213</v>
      </c>
      <c r="E177" s="240" t="s">
        <v>32</v>
      </c>
      <c r="F177" s="241" t="s">
        <v>1652</v>
      </c>
      <c r="G177" s="239"/>
      <c r="H177" s="242">
        <v>17.3</v>
      </c>
      <c r="I177" s="243"/>
      <c r="J177" s="239"/>
      <c r="K177" s="239"/>
      <c r="L177" s="244"/>
      <c r="M177" s="245"/>
      <c r="N177" s="246"/>
      <c r="O177" s="246"/>
      <c r="P177" s="246"/>
      <c r="Q177" s="246"/>
      <c r="R177" s="246"/>
      <c r="S177" s="246"/>
      <c r="T177" s="247"/>
      <c r="U177" s="13"/>
      <c r="V177" s="13"/>
      <c r="W177" s="13"/>
      <c r="X177" s="13"/>
      <c r="Y177" s="13"/>
      <c r="Z177" s="13"/>
      <c r="AA177" s="13"/>
      <c r="AB177" s="13"/>
      <c r="AC177" s="13"/>
      <c r="AD177" s="13"/>
      <c r="AE177" s="13"/>
      <c r="AT177" s="248" t="s">
        <v>213</v>
      </c>
      <c r="AU177" s="248" t="s">
        <v>86</v>
      </c>
      <c r="AV177" s="13" t="s">
        <v>86</v>
      </c>
      <c r="AW177" s="13" t="s">
        <v>39</v>
      </c>
      <c r="AX177" s="13" t="s">
        <v>6</v>
      </c>
      <c r="AY177" s="248" t="s">
        <v>199</v>
      </c>
    </row>
    <row r="178" spans="1:51" s="14" customFormat="1" ht="12">
      <c r="A178" s="14"/>
      <c r="B178" s="249"/>
      <c r="C178" s="250"/>
      <c r="D178" s="234" t="s">
        <v>213</v>
      </c>
      <c r="E178" s="251" t="s">
        <v>32</v>
      </c>
      <c r="F178" s="252" t="s">
        <v>215</v>
      </c>
      <c r="G178" s="250"/>
      <c r="H178" s="253">
        <v>39.3</v>
      </c>
      <c r="I178" s="254"/>
      <c r="J178" s="250"/>
      <c r="K178" s="250"/>
      <c r="L178" s="255"/>
      <c r="M178" s="269"/>
      <c r="N178" s="270"/>
      <c r="O178" s="270"/>
      <c r="P178" s="270"/>
      <c r="Q178" s="270"/>
      <c r="R178" s="270"/>
      <c r="S178" s="270"/>
      <c r="T178" s="271"/>
      <c r="U178" s="14"/>
      <c r="V178" s="14"/>
      <c r="W178" s="14"/>
      <c r="X178" s="14"/>
      <c r="Y178" s="14"/>
      <c r="Z178" s="14"/>
      <c r="AA178" s="14"/>
      <c r="AB178" s="14"/>
      <c r="AC178" s="14"/>
      <c r="AD178" s="14"/>
      <c r="AE178" s="14"/>
      <c r="AT178" s="259" t="s">
        <v>213</v>
      </c>
      <c r="AU178" s="259" t="s">
        <v>86</v>
      </c>
      <c r="AV178" s="14" t="s">
        <v>209</v>
      </c>
      <c r="AW178" s="14" t="s">
        <v>39</v>
      </c>
      <c r="AX178" s="14" t="s">
        <v>84</v>
      </c>
      <c r="AY178" s="259" t="s">
        <v>199</v>
      </c>
    </row>
    <row r="179" spans="1:63" s="12" customFormat="1" ht="22.8" customHeight="1">
      <c r="A179" s="12"/>
      <c r="B179" s="204"/>
      <c r="C179" s="205"/>
      <c r="D179" s="206" t="s">
        <v>76</v>
      </c>
      <c r="E179" s="218" t="s">
        <v>200</v>
      </c>
      <c r="F179" s="218" t="s">
        <v>201</v>
      </c>
      <c r="G179" s="205"/>
      <c r="H179" s="205"/>
      <c r="I179" s="208"/>
      <c r="J179" s="219">
        <f>BK179</f>
        <v>0</v>
      </c>
      <c r="K179" s="205"/>
      <c r="L179" s="210"/>
      <c r="M179" s="211"/>
      <c r="N179" s="212"/>
      <c r="O179" s="212"/>
      <c r="P179" s="213">
        <f>SUM(P180:P187)</f>
        <v>0</v>
      </c>
      <c r="Q179" s="212"/>
      <c r="R179" s="213">
        <f>SUM(R180:R187)</f>
        <v>0</v>
      </c>
      <c r="S179" s="212"/>
      <c r="T179" s="214">
        <f>SUM(T180:T187)</f>
        <v>0</v>
      </c>
      <c r="U179" s="12"/>
      <c r="V179" s="12"/>
      <c r="W179" s="12"/>
      <c r="X179" s="12"/>
      <c r="Y179" s="12"/>
      <c r="Z179" s="12"/>
      <c r="AA179" s="12"/>
      <c r="AB179" s="12"/>
      <c r="AC179" s="12"/>
      <c r="AD179" s="12"/>
      <c r="AE179" s="12"/>
      <c r="AR179" s="215" t="s">
        <v>84</v>
      </c>
      <c r="AT179" s="216" t="s">
        <v>76</v>
      </c>
      <c r="AU179" s="216" t="s">
        <v>84</v>
      </c>
      <c r="AY179" s="215" t="s">
        <v>199</v>
      </c>
      <c r="BK179" s="217">
        <f>SUM(BK180:BK187)</f>
        <v>0</v>
      </c>
    </row>
    <row r="180" spans="1:65" s="2" customFormat="1" ht="14.4" customHeight="1">
      <c r="A180" s="40"/>
      <c r="B180" s="41"/>
      <c r="C180" s="260" t="s">
        <v>355</v>
      </c>
      <c r="D180" s="260" t="s">
        <v>222</v>
      </c>
      <c r="E180" s="261" t="s">
        <v>1421</v>
      </c>
      <c r="F180" s="262" t="s">
        <v>1422</v>
      </c>
      <c r="G180" s="263" t="s">
        <v>288</v>
      </c>
      <c r="H180" s="264">
        <v>26</v>
      </c>
      <c r="I180" s="265"/>
      <c r="J180" s="266">
        <f>ROUND(I180*H180,2)</f>
        <v>0</v>
      </c>
      <c r="K180" s="262" t="s">
        <v>32</v>
      </c>
      <c r="L180" s="46"/>
      <c r="M180" s="267" t="s">
        <v>32</v>
      </c>
      <c r="N180" s="268" t="s">
        <v>48</v>
      </c>
      <c r="O180" s="86"/>
      <c r="P180" s="230">
        <f>O180*H180</f>
        <v>0</v>
      </c>
      <c r="Q180" s="230">
        <v>0</v>
      </c>
      <c r="R180" s="230">
        <f>Q180*H180</f>
        <v>0</v>
      </c>
      <c r="S180" s="230">
        <v>0</v>
      </c>
      <c r="T180" s="231">
        <f>S180*H180</f>
        <v>0</v>
      </c>
      <c r="U180" s="40"/>
      <c r="V180" s="40"/>
      <c r="W180" s="40"/>
      <c r="X180" s="40"/>
      <c r="Y180" s="40"/>
      <c r="Z180" s="40"/>
      <c r="AA180" s="40"/>
      <c r="AB180" s="40"/>
      <c r="AC180" s="40"/>
      <c r="AD180" s="40"/>
      <c r="AE180" s="40"/>
      <c r="AR180" s="232" t="s">
        <v>209</v>
      </c>
      <c r="AT180" s="232" t="s">
        <v>222</v>
      </c>
      <c r="AU180" s="232" t="s">
        <v>86</v>
      </c>
      <c r="AY180" s="18" t="s">
        <v>199</v>
      </c>
      <c r="BE180" s="233">
        <f>IF(N180="základní",J180,0)</f>
        <v>0</v>
      </c>
      <c r="BF180" s="233">
        <f>IF(N180="snížená",J180,0)</f>
        <v>0</v>
      </c>
      <c r="BG180" s="233">
        <f>IF(N180="zákl. přenesená",J180,0)</f>
        <v>0</v>
      </c>
      <c r="BH180" s="233">
        <f>IF(N180="sníž. přenesená",J180,0)</f>
        <v>0</v>
      </c>
      <c r="BI180" s="233">
        <f>IF(N180="nulová",J180,0)</f>
        <v>0</v>
      </c>
      <c r="BJ180" s="18" t="s">
        <v>84</v>
      </c>
      <c r="BK180" s="233">
        <f>ROUND(I180*H180,2)</f>
        <v>0</v>
      </c>
      <c r="BL180" s="18" t="s">
        <v>209</v>
      </c>
      <c r="BM180" s="232" t="s">
        <v>358</v>
      </c>
    </row>
    <row r="181" spans="1:47" s="2" customFormat="1" ht="12">
      <c r="A181" s="40"/>
      <c r="B181" s="41"/>
      <c r="C181" s="42"/>
      <c r="D181" s="234" t="s">
        <v>210</v>
      </c>
      <c r="E181" s="42"/>
      <c r="F181" s="235" t="s">
        <v>1422</v>
      </c>
      <c r="G181" s="42"/>
      <c r="H181" s="42"/>
      <c r="I181" s="138"/>
      <c r="J181" s="42"/>
      <c r="K181" s="42"/>
      <c r="L181" s="46"/>
      <c r="M181" s="236"/>
      <c r="N181" s="237"/>
      <c r="O181" s="86"/>
      <c r="P181" s="86"/>
      <c r="Q181" s="86"/>
      <c r="R181" s="86"/>
      <c r="S181" s="86"/>
      <c r="T181" s="87"/>
      <c r="U181" s="40"/>
      <c r="V181" s="40"/>
      <c r="W181" s="40"/>
      <c r="X181" s="40"/>
      <c r="Y181" s="40"/>
      <c r="Z181" s="40"/>
      <c r="AA181" s="40"/>
      <c r="AB181" s="40"/>
      <c r="AC181" s="40"/>
      <c r="AD181" s="40"/>
      <c r="AE181" s="40"/>
      <c r="AT181" s="18" t="s">
        <v>210</v>
      </c>
      <c r="AU181" s="18" t="s">
        <v>86</v>
      </c>
    </row>
    <row r="182" spans="1:51" s="13" customFormat="1" ht="12">
      <c r="A182" s="13"/>
      <c r="B182" s="238"/>
      <c r="C182" s="239"/>
      <c r="D182" s="234" t="s">
        <v>213</v>
      </c>
      <c r="E182" s="240" t="s">
        <v>32</v>
      </c>
      <c r="F182" s="241" t="s">
        <v>1653</v>
      </c>
      <c r="G182" s="239"/>
      <c r="H182" s="242">
        <v>26</v>
      </c>
      <c r="I182" s="243"/>
      <c r="J182" s="239"/>
      <c r="K182" s="239"/>
      <c r="L182" s="244"/>
      <c r="M182" s="245"/>
      <c r="N182" s="246"/>
      <c r="O182" s="246"/>
      <c r="P182" s="246"/>
      <c r="Q182" s="246"/>
      <c r="R182" s="246"/>
      <c r="S182" s="246"/>
      <c r="T182" s="247"/>
      <c r="U182" s="13"/>
      <c r="V182" s="13"/>
      <c r="W182" s="13"/>
      <c r="X182" s="13"/>
      <c r="Y182" s="13"/>
      <c r="Z182" s="13"/>
      <c r="AA182" s="13"/>
      <c r="AB182" s="13"/>
      <c r="AC182" s="13"/>
      <c r="AD182" s="13"/>
      <c r="AE182" s="13"/>
      <c r="AT182" s="248" t="s">
        <v>213</v>
      </c>
      <c r="AU182" s="248" t="s">
        <v>86</v>
      </c>
      <c r="AV182" s="13" t="s">
        <v>86</v>
      </c>
      <c r="AW182" s="13" t="s">
        <v>39</v>
      </c>
      <c r="AX182" s="13" t="s">
        <v>6</v>
      </c>
      <c r="AY182" s="248" t="s">
        <v>199</v>
      </c>
    </row>
    <row r="183" spans="1:51" s="14" customFormat="1" ht="12">
      <c r="A183" s="14"/>
      <c r="B183" s="249"/>
      <c r="C183" s="250"/>
      <c r="D183" s="234" t="s">
        <v>213</v>
      </c>
      <c r="E183" s="251" t="s">
        <v>32</v>
      </c>
      <c r="F183" s="252" t="s">
        <v>215</v>
      </c>
      <c r="G183" s="250"/>
      <c r="H183" s="253">
        <v>26</v>
      </c>
      <c r="I183" s="254"/>
      <c r="J183" s="250"/>
      <c r="K183" s="250"/>
      <c r="L183" s="255"/>
      <c r="M183" s="269"/>
      <c r="N183" s="270"/>
      <c r="O183" s="270"/>
      <c r="P183" s="270"/>
      <c r="Q183" s="270"/>
      <c r="R183" s="270"/>
      <c r="S183" s="270"/>
      <c r="T183" s="271"/>
      <c r="U183" s="14"/>
      <c r="V183" s="14"/>
      <c r="W183" s="14"/>
      <c r="X183" s="14"/>
      <c r="Y183" s="14"/>
      <c r="Z183" s="14"/>
      <c r="AA183" s="14"/>
      <c r="AB183" s="14"/>
      <c r="AC183" s="14"/>
      <c r="AD183" s="14"/>
      <c r="AE183" s="14"/>
      <c r="AT183" s="259" t="s">
        <v>213</v>
      </c>
      <c r="AU183" s="259" t="s">
        <v>86</v>
      </c>
      <c r="AV183" s="14" t="s">
        <v>209</v>
      </c>
      <c r="AW183" s="14" t="s">
        <v>39</v>
      </c>
      <c r="AX183" s="14" t="s">
        <v>84</v>
      </c>
      <c r="AY183" s="259" t="s">
        <v>199</v>
      </c>
    </row>
    <row r="184" spans="1:65" s="2" customFormat="1" ht="14.4" customHeight="1">
      <c r="A184" s="40"/>
      <c r="B184" s="41"/>
      <c r="C184" s="260" t="s">
        <v>264</v>
      </c>
      <c r="D184" s="260" t="s">
        <v>222</v>
      </c>
      <c r="E184" s="261" t="s">
        <v>1424</v>
      </c>
      <c r="F184" s="262" t="s">
        <v>771</v>
      </c>
      <c r="G184" s="263" t="s">
        <v>288</v>
      </c>
      <c r="H184" s="264">
        <v>26</v>
      </c>
      <c r="I184" s="265"/>
      <c r="J184" s="266">
        <f>ROUND(I184*H184,2)</f>
        <v>0</v>
      </c>
      <c r="K184" s="262" t="s">
        <v>32</v>
      </c>
      <c r="L184" s="46"/>
      <c r="M184" s="267" t="s">
        <v>32</v>
      </c>
      <c r="N184" s="268" t="s">
        <v>48</v>
      </c>
      <c r="O184" s="86"/>
      <c r="P184" s="230">
        <f>O184*H184</f>
        <v>0</v>
      </c>
      <c r="Q184" s="230">
        <v>0</v>
      </c>
      <c r="R184" s="230">
        <f>Q184*H184</f>
        <v>0</v>
      </c>
      <c r="S184" s="230">
        <v>0</v>
      </c>
      <c r="T184" s="231">
        <f>S184*H184</f>
        <v>0</v>
      </c>
      <c r="U184" s="40"/>
      <c r="V184" s="40"/>
      <c r="W184" s="40"/>
      <c r="X184" s="40"/>
      <c r="Y184" s="40"/>
      <c r="Z184" s="40"/>
      <c r="AA184" s="40"/>
      <c r="AB184" s="40"/>
      <c r="AC184" s="40"/>
      <c r="AD184" s="40"/>
      <c r="AE184" s="40"/>
      <c r="AR184" s="232" t="s">
        <v>209</v>
      </c>
      <c r="AT184" s="232" t="s">
        <v>222</v>
      </c>
      <c r="AU184" s="232" t="s">
        <v>86</v>
      </c>
      <c r="AY184" s="18" t="s">
        <v>199</v>
      </c>
      <c r="BE184" s="233">
        <f>IF(N184="základní",J184,0)</f>
        <v>0</v>
      </c>
      <c r="BF184" s="233">
        <f>IF(N184="snížená",J184,0)</f>
        <v>0</v>
      </c>
      <c r="BG184" s="233">
        <f>IF(N184="zákl. přenesená",J184,0)</f>
        <v>0</v>
      </c>
      <c r="BH184" s="233">
        <f>IF(N184="sníž. přenesená",J184,0)</f>
        <v>0</v>
      </c>
      <c r="BI184" s="233">
        <f>IF(N184="nulová",J184,0)</f>
        <v>0</v>
      </c>
      <c r="BJ184" s="18" t="s">
        <v>84</v>
      </c>
      <c r="BK184" s="233">
        <f>ROUND(I184*H184,2)</f>
        <v>0</v>
      </c>
      <c r="BL184" s="18" t="s">
        <v>209</v>
      </c>
      <c r="BM184" s="232" t="s">
        <v>363</v>
      </c>
    </row>
    <row r="185" spans="1:47" s="2" customFormat="1" ht="12">
      <c r="A185" s="40"/>
      <c r="B185" s="41"/>
      <c r="C185" s="42"/>
      <c r="D185" s="234" t="s">
        <v>210</v>
      </c>
      <c r="E185" s="42"/>
      <c r="F185" s="235" t="s">
        <v>771</v>
      </c>
      <c r="G185" s="42"/>
      <c r="H185" s="42"/>
      <c r="I185" s="138"/>
      <c r="J185" s="42"/>
      <c r="K185" s="42"/>
      <c r="L185" s="46"/>
      <c r="M185" s="236"/>
      <c r="N185" s="237"/>
      <c r="O185" s="86"/>
      <c r="P185" s="86"/>
      <c r="Q185" s="86"/>
      <c r="R185" s="86"/>
      <c r="S185" s="86"/>
      <c r="T185" s="87"/>
      <c r="U185" s="40"/>
      <c r="V185" s="40"/>
      <c r="W185" s="40"/>
      <c r="X185" s="40"/>
      <c r="Y185" s="40"/>
      <c r="Z185" s="40"/>
      <c r="AA185" s="40"/>
      <c r="AB185" s="40"/>
      <c r="AC185" s="40"/>
      <c r="AD185" s="40"/>
      <c r="AE185" s="40"/>
      <c r="AT185" s="18" t="s">
        <v>210</v>
      </c>
      <c r="AU185" s="18" t="s">
        <v>86</v>
      </c>
    </row>
    <row r="186" spans="1:51" s="13" customFormat="1" ht="12">
      <c r="A186" s="13"/>
      <c r="B186" s="238"/>
      <c r="C186" s="239"/>
      <c r="D186" s="234" t="s">
        <v>213</v>
      </c>
      <c r="E186" s="240" t="s">
        <v>32</v>
      </c>
      <c r="F186" s="241" t="s">
        <v>1654</v>
      </c>
      <c r="G186" s="239"/>
      <c r="H186" s="242">
        <v>26</v>
      </c>
      <c r="I186" s="243"/>
      <c r="J186" s="239"/>
      <c r="K186" s="239"/>
      <c r="L186" s="244"/>
      <c r="M186" s="245"/>
      <c r="N186" s="246"/>
      <c r="O186" s="246"/>
      <c r="P186" s="246"/>
      <c r="Q186" s="246"/>
      <c r="R186" s="246"/>
      <c r="S186" s="246"/>
      <c r="T186" s="247"/>
      <c r="U186" s="13"/>
      <c r="V186" s="13"/>
      <c r="W186" s="13"/>
      <c r="X186" s="13"/>
      <c r="Y186" s="13"/>
      <c r="Z186" s="13"/>
      <c r="AA186" s="13"/>
      <c r="AB186" s="13"/>
      <c r="AC186" s="13"/>
      <c r="AD186" s="13"/>
      <c r="AE186" s="13"/>
      <c r="AT186" s="248" t="s">
        <v>213</v>
      </c>
      <c r="AU186" s="248" t="s">
        <v>86</v>
      </c>
      <c r="AV186" s="13" t="s">
        <v>86</v>
      </c>
      <c r="AW186" s="13" t="s">
        <v>39</v>
      </c>
      <c r="AX186" s="13" t="s">
        <v>6</v>
      </c>
      <c r="AY186" s="248" t="s">
        <v>199</v>
      </c>
    </row>
    <row r="187" spans="1:51" s="14" customFormat="1" ht="12">
      <c r="A187" s="14"/>
      <c r="B187" s="249"/>
      <c r="C187" s="250"/>
      <c r="D187" s="234" t="s">
        <v>213</v>
      </c>
      <c r="E187" s="251" t="s">
        <v>32</v>
      </c>
      <c r="F187" s="252" t="s">
        <v>215</v>
      </c>
      <c r="G187" s="250"/>
      <c r="H187" s="253">
        <v>26</v>
      </c>
      <c r="I187" s="254"/>
      <c r="J187" s="250"/>
      <c r="K187" s="250"/>
      <c r="L187" s="255"/>
      <c r="M187" s="269"/>
      <c r="N187" s="270"/>
      <c r="O187" s="270"/>
      <c r="P187" s="270"/>
      <c r="Q187" s="270"/>
      <c r="R187" s="270"/>
      <c r="S187" s="270"/>
      <c r="T187" s="271"/>
      <c r="U187" s="14"/>
      <c r="V187" s="14"/>
      <c r="W187" s="14"/>
      <c r="X187" s="14"/>
      <c r="Y187" s="14"/>
      <c r="Z187" s="14"/>
      <c r="AA187" s="14"/>
      <c r="AB187" s="14"/>
      <c r="AC187" s="14"/>
      <c r="AD187" s="14"/>
      <c r="AE187" s="14"/>
      <c r="AT187" s="259" t="s">
        <v>213</v>
      </c>
      <c r="AU187" s="259" t="s">
        <v>86</v>
      </c>
      <c r="AV187" s="14" t="s">
        <v>209</v>
      </c>
      <c r="AW187" s="14" t="s">
        <v>39</v>
      </c>
      <c r="AX187" s="14" t="s">
        <v>84</v>
      </c>
      <c r="AY187" s="259" t="s">
        <v>199</v>
      </c>
    </row>
    <row r="188" spans="1:63" s="12" customFormat="1" ht="22.8" customHeight="1">
      <c r="A188" s="12"/>
      <c r="B188" s="204"/>
      <c r="C188" s="205"/>
      <c r="D188" s="206" t="s">
        <v>76</v>
      </c>
      <c r="E188" s="218" t="s">
        <v>230</v>
      </c>
      <c r="F188" s="218" t="s">
        <v>933</v>
      </c>
      <c r="G188" s="205"/>
      <c r="H188" s="205"/>
      <c r="I188" s="208"/>
      <c r="J188" s="219">
        <f>BK188</f>
        <v>0</v>
      </c>
      <c r="K188" s="205"/>
      <c r="L188" s="210"/>
      <c r="M188" s="211"/>
      <c r="N188" s="212"/>
      <c r="O188" s="212"/>
      <c r="P188" s="213">
        <f>SUM(P189:P192)</f>
        <v>0</v>
      </c>
      <c r="Q188" s="212"/>
      <c r="R188" s="213">
        <f>SUM(R189:R192)</f>
        <v>0</v>
      </c>
      <c r="S188" s="212"/>
      <c r="T188" s="214">
        <f>SUM(T189:T192)</f>
        <v>0</v>
      </c>
      <c r="U188" s="12"/>
      <c r="V188" s="12"/>
      <c r="W188" s="12"/>
      <c r="X188" s="12"/>
      <c r="Y188" s="12"/>
      <c r="Z188" s="12"/>
      <c r="AA188" s="12"/>
      <c r="AB188" s="12"/>
      <c r="AC188" s="12"/>
      <c r="AD188" s="12"/>
      <c r="AE188" s="12"/>
      <c r="AR188" s="215" t="s">
        <v>84</v>
      </c>
      <c r="AT188" s="216" t="s">
        <v>76</v>
      </c>
      <c r="AU188" s="216" t="s">
        <v>84</v>
      </c>
      <c r="AY188" s="215" t="s">
        <v>199</v>
      </c>
      <c r="BK188" s="217">
        <f>SUM(BK189:BK192)</f>
        <v>0</v>
      </c>
    </row>
    <row r="189" spans="1:65" s="2" customFormat="1" ht="30" customHeight="1">
      <c r="A189" s="40"/>
      <c r="B189" s="41"/>
      <c r="C189" s="260" t="s">
        <v>364</v>
      </c>
      <c r="D189" s="260" t="s">
        <v>222</v>
      </c>
      <c r="E189" s="261" t="s">
        <v>934</v>
      </c>
      <c r="F189" s="262" t="s">
        <v>935</v>
      </c>
      <c r="G189" s="263" t="s">
        <v>324</v>
      </c>
      <c r="H189" s="264">
        <v>14</v>
      </c>
      <c r="I189" s="265"/>
      <c r="J189" s="266">
        <f>ROUND(I189*H189,2)</f>
        <v>0</v>
      </c>
      <c r="K189" s="262" t="s">
        <v>32</v>
      </c>
      <c r="L189" s="46"/>
      <c r="M189" s="267" t="s">
        <v>32</v>
      </c>
      <c r="N189" s="268" t="s">
        <v>48</v>
      </c>
      <c r="O189" s="86"/>
      <c r="P189" s="230">
        <f>O189*H189</f>
        <v>0</v>
      </c>
      <c r="Q189" s="230">
        <v>0</v>
      </c>
      <c r="R189" s="230">
        <f>Q189*H189</f>
        <v>0</v>
      </c>
      <c r="S189" s="230">
        <v>0</v>
      </c>
      <c r="T189" s="231">
        <f>S189*H189</f>
        <v>0</v>
      </c>
      <c r="U189" s="40"/>
      <c r="V189" s="40"/>
      <c r="W189" s="40"/>
      <c r="X189" s="40"/>
      <c r="Y189" s="40"/>
      <c r="Z189" s="40"/>
      <c r="AA189" s="40"/>
      <c r="AB189" s="40"/>
      <c r="AC189" s="40"/>
      <c r="AD189" s="40"/>
      <c r="AE189" s="40"/>
      <c r="AR189" s="232" t="s">
        <v>209</v>
      </c>
      <c r="AT189" s="232" t="s">
        <v>222</v>
      </c>
      <c r="AU189" s="232" t="s">
        <v>86</v>
      </c>
      <c r="AY189" s="18" t="s">
        <v>199</v>
      </c>
      <c r="BE189" s="233">
        <f>IF(N189="základní",J189,0)</f>
        <v>0</v>
      </c>
      <c r="BF189" s="233">
        <f>IF(N189="snížená",J189,0)</f>
        <v>0</v>
      </c>
      <c r="BG189" s="233">
        <f>IF(N189="zákl. přenesená",J189,0)</f>
        <v>0</v>
      </c>
      <c r="BH189" s="233">
        <f>IF(N189="sníž. přenesená",J189,0)</f>
        <v>0</v>
      </c>
      <c r="BI189" s="233">
        <f>IF(N189="nulová",J189,0)</f>
        <v>0</v>
      </c>
      <c r="BJ189" s="18" t="s">
        <v>84</v>
      </c>
      <c r="BK189" s="233">
        <f>ROUND(I189*H189,2)</f>
        <v>0</v>
      </c>
      <c r="BL189" s="18" t="s">
        <v>209</v>
      </c>
      <c r="BM189" s="232" t="s">
        <v>367</v>
      </c>
    </row>
    <row r="190" spans="1:47" s="2" customFormat="1" ht="12">
      <c r="A190" s="40"/>
      <c r="B190" s="41"/>
      <c r="C190" s="42"/>
      <c r="D190" s="234" t="s">
        <v>210</v>
      </c>
      <c r="E190" s="42"/>
      <c r="F190" s="235" t="s">
        <v>935</v>
      </c>
      <c r="G190" s="42"/>
      <c r="H190" s="42"/>
      <c r="I190" s="138"/>
      <c r="J190" s="42"/>
      <c r="K190" s="42"/>
      <c r="L190" s="46"/>
      <c r="M190" s="236"/>
      <c r="N190" s="237"/>
      <c r="O190" s="86"/>
      <c r="P190" s="86"/>
      <c r="Q190" s="86"/>
      <c r="R190" s="86"/>
      <c r="S190" s="86"/>
      <c r="T190" s="87"/>
      <c r="U190" s="40"/>
      <c r="V190" s="40"/>
      <c r="W190" s="40"/>
      <c r="X190" s="40"/>
      <c r="Y190" s="40"/>
      <c r="Z190" s="40"/>
      <c r="AA190" s="40"/>
      <c r="AB190" s="40"/>
      <c r="AC190" s="40"/>
      <c r="AD190" s="40"/>
      <c r="AE190" s="40"/>
      <c r="AT190" s="18" t="s">
        <v>210</v>
      </c>
      <c r="AU190" s="18" t="s">
        <v>86</v>
      </c>
    </row>
    <row r="191" spans="1:51" s="13" customFormat="1" ht="12">
      <c r="A191" s="13"/>
      <c r="B191" s="238"/>
      <c r="C191" s="239"/>
      <c r="D191" s="234" t="s">
        <v>213</v>
      </c>
      <c r="E191" s="240" t="s">
        <v>32</v>
      </c>
      <c r="F191" s="241" t="s">
        <v>1655</v>
      </c>
      <c r="G191" s="239"/>
      <c r="H191" s="242">
        <v>14</v>
      </c>
      <c r="I191" s="243"/>
      <c r="J191" s="239"/>
      <c r="K191" s="239"/>
      <c r="L191" s="244"/>
      <c r="M191" s="245"/>
      <c r="N191" s="246"/>
      <c r="O191" s="246"/>
      <c r="P191" s="246"/>
      <c r="Q191" s="246"/>
      <c r="R191" s="246"/>
      <c r="S191" s="246"/>
      <c r="T191" s="247"/>
      <c r="U191" s="13"/>
      <c r="V191" s="13"/>
      <c r="W191" s="13"/>
      <c r="X191" s="13"/>
      <c r="Y191" s="13"/>
      <c r="Z191" s="13"/>
      <c r="AA191" s="13"/>
      <c r="AB191" s="13"/>
      <c r="AC191" s="13"/>
      <c r="AD191" s="13"/>
      <c r="AE191" s="13"/>
      <c r="AT191" s="248" t="s">
        <v>213</v>
      </c>
      <c r="AU191" s="248" t="s">
        <v>86</v>
      </c>
      <c r="AV191" s="13" t="s">
        <v>86</v>
      </c>
      <c r="AW191" s="13" t="s">
        <v>39</v>
      </c>
      <c r="AX191" s="13" t="s">
        <v>6</v>
      </c>
      <c r="AY191" s="248" t="s">
        <v>199</v>
      </c>
    </row>
    <row r="192" spans="1:51" s="14" customFormat="1" ht="12">
      <c r="A192" s="14"/>
      <c r="B192" s="249"/>
      <c r="C192" s="250"/>
      <c r="D192" s="234" t="s">
        <v>213</v>
      </c>
      <c r="E192" s="251" t="s">
        <v>32</v>
      </c>
      <c r="F192" s="252" t="s">
        <v>215</v>
      </c>
      <c r="G192" s="250"/>
      <c r="H192" s="253">
        <v>14</v>
      </c>
      <c r="I192" s="254"/>
      <c r="J192" s="250"/>
      <c r="K192" s="250"/>
      <c r="L192" s="255"/>
      <c r="M192" s="269"/>
      <c r="N192" s="270"/>
      <c r="O192" s="270"/>
      <c r="P192" s="270"/>
      <c r="Q192" s="270"/>
      <c r="R192" s="270"/>
      <c r="S192" s="270"/>
      <c r="T192" s="271"/>
      <c r="U192" s="14"/>
      <c r="V192" s="14"/>
      <c r="W192" s="14"/>
      <c r="X192" s="14"/>
      <c r="Y192" s="14"/>
      <c r="Z192" s="14"/>
      <c r="AA192" s="14"/>
      <c r="AB192" s="14"/>
      <c r="AC192" s="14"/>
      <c r="AD192" s="14"/>
      <c r="AE192" s="14"/>
      <c r="AT192" s="259" t="s">
        <v>213</v>
      </c>
      <c r="AU192" s="259" t="s">
        <v>86</v>
      </c>
      <c r="AV192" s="14" t="s">
        <v>209</v>
      </c>
      <c r="AW192" s="14" t="s">
        <v>39</v>
      </c>
      <c r="AX192" s="14" t="s">
        <v>84</v>
      </c>
      <c r="AY192" s="259" t="s">
        <v>199</v>
      </c>
    </row>
    <row r="193" spans="1:63" s="12" customFormat="1" ht="22.8" customHeight="1">
      <c r="A193" s="12"/>
      <c r="B193" s="204"/>
      <c r="C193" s="205"/>
      <c r="D193" s="206" t="s">
        <v>76</v>
      </c>
      <c r="E193" s="218" t="s">
        <v>249</v>
      </c>
      <c r="F193" s="218" t="s">
        <v>942</v>
      </c>
      <c r="G193" s="205"/>
      <c r="H193" s="205"/>
      <c r="I193" s="208"/>
      <c r="J193" s="219">
        <f>BK193</f>
        <v>0</v>
      </c>
      <c r="K193" s="205"/>
      <c r="L193" s="210"/>
      <c r="M193" s="211"/>
      <c r="N193" s="212"/>
      <c r="O193" s="212"/>
      <c r="P193" s="213">
        <f>SUM(P194:P228)</f>
        <v>0</v>
      </c>
      <c r="Q193" s="212"/>
      <c r="R193" s="213">
        <f>SUM(R194:R228)</f>
        <v>0</v>
      </c>
      <c r="S193" s="212"/>
      <c r="T193" s="214">
        <f>SUM(T194:T228)</f>
        <v>0</v>
      </c>
      <c r="U193" s="12"/>
      <c r="V193" s="12"/>
      <c r="W193" s="12"/>
      <c r="X193" s="12"/>
      <c r="Y193" s="12"/>
      <c r="Z193" s="12"/>
      <c r="AA193" s="12"/>
      <c r="AB193" s="12"/>
      <c r="AC193" s="12"/>
      <c r="AD193" s="12"/>
      <c r="AE193" s="12"/>
      <c r="AR193" s="215" t="s">
        <v>84</v>
      </c>
      <c r="AT193" s="216" t="s">
        <v>76</v>
      </c>
      <c r="AU193" s="216" t="s">
        <v>84</v>
      </c>
      <c r="AY193" s="215" t="s">
        <v>199</v>
      </c>
      <c r="BK193" s="217">
        <f>SUM(BK194:BK228)</f>
        <v>0</v>
      </c>
    </row>
    <row r="194" spans="1:65" s="2" customFormat="1" ht="14.4" customHeight="1">
      <c r="A194" s="40"/>
      <c r="B194" s="41"/>
      <c r="C194" s="260" t="s">
        <v>268</v>
      </c>
      <c r="D194" s="260" t="s">
        <v>222</v>
      </c>
      <c r="E194" s="261" t="s">
        <v>1020</v>
      </c>
      <c r="F194" s="262" t="s">
        <v>1021</v>
      </c>
      <c r="G194" s="263" t="s">
        <v>288</v>
      </c>
      <c r="H194" s="264">
        <v>9</v>
      </c>
      <c r="I194" s="265"/>
      <c r="J194" s="266">
        <f>ROUND(I194*H194,2)</f>
        <v>0</v>
      </c>
      <c r="K194" s="262" t="s">
        <v>32</v>
      </c>
      <c r="L194" s="46"/>
      <c r="M194" s="267" t="s">
        <v>32</v>
      </c>
      <c r="N194" s="268" t="s">
        <v>48</v>
      </c>
      <c r="O194" s="86"/>
      <c r="P194" s="230">
        <f>O194*H194</f>
        <v>0</v>
      </c>
      <c r="Q194" s="230">
        <v>0</v>
      </c>
      <c r="R194" s="230">
        <f>Q194*H194</f>
        <v>0</v>
      </c>
      <c r="S194" s="230">
        <v>0</v>
      </c>
      <c r="T194" s="231">
        <f>S194*H194</f>
        <v>0</v>
      </c>
      <c r="U194" s="40"/>
      <c r="V194" s="40"/>
      <c r="W194" s="40"/>
      <c r="X194" s="40"/>
      <c r="Y194" s="40"/>
      <c r="Z194" s="40"/>
      <c r="AA194" s="40"/>
      <c r="AB194" s="40"/>
      <c r="AC194" s="40"/>
      <c r="AD194" s="40"/>
      <c r="AE194" s="40"/>
      <c r="AR194" s="232" t="s">
        <v>209</v>
      </c>
      <c r="AT194" s="232" t="s">
        <v>222</v>
      </c>
      <c r="AU194" s="232" t="s">
        <v>86</v>
      </c>
      <c r="AY194" s="18" t="s">
        <v>199</v>
      </c>
      <c r="BE194" s="233">
        <f>IF(N194="základní",J194,0)</f>
        <v>0</v>
      </c>
      <c r="BF194" s="233">
        <f>IF(N194="snížená",J194,0)</f>
        <v>0</v>
      </c>
      <c r="BG194" s="233">
        <f>IF(N194="zákl. přenesená",J194,0)</f>
        <v>0</v>
      </c>
      <c r="BH194" s="233">
        <f>IF(N194="sníž. přenesená",J194,0)</f>
        <v>0</v>
      </c>
      <c r="BI194" s="233">
        <f>IF(N194="nulová",J194,0)</f>
        <v>0</v>
      </c>
      <c r="BJ194" s="18" t="s">
        <v>84</v>
      </c>
      <c r="BK194" s="233">
        <f>ROUND(I194*H194,2)</f>
        <v>0</v>
      </c>
      <c r="BL194" s="18" t="s">
        <v>209</v>
      </c>
      <c r="BM194" s="232" t="s">
        <v>371</v>
      </c>
    </row>
    <row r="195" spans="1:47" s="2" customFormat="1" ht="12">
      <c r="A195" s="40"/>
      <c r="B195" s="41"/>
      <c r="C195" s="42"/>
      <c r="D195" s="234" t="s">
        <v>210</v>
      </c>
      <c r="E195" s="42"/>
      <c r="F195" s="235" t="s">
        <v>1021</v>
      </c>
      <c r="G195" s="42"/>
      <c r="H195" s="42"/>
      <c r="I195" s="138"/>
      <c r="J195" s="42"/>
      <c r="K195" s="42"/>
      <c r="L195" s="46"/>
      <c r="M195" s="236"/>
      <c r="N195" s="237"/>
      <c r="O195" s="86"/>
      <c r="P195" s="86"/>
      <c r="Q195" s="86"/>
      <c r="R195" s="86"/>
      <c r="S195" s="86"/>
      <c r="T195" s="87"/>
      <c r="U195" s="40"/>
      <c r="V195" s="40"/>
      <c r="W195" s="40"/>
      <c r="X195" s="40"/>
      <c r="Y195" s="40"/>
      <c r="Z195" s="40"/>
      <c r="AA195" s="40"/>
      <c r="AB195" s="40"/>
      <c r="AC195" s="40"/>
      <c r="AD195" s="40"/>
      <c r="AE195" s="40"/>
      <c r="AT195" s="18" t="s">
        <v>210</v>
      </c>
      <c r="AU195" s="18" t="s">
        <v>86</v>
      </c>
    </row>
    <row r="196" spans="1:51" s="13" customFormat="1" ht="12">
      <c r="A196" s="13"/>
      <c r="B196" s="238"/>
      <c r="C196" s="239"/>
      <c r="D196" s="234" t="s">
        <v>213</v>
      </c>
      <c r="E196" s="240" t="s">
        <v>32</v>
      </c>
      <c r="F196" s="241" t="s">
        <v>1656</v>
      </c>
      <c r="G196" s="239"/>
      <c r="H196" s="242">
        <v>9</v>
      </c>
      <c r="I196" s="243"/>
      <c r="J196" s="239"/>
      <c r="K196" s="239"/>
      <c r="L196" s="244"/>
      <c r="M196" s="245"/>
      <c r="N196" s="246"/>
      <c r="O196" s="246"/>
      <c r="P196" s="246"/>
      <c r="Q196" s="246"/>
      <c r="R196" s="246"/>
      <c r="S196" s="246"/>
      <c r="T196" s="247"/>
      <c r="U196" s="13"/>
      <c r="V196" s="13"/>
      <c r="W196" s="13"/>
      <c r="X196" s="13"/>
      <c r="Y196" s="13"/>
      <c r="Z196" s="13"/>
      <c r="AA196" s="13"/>
      <c r="AB196" s="13"/>
      <c r="AC196" s="13"/>
      <c r="AD196" s="13"/>
      <c r="AE196" s="13"/>
      <c r="AT196" s="248" t="s">
        <v>213</v>
      </c>
      <c r="AU196" s="248" t="s">
        <v>86</v>
      </c>
      <c r="AV196" s="13" t="s">
        <v>86</v>
      </c>
      <c r="AW196" s="13" t="s">
        <v>39</v>
      </c>
      <c r="AX196" s="13" t="s">
        <v>6</v>
      </c>
      <c r="AY196" s="248" t="s">
        <v>199</v>
      </c>
    </row>
    <row r="197" spans="1:51" s="14" customFormat="1" ht="12">
      <c r="A197" s="14"/>
      <c r="B197" s="249"/>
      <c r="C197" s="250"/>
      <c r="D197" s="234" t="s">
        <v>213</v>
      </c>
      <c r="E197" s="251" t="s">
        <v>32</v>
      </c>
      <c r="F197" s="252" t="s">
        <v>215</v>
      </c>
      <c r="G197" s="250"/>
      <c r="H197" s="253">
        <v>9</v>
      </c>
      <c r="I197" s="254"/>
      <c r="J197" s="250"/>
      <c r="K197" s="250"/>
      <c r="L197" s="255"/>
      <c r="M197" s="269"/>
      <c r="N197" s="270"/>
      <c r="O197" s="270"/>
      <c r="P197" s="270"/>
      <c r="Q197" s="270"/>
      <c r="R197" s="270"/>
      <c r="S197" s="270"/>
      <c r="T197" s="271"/>
      <c r="U197" s="14"/>
      <c r="V197" s="14"/>
      <c r="W197" s="14"/>
      <c r="X197" s="14"/>
      <c r="Y197" s="14"/>
      <c r="Z197" s="14"/>
      <c r="AA197" s="14"/>
      <c r="AB197" s="14"/>
      <c r="AC197" s="14"/>
      <c r="AD197" s="14"/>
      <c r="AE197" s="14"/>
      <c r="AT197" s="259" t="s">
        <v>213</v>
      </c>
      <c r="AU197" s="259" t="s">
        <v>86</v>
      </c>
      <c r="AV197" s="14" t="s">
        <v>209</v>
      </c>
      <c r="AW197" s="14" t="s">
        <v>39</v>
      </c>
      <c r="AX197" s="14" t="s">
        <v>84</v>
      </c>
      <c r="AY197" s="259" t="s">
        <v>199</v>
      </c>
    </row>
    <row r="198" spans="1:65" s="2" customFormat="1" ht="19.8" customHeight="1">
      <c r="A198" s="40"/>
      <c r="B198" s="41"/>
      <c r="C198" s="260" t="s">
        <v>372</v>
      </c>
      <c r="D198" s="260" t="s">
        <v>222</v>
      </c>
      <c r="E198" s="261" t="s">
        <v>1429</v>
      </c>
      <c r="F198" s="262" t="s">
        <v>1430</v>
      </c>
      <c r="G198" s="263" t="s">
        <v>324</v>
      </c>
      <c r="H198" s="264">
        <v>17.6</v>
      </c>
      <c r="I198" s="265"/>
      <c r="J198" s="266">
        <f>ROUND(I198*H198,2)</f>
        <v>0</v>
      </c>
      <c r="K198" s="262" t="s">
        <v>32</v>
      </c>
      <c r="L198" s="46"/>
      <c r="M198" s="267" t="s">
        <v>32</v>
      </c>
      <c r="N198" s="268" t="s">
        <v>48</v>
      </c>
      <c r="O198" s="86"/>
      <c r="P198" s="230">
        <f>O198*H198</f>
        <v>0</v>
      </c>
      <c r="Q198" s="230">
        <v>0</v>
      </c>
      <c r="R198" s="230">
        <f>Q198*H198</f>
        <v>0</v>
      </c>
      <c r="S198" s="230">
        <v>0</v>
      </c>
      <c r="T198" s="231">
        <f>S198*H198</f>
        <v>0</v>
      </c>
      <c r="U198" s="40"/>
      <c r="V198" s="40"/>
      <c r="W198" s="40"/>
      <c r="X198" s="40"/>
      <c r="Y198" s="40"/>
      <c r="Z198" s="40"/>
      <c r="AA198" s="40"/>
      <c r="AB198" s="40"/>
      <c r="AC198" s="40"/>
      <c r="AD198" s="40"/>
      <c r="AE198" s="40"/>
      <c r="AR198" s="232" t="s">
        <v>209</v>
      </c>
      <c r="AT198" s="232" t="s">
        <v>222</v>
      </c>
      <c r="AU198" s="232" t="s">
        <v>86</v>
      </c>
      <c r="AY198" s="18" t="s">
        <v>199</v>
      </c>
      <c r="BE198" s="233">
        <f>IF(N198="základní",J198,0)</f>
        <v>0</v>
      </c>
      <c r="BF198" s="233">
        <f>IF(N198="snížená",J198,0)</f>
        <v>0</v>
      </c>
      <c r="BG198" s="233">
        <f>IF(N198="zákl. přenesená",J198,0)</f>
        <v>0</v>
      </c>
      <c r="BH198" s="233">
        <f>IF(N198="sníž. přenesená",J198,0)</f>
        <v>0</v>
      </c>
      <c r="BI198" s="233">
        <f>IF(N198="nulová",J198,0)</f>
        <v>0</v>
      </c>
      <c r="BJ198" s="18" t="s">
        <v>84</v>
      </c>
      <c r="BK198" s="233">
        <f>ROUND(I198*H198,2)</f>
        <v>0</v>
      </c>
      <c r="BL198" s="18" t="s">
        <v>209</v>
      </c>
      <c r="BM198" s="232" t="s">
        <v>375</v>
      </c>
    </row>
    <row r="199" spans="1:47" s="2" customFormat="1" ht="12">
      <c r="A199" s="40"/>
      <c r="B199" s="41"/>
      <c r="C199" s="42"/>
      <c r="D199" s="234" t="s">
        <v>210</v>
      </c>
      <c r="E199" s="42"/>
      <c r="F199" s="235" t="s">
        <v>1430</v>
      </c>
      <c r="G199" s="42"/>
      <c r="H199" s="42"/>
      <c r="I199" s="138"/>
      <c r="J199" s="42"/>
      <c r="K199" s="42"/>
      <c r="L199" s="46"/>
      <c r="M199" s="236"/>
      <c r="N199" s="237"/>
      <c r="O199" s="86"/>
      <c r="P199" s="86"/>
      <c r="Q199" s="86"/>
      <c r="R199" s="86"/>
      <c r="S199" s="86"/>
      <c r="T199" s="87"/>
      <c r="U199" s="40"/>
      <c r="V199" s="40"/>
      <c r="W199" s="40"/>
      <c r="X199" s="40"/>
      <c r="Y199" s="40"/>
      <c r="Z199" s="40"/>
      <c r="AA199" s="40"/>
      <c r="AB199" s="40"/>
      <c r="AC199" s="40"/>
      <c r="AD199" s="40"/>
      <c r="AE199" s="40"/>
      <c r="AT199" s="18" t="s">
        <v>210</v>
      </c>
      <c r="AU199" s="18" t="s">
        <v>86</v>
      </c>
    </row>
    <row r="200" spans="1:65" s="2" customFormat="1" ht="19.8" customHeight="1">
      <c r="A200" s="40"/>
      <c r="B200" s="41"/>
      <c r="C200" s="220" t="s">
        <v>271</v>
      </c>
      <c r="D200" s="220" t="s">
        <v>203</v>
      </c>
      <c r="E200" s="221" t="s">
        <v>1657</v>
      </c>
      <c r="F200" s="222" t="s">
        <v>1658</v>
      </c>
      <c r="G200" s="223" t="s">
        <v>324</v>
      </c>
      <c r="H200" s="224">
        <v>17.864</v>
      </c>
      <c r="I200" s="225"/>
      <c r="J200" s="226">
        <f>ROUND(I200*H200,2)</f>
        <v>0</v>
      </c>
      <c r="K200" s="222" t="s">
        <v>32</v>
      </c>
      <c r="L200" s="227"/>
      <c r="M200" s="228" t="s">
        <v>32</v>
      </c>
      <c r="N200" s="229" t="s">
        <v>48</v>
      </c>
      <c r="O200" s="86"/>
      <c r="P200" s="230">
        <f>O200*H200</f>
        <v>0</v>
      </c>
      <c r="Q200" s="230">
        <v>0</v>
      </c>
      <c r="R200" s="230">
        <f>Q200*H200</f>
        <v>0</v>
      </c>
      <c r="S200" s="230">
        <v>0</v>
      </c>
      <c r="T200" s="231">
        <f>S200*H200</f>
        <v>0</v>
      </c>
      <c r="U200" s="40"/>
      <c r="V200" s="40"/>
      <c r="W200" s="40"/>
      <c r="X200" s="40"/>
      <c r="Y200" s="40"/>
      <c r="Z200" s="40"/>
      <c r="AA200" s="40"/>
      <c r="AB200" s="40"/>
      <c r="AC200" s="40"/>
      <c r="AD200" s="40"/>
      <c r="AE200" s="40"/>
      <c r="AR200" s="232" t="s">
        <v>208</v>
      </c>
      <c r="AT200" s="232" t="s">
        <v>203</v>
      </c>
      <c r="AU200" s="232" t="s">
        <v>86</v>
      </c>
      <c r="AY200" s="18" t="s">
        <v>199</v>
      </c>
      <c r="BE200" s="233">
        <f>IF(N200="základní",J200,0)</f>
        <v>0</v>
      </c>
      <c r="BF200" s="233">
        <f>IF(N200="snížená",J200,0)</f>
        <v>0</v>
      </c>
      <c r="BG200" s="233">
        <f>IF(N200="zákl. přenesená",J200,0)</f>
        <v>0</v>
      </c>
      <c r="BH200" s="233">
        <f>IF(N200="sníž. přenesená",J200,0)</f>
        <v>0</v>
      </c>
      <c r="BI200" s="233">
        <f>IF(N200="nulová",J200,0)</f>
        <v>0</v>
      </c>
      <c r="BJ200" s="18" t="s">
        <v>84</v>
      </c>
      <c r="BK200" s="233">
        <f>ROUND(I200*H200,2)</f>
        <v>0</v>
      </c>
      <c r="BL200" s="18" t="s">
        <v>209</v>
      </c>
      <c r="BM200" s="232" t="s">
        <v>379</v>
      </c>
    </row>
    <row r="201" spans="1:47" s="2" customFormat="1" ht="12">
      <c r="A201" s="40"/>
      <c r="B201" s="41"/>
      <c r="C201" s="42"/>
      <c r="D201" s="234" t="s">
        <v>210</v>
      </c>
      <c r="E201" s="42"/>
      <c r="F201" s="235" t="s">
        <v>1658</v>
      </c>
      <c r="G201" s="42"/>
      <c r="H201" s="42"/>
      <c r="I201" s="138"/>
      <c r="J201" s="42"/>
      <c r="K201" s="42"/>
      <c r="L201" s="46"/>
      <c r="M201" s="236"/>
      <c r="N201" s="237"/>
      <c r="O201" s="86"/>
      <c r="P201" s="86"/>
      <c r="Q201" s="86"/>
      <c r="R201" s="86"/>
      <c r="S201" s="86"/>
      <c r="T201" s="87"/>
      <c r="U201" s="40"/>
      <c r="V201" s="40"/>
      <c r="W201" s="40"/>
      <c r="X201" s="40"/>
      <c r="Y201" s="40"/>
      <c r="Z201" s="40"/>
      <c r="AA201" s="40"/>
      <c r="AB201" s="40"/>
      <c r="AC201" s="40"/>
      <c r="AD201" s="40"/>
      <c r="AE201" s="40"/>
      <c r="AT201" s="18" t="s">
        <v>210</v>
      </c>
      <c r="AU201" s="18" t="s">
        <v>86</v>
      </c>
    </row>
    <row r="202" spans="1:51" s="13" customFormat="1" ht="12">
      <c r="A202" s="13"/>
      <c r="B202" s="238"/>
      <c r="C202" s="239"/>
      <c r="D202" s="234" t="s">
        <v>213</v>
      </c>
      <c r="E202" s="240" t="s">
        <v>32</v>
      </c>
      <c r="F202" s="241" t="s">
        <v>1659</v>
      </c>
      <c r="G202" s="239"/>
      <c r="H202" s="242">
        <v>17.864</v>
      </c>
      <c r="I202" s="243"/>
      <c r="J202" s="239"/>
      <c r="K202" s="239"/>
      <c r="L202" s="244"/>
      <c r="M202" s="245"/>
      <c r="N202" s="246"/>
      <c r="O202" s="246"/>
      <c r="P202" s="246"/>
      <c r="Q202" s="246"/>
      <c r="R202" s="246"/>
      <c r="S202" s="246"/>
      <c r="T202" s="247"/>
      <c r="U202" s="13"/>
      <c r="V202" s="13"/>
      <c r="W202" s="13"/>
      <c r="X202" s="13"/>
      <c r="Y202" s="13"/>
      <c r="Z202" s="13"/>
      <c r="AA202" s="13"/>
      <c r="AB202" s="13"/>
      <c r="AC202" s="13"/>
      <c r="AD202" s="13"/>
      <c r="AE202" s="13"/>
      <c r="AT202" s="248" t="s">
        <v>213</v>
      </c>
      <c r="AU202" s="248" t="s">
        <v>86</v>
      </c>
      <c r="AV202" s="13" t="s">
        <v>86</v>
      </c>
      <c r="AW202" s="13" t="s">
        <v>39</v>
      </c>
      <c r="AX202" s="13" t="s">
        <v>6</v>
      </c>
      <c r="AY202" s="248" t="s">
        <v>199</v>
      </c>
    </row>
    <row r="203" spans="1:51" s="14" customFormat="1" ht="12">
      <c r="A203" s="14"/>
      <c r="B203" s="249"/>
      <c r="C203" s="250"/>
      <c r="D203" s="234" t="s">
        <v>213</v>
      </c>
      <c r="E203" s="251" t="s">
        <v>32</v>
      </c>
      <c r="F203" s="252" t="s">
        <v>215</v>
      </c>
      <c r="G203" s="250"/>
      <c r="H203" s="253">
        <v>17.864</v>
      </c>
      <c r="I203" s="254"/>
      <c r="J203" s="250"/>
      <c r="K203" s="250"/>
      <c r="L203" s="255"/>
      <c r="M203" s="269"/>
      <c r="N203" s="270"/>
      <c r="O203" s="270"/>
      <c r="P203" s="270"/>
      <c r="Q203" s="270"/>
      <c r="R203" s="270"/>
      <c r="S203" s="270"/>
      <c r="T203" s="271"/>
      <c r="U203" s="14"/>
      <c r="V203" s="14"/>
      <c r="W203" s="14"/>
      <c r="X203" s="14"/>
      <c r="Y203" s="14"/>
      <c r="Z203" s="14"/>
      <c r="AA203" s="14"/>
      <c r="AB203" s="14"/>
      <c r="AC203" s="14"/>
      <c r="AD203" s="14"/>
      <c r="AE203" s="14"/>
      <c r="AT203" s="259" t="s">
        <v>213</v>
      </c>
      <c r="AU203" s="259" t="s">
        <v>86</v>
      </c>
      <c r="AV203" s="14" t="s">
        <v>209</v>
      </c>
      <c r="AW203" s="14" t="s">
        <v>39</v>
      </c>
      <c r="AX203" s="14" t="s">
        <v>84</v>
      </c>
      <c r="AY203" s="259" t="s">
        <v>199</v>
      </c>
    </row>
    <row r="204" spans="1:65" s="2" customFormat="1" ht="19.8" customHeight="1">
      <c r="A204" s="40"/>
      <c r="B204" s="41"/>
      <c r="C204" s="260" t="s">
        <v>380</v>
      </c>
      <c r="D204" s="260" t="s">
        <v>222</v>
      </c>
      <c r="E204" s="261" t="s">
        <v>1354</v>
      </c>
      <c r="F204" s="262" t="s">
        <v>1355</v>
      </c>
      <c r="G204" s="263" t="s">
        <v>288</v>
      </c>
      <c r="H204" s="264">
        <v>102.08</v>
      </c>
      <c r="I204" s="265"/>
      <c r="J204" s="266">
        <f>ROUND(I204*H204,2)</f>
        <v>0</v>
      </c>
      <c r="K204" s="262" t="s">
        <v>32</v>
      </c>
      <c r="L204" s="46"/>
      <c r="M204" s="267" t="s">
        <v>32</v>
      </c>
      <c r="N204" s="268" t="s">
        <v>48</v>
      </c>
      <c r="O204" s="86"/>
      <c r="P204" s="230">
        <f>O204*H204</f>
        <v>0</v>
      </c>
      <c r="Q204" s="230">
        <v>0</v>
      </c>
      <c r="R204" s="230">
        <f>Q204*H204</f>
        <v>0</v>
      </c>
      <c r="S204" s="230">
        <v>0</v>
      </c>
      <c r="T204" s="231">
        <f>S204*H204</f>
        <v>0</v>
      </c>
      <c r="U204" s="40"/>
      <c r="V204" s="40"/>
      <c r="W204" s="40"/>
      <c r="X204" s="40"/>
      <c r="Y204" s="40"/>
      <c r="Z204" s="40"/>
      <c r="AA204" s="40"/>
      <c r="AB204" s="40"/>
      <c r="AC204" s="40"/>
      <c r="AD204" s="40"/>
      <c r="AE204" s="40"/>
      <c r="AR204" s="232" t="s">
        <v>209</v>
      </c>
      <c r="AT204" s="232" t="s">
        <v>222</v>
      </c>
      <c r="AU204" s="232" t="s">
        <v>86</v>
      </c>
      <c r="AY204" s="18" t="s">
        <v>199</v>
      </c>
      <c r="BE204" s="233">
        <f>IF(N204="základní",J204,0)</f>
        <v>0</v>
      </c>
      <c r="BF204" s="233">
        <f>IF(N204="snížená",J204,0)</f>
        <v>0</v>
      </c>
      <c r="BG204" s="233">
        <f>IF(N204="zákl. přenesená",J204,0)</f>
        <v>0</v>
      </c>
      <c r="BH204" s="233">
        <f>IF(N204="sníž. přenesená",J204,0)</f>
        <v>0</v>
      </c>
      <c r="BI204" s="233">
        <f>IF(N204="nulová",J204,0)</f>
        <v>0</v>
      </c>
      <c r="BJ204" s="18" t="s">
        <v>84</v>
      </c>
      <c r="BK204" s="233">
        <f>ROUND(I204*H204,2)</f>
        <v>0</v>
      </c>
      <c r="BL204" s="18" t="s">
        <v>209</v>
      </c>
      <c r="BM204" s="232" t="s">
        <v>383</v>
      </c>
    </row>
    <row r="205" spans="1:47" s="2" customFormat="1" ht="12">
      <c r="A205" s="40"/>
      <c r="B205" s="41"/>
      <c r="C205" s="42"/>
      <c r="D205" s="234" t="s">
        <v>210</v>
      </c>
      <c r="E205" s="42"/>
      <c r="F205" s="235" t="s">
        <v>1355</v>
      </c>
      <c r="G205" s="42"/>
      <c r="H205" s="42"/>
      <c r="I205" s="138"/>
      <c r="J205" s="42"/>
      <c r="K205" s="42"/>
      <c r="L205" s="46"/>
      <c r="M205" s="236"/>
      <c r="N205" s="237"/>
      <c r="O205" s="86"/>
      <c r="P205" s="86"/>
      <c r="Q205" s="86"/>
      <c r="R205" s="86"/>
      <c r="S205" s="86"/>
      <c r="T205" s="87"/>
      <c r="U205" s="40"/>
      <c r="V205" s="40"/>
      <c r="W205" s="40"/>
      <c r="X205" s="40"/>
      <c r="Y205" s="40"/>
      <c r="Z205" s="40"/>
      <c r="AA205" s="40"/>
      <c r="AB205" s="40"/>
      <c r="AC205" s="40"/>
      <c r="AD205" s="40"/>
      <c r="AE205" s="40"/>
      <c r="AT205" s="18" t="s">
        <v>210</v>
      </c>
      <c r="AU205" s="18" t="s">
        <v>86</v>
      </c>
    </row>
    <row r="206" spans="1:51" s="13" customFormat="1" ht="12">
      <c r="A206" s="13"/>
      <c r="B206" s="238"/>
      <c r="C206" s="239"/>
      <c r="D206" s="234" t="s">
        <v>213</v>
      </c>
      <c r="E206" s="240" t="s">
        <v>32</v>
      </c>
      <c r="F206" s="241" t="s">
        <v>1660</v>
      </c>
      <c r="G206" s="239"/>
      <c r="H206" s="242">
        <v>102.08</v>
      </c>
      <c r="I206" s="243"/>
      <c r="J206" s="239"/>
      <c r="K206" s="239"/>
      <c r="L206" s="244"/>
      <c r="M206" s="245"/>
      <c r="N206" s="246"/>
      <c r="O206" s="246"/>
      <c r="P206" s="246"/>
      <c r="Q206" s="246"/>
      <c r="R206" s="246"/>
      <c r="S206" s="246"/>
      <c r="T206" s="247"/>
      <c r="U206" s="13"/>
      <c r="V206" s="13"/>
      <c r="W206" s="13"/>
      <c r="X206" s="13"/>
      <c r="Y206" s="13"/>
      <c r="Z206" s="13"/>
      <c r="AA206" s="13"/>
      <c r="AB206" s="13"/>
      <c r="AC206" s="13"/>
      <c r="AD206" s="13"/>
      <c r="AE206" s="13"/>
      <c r="AT206" s="248" t="s">
        <v>213</v>
      </c>
      <c r="AU206" s="248" t="s">
        <v>86</v>
      </c>
      <c r="AV206" s="13" t="s">
        <v>86</v>
      </c>
      <c r="AW206" s="13" t="s">
        <v>39</v>
      </c>
      <c r="AX206" s="13" t="s">
        <v>6</v>
      </c>
      <c r="AY206" s="248" t="s">
        <v>199</v>
      </c>
    </row>
    <row r="207" spans="1:51" s="14" customFormat="1" ht="12">
      <c r="A207" s="14"/>
      <c r="B207" s="249"/>
      <c r="C207" s="250"/>
      <c r="D207" s="234" t="s">
        <v>213</v>
      </c>
      <c r="E207" s="251" t="s">
        <v>32</v>
      </c>
      <c r="F207" s="252" t="s">
        <v>215</v>
      </c>
      <c r="G207" s="250"/>
      <c r="H207" s="253">
        <v>102.08</v>
      </c>
      <c r="I207" s="254"/>
      <c r="J207" s="250"/>
      <c r="K207" s="250"/>
      <c r="L207" s="255"/>
      <c r="M207" s="269"/>
      <c r="N207" s="270"/>
      <c r="O207" s="270"/>
      <c r="P207" s="270"/>
      <c r="Q207" s="270"/>
      <c r="R207" s="270"/>
      <c r="S207" s="270"/>
      <c r="T207" s="271"/>
      <c r="U207" s="14"/>
      <c r="V207" s="14"/>
      <c r="W207" s="14"/>
      <c r="X207" s="14"/>
      <c r="Y207" s="14"/>
      <c r="Z207" s="14"/>
      <c r="AA207" s="14"/>
      <c r="AB207" s="14"/>
      <c r="AC207" s="14"/>
      <c r="AD207" s="14"/>
      <c r="AE207" s="14"/>
      <c r="AT207" s="259" t="s">
        <v>213</v>
      </c>
      <c r="AU207" s="259" t="s">
        <v>86</v>
      </c>
      <c r="AV207" s="14" t="s">
        <v>209</v>
      </c>
      <c r="AW207" s="14" t="s">
        <v>39</v>
      </c>
      <c r="AX207" s="14" t="s">
        <v>84</v>
      </c>
      <c r="AY207" s="259" t="s">
        <v>199</v>
      </c>
    </row>
    <row r="208" spans="1:65" s="2" customFormat="1" ht="19.8" customHeight="1">
      <c r="A208" s="40"/>
      <c r="B208" s="41"/>
      <c r="C208" s="260" t="s">
        <v>274</v>
      </c>
      <c r="D208" s="260" t="s">
        <v>222</v>
      </c>
      <c r="E208" s="261" t="s">
        <v>950</v>
      </c>
      <c r="F208" s="262" t="s">
        <v>951</v>
      </c>
      <c r="G208" s="263" t="s">
        <v>288</v>
      </c>
      <c r="H208" s="264">
        <v>18</v>
      </c>
      <c r="I208" s="265"/>
      <c r="J208" s="266">
        <f>ROUND(I208*H208,2)</f>
        <v>0</v>
      </c>
      <c r="K208" s="262" t="s">
        <v>32</v>
      </c>
      <c r="L208" s="46"/>
      <c r="M208" s="267" t="s">
        <v>32</v>
      </c>
      <c r="N208" s="268" t="s">
        <v>48</v>
      </c>
      <c r="O208" s="86"/>
      <c r="P208" s="230">
        <f>O208*H208</f>
        <v>0</v>
      </c>
      <c r="Q208" s="230">
        <v>0</v>
      </c>
      <c r="R208" s="230">
        <f>Q208*H208</f>
        <v>0</v>
      </c>
      <c r="S208" s="230">
        <v>0</v>
      </c>
      <c r="T208" s="231">
        <f>S208*H208</f>
        <v>0</v>
      </c>
      <c r="U208" s="40"/>
      <c r="V208" s="40"/>
      <c r="W208" s="40"/>
      <c r="X208" s="40"/>
      <c r="Y208" s="40"/>
      <c r="Z208" s="40"/>
      <c r="AA208" s="40"/>
      <c r="AB208" s="40"/>
      <c r="AC208" s="40"/>
      <c r="AD208" s="40"/>
      <c r="AE208" s="40"/>
      <c r="AR208" s="232" t="s">
        <v>209</v>
      </c>
      <c r="AT208" s="232" t="s">
        <v>222</v>
      </c>
      <c r="AU208" s="232" t="s">
        <v>86</v>
      </c>
      <c r="AY208" s="18" t="s">
        <v>199</v>
      </c>
      <c r="BE208" s="233">
        <f>IF(N208="základní",J208,0)</f>
        <v>0</v>
      </c>
      <c r="BF208" s="233">
        <f>IF(N208="snížená",J208,0)</f>
        <v>0</v>
      </c>
      <c r="BG208" s="233">
        <f>IF(N208="zákl. přenesená",J208,0)</f>
        <v>0</v>
      </c>
      <c r="BH208" s="233">
        <f>IF(N208="sníž. přenesená",J208,0)</f>
        <v>0</v>
      </c>
      <c r="BI208" s="233">
        <f>IF(N208="nulová",J208,0)</f>
        <v>0</v>
      </c>
      <c r="BJ208" s="18" t="s">
        <v>84</v>
      </c>
      <c r="BK208" s="233">
        <f>ROUND(I208*H208,2)</f>
        <v>0</v>
      </c>
      <c r="BL208" s="18" t="s">
        <v>209</v>
      </c>
      <c r="BM208" s="232" t="s">
        <v>386</v>
      </c>
    </row>
    <row r="209" spans="1:47" s="2" customFormat="1" ht="12">
      <c r="A209" s="40"/>
      <c r="B209" s="41"/>
      <c r="C209" s="42"/>
      <c r="D209" s="234" t="s">
        <v>210</v>
      </c>
      <c r="E209" s="42"/>
      <c r="F209" s="235" t="s">
        <v>951</v>
      </c>
      <c r="G209" s="42"/>
      <c r="H209" s="42"/>
      <c r="I209" s="138"/>
      <c r="J209" s="42"/>
      <c r="K209" s="42"/>
      <c r="L209" s="46"/>
      <c r="M209" s="236"/>
      <c r="N209" s="237"/>
      <c r="O209" s="86"/>
      <c r="P209" s="86"/>
      <c r="Q209" s="86"/>
      <c r="R209" s="86"/>
      <c r="S209" s="86"/>
      <c r="T209" s="87"/>
      <c r="U209" s="40"/>
      <c r="V209" s="40"/>
      <c r="W209" s="40"/>
      <c r="X209" s="40"/>
      <c r="Y209" s="40"/>
      <c r="Z209" s="40"/>
      <c r="AA209" s="40"/>
      <c r="AB209" s="40"/>
      <c r="AC209" s="40"/>
      <c r="AD209" s="40"/>
      <c r="AE209" s="40"/>
      <c r="AT209" s="18" t="s">
        <v>210</v>
      </c>
      <c r="AU209" s="18" t="s">
        <v>86</v>
      </c>
    </row>
    <row r="210" spans="1:51" s="13" customFormat="1" ht="12">
      <c r="A210" s="13"/>
      <c r="B210" s="238"/>
      <c r="C210" s="239"/>
      <c r="D210" s="234" t="s">
        <v>213</v>
      </c>
      <c r="E210" s="240" t="s">
        <v>32</v>
      </c>
      <c r="F210" s="241" t="s">
        <v>1661</v>
      </c>
      <c r="G210" s="239"/>
      <c r="H210" s="242">
        <v>18</v>
      </c>
      <c r="I210" s="243"/>
      <c r="J210" s="239"/>
      <c r="K210" s="239"/>
      <c r="L210" s="244"/>
      <c r="M210" s="245"/>
      <c r="N210" s="246"/>
      <c r="O210" s="246"/>
      <c r="P210" s="246"/>
      <c r="Q210" s="246"/>
      <c r="R210" s="246"/>
      <c r="S210" s="246"/>
      <c r="T210" s="247"/>
      <c r="U210" s="13"/>
      <c r="V210" s="13"/>
      <c r="W210" s="13"/>
      <c r="X210" s="13"/>
      <c r="Y210" s="13"/>
      <c r="Z210" s="13"/>
      <c r="AA210" s="13"/>
      <c r="AB210" s="13"/>
      <c r="AC210" s="13"/>
      <c r="AD210" s="13"/>
      <c r="AE210" s="13"/>
      <c r="AT210" s="248" t="s">
        <v>213</v>
      </c>
      <c r="AU210" s="248" t="s">
        <v>86</v>
      </c>
      <c r="AV210" s="13" t="s">
        <v>86</v>
      </c>
      <c r="AW210" s="13" t="s">
        <v>39</v>
      </c>
      <c r="AX210" s="13" t="s">
        <v>6</v>
      </c>
      <c r="AY210" s="248" t="s">
        <v>199</v>
      </c>
    </row>
    <row r="211" spans="1:51" s="14" customFormat="1" ht="12">
      <c r="A211" s="14"/>
      <c r="B211" s="249"/>
      <c r="C211" s="250"/>
      <c r="D211" s="234" t="s">
        <v>213</v>
      </c>
      <c r="E211" s="251" t="s">
        <v>32</v>
      </c>
      <c r="F211" s="252" t="s">
        <v>215</v>
      </c>
      <c r="G211" s="250"/>
      <c r="H211" s="253">
        <v>18</v>
      </c>
      <c r="I211" s="254"/>
      <c r="J211" s="250"/>
      <c r="K211" s="250"/>
      <c r="L211" s="255"/>
      <c r="M211" s="269"/>
      <c r="N211" s="270"/>
      <c r="O211" s="270"/>
      <c r="P211" s="270"/>
      <c r="Q211" s="270"/>
      <c r="R211" s="270"/>
      <c r="S211" s="270"/>
      <c r="T211" s="271"/>
      <c r="U211" s="14"/>
      <c r="V211" s="14"/>
      <c r="W211" s="14"/>
      <c r="X211" s="14"/>
      <c r="Y211" s="14"/>
      <c r="Z211" s="14"/>
      <c r="AA211" s="14"/>
      <c r="AB211" s="14"/>
      <c r="AC211" s="14"/>
      <c r="AD211" s="14"/>
      <c r="AE211" s="14"/>
      <c r="AT211" s="259" t="s">
        <v>213</v>
      </c>
      <c r="AU211" s="259" t="s">
        <v>86</v>
      </c>
      <c r="AV211" s="14" t="s">
        <v>209</v>
      </c>
      <c r="AW211" s="14" t="s">
        <v>39</v>
      </c>
      <c r="AX211" s="14" t="s">
        <v>84</v>
      </c>
      <c r="AY211" s="259" t="s">
        <v>199</v>
      </c>
    </row>
    <row r="212" spans="1:65" s="2" customFormat="1" ht="19.8" customHeight="1">
      <c r="A212" s="40"/>
      <c r="B212" s="41"/>
      <c r="C212" s="260" t="s">
        <v>387</v>
      </c>
      <c r="D212" s="260" t="s">
        <v>222</v>
      </c>
      <c r="E212" s="261" t="s">
        <v>1168</v>
      </c>
      <c r="F212" s="262" t="s">
        <v>1169</v>
      </c>
      <c r="G212" s="263" t="s">
        <v>206</v>
      </c>
      <c r="H212" s="264">
        <v>2</v>
      </c>
      <c r="I212" s="265"/>
      <c r="J212" s="266">
        <f>ROUND(I212*H212,2)</f>
        <v>0</v>
      </c>
      <c r="K212" s="262" t="s">
        <v>32</v>
      </c>
      <c r="L212" s="46"/>
      <c r="M212" s="267" t="s">
        <v>32</v>
      </c>
      <c r="N212" s="268" t="s">
        <v>48</v>
      </c>
      <c r="O212" s="86"/>
      <c r="P212" s="230">
        <f>O212*H212</f>
        <v>0</v>
      </c>
      <c r="Q212" s="230">
        <v>0</v>
      </c>
      <c r="R212" s="230">
        <f>Q212*H212</f>
        <v>0</v>
      </c>
      <c r="S212" s="230">
        <v>0</v>
      </c>
      <c r="T212" s="231">
        <f>S212*H212</f>
        <v>0</v>
      </c>
      <c r="U212" s="40"/>
      <c r="V212" s="40"/>
      <c r="W212" s="40"/>
      <c r="X212" s="40"/>
      <c r="Y212" s="40"/>
      <c r="Z212" s="40"/>
      <c r="AA212" s="40"/>
      <c r="AB212" s="40"/>
      <c r="AC212" s="40"/>
      <c r="AD212" s="40"/>
      <c r="AE212" s="40"/>
      <c r="AR212" s="232" t="s">
        <v>209</v>
      </c>
      <c r="AT212" s="232" t="s">
        <v>222</v>
      </c>
      <c r="AU212" s="232" t="s">
        <v>86</v>
      </c>
      <c r="AY212" s="18" t="s">
        <v>199</v>
      </c>
      <c r="BE212" s="233">
        <f>IF(N212="základní",J212,0)</f>
        <v>0</v>
      </c>
      <c r="BF212" s="233">
        <f>IF(N212="snížená",J212,0)</f>
        <v>0</v>
      </c>
      <c r="BG212" s="233">
        <f>IF(N212="zákl. přenesená",J212,0)</f>
        <v>0</v>
      </c>
      <c r="BH212" s="233">
        <f>IF(N212="sníž. přenesená",J212,0)</f>
        <v>0</v>
      </c>
      <c r="BI212" s="233">
        <f>IF(N212="nulová",J212,0)</f>
        <v>0</v>
      </c>
      <c r="BJ212" s="18" t="s">
        <v>84</v>
      </c>
      <c r="BK212" s="233">
        <f>ROUND(I212*H212,2)</f>
        <v>0</v>
      </c>
      <c r="BL212" s="18" t="s">
        <v>209</v>
      </c>
      <c r="BM212" s="232" t="s">
        <v>390</v>
      </c>
    </row>
    <row r="213" spans="1:47" s="2" customFormat="1" ht="12">
      <c r="A213" s="40"/>
      <c r="B213" s="41"/>
      <c r="C213" s="42"/>
      <c r="D213" s="234" t="s">
        <v>210</v>
      </c>
      <c r="E213" s="42"/>
      <c r="F213" s="235" t="s">
        <v>1169</v>
      </c>
      <c r="G213" s="42"/>
      <c r="H213" s="42"/>
      <c r="I213" s="138"/>
      <c r="J213" s="42"/>
      <c r="K213" s="42"/>
      <c r="L213" s="46"/>
      <c r="M213" s="236"/>
      <c r="N213" s="237"/>
      <c r="O213" s="86"/>
      <c r="P213" s="86"/>
      <c r="Q213" s="86"/>
      <c r="R213" s="86"/>
      <c r="S213" s="86"/>
      <c r="T213" s="87"/>
      <c r="U213" s="40"/>
      <c r="V213" s="40"/>
      <c r="W213" s="40"/>
      <c r="X213" s="40"/>
      <c r="Y213" s="40"/>
      <c r="Z213" s="40"/>
      <c r="AA213" s="40"/>
      <c r="AB213" s="40"/>
      <c r="AC213" s="40"/>
      <c r="AD213" s="40"/>
      <c r="AE213" s="40"/>
      <c r="AT213" s="18" t="s">
        <v>210</v>
      </c>
      <c r="AU213" s="18" t="s">
        <v>86</v>
      </c>
    </row>
    <row r="214" spans="1:65" s="2" customFormat="1" ht="19.8" customHeight="1">
      <c r="A214" s="40"/>
      <c r="B214" s="41"/>
      <c r="C214" s="260" t="s">
        <v>278</v>
      </c>
      <c r="D214" s="260" t="s">
        <v>222</v>
      </c>
      <c r="E214" s="261" t="s">
        <v>1437</v>
      </c>
      <c r="F214" s="262" t="s">
        <v>1438</v>
      </c>
      <c r="G214" s="263" t="s">
        <v>303</v>
      </c>
      <c r="H214" s="264">
        <v>2</v>
      </c>
      <c r="I214" s="265"/>
      <c r="J214" s="266">
        <f>ROUND(I214*H214,2)</f>
        <v>0</v>
      </c>
      <c r="K214" s="262" t="s">
        <v>32</v>
      </c>
      <c r="L214" s="46"/>
      <c r="M214" s="267" t="s">
        <v>32</v>
      </c>
      <c r="N214" s="268" t="s">
        <v>48</v>
      </c>
      <c r="O214" s="86"/>
      <c r="P214" s="230">
        <f>O214*H214</f>
        <v>0</v>
      </c>
      <c r="Q214" s="230">
        <v>0</v>
      </c>
      <c r="R214" s="230">
        <f>Q214*H214</f>
        <v>0</v>
      </c>
      <c r="S214" s="230">
        <v>0</v>
      </c>
      <c r="T214" s="231">
        <f>S214*H214</f>
        <v>0</v>
      </c>
      <c r="U214" s="40"/>
      <c r="V214" s="40"/>
      <c r="W214" s="40"/>
      <c r="X214" s="40"/>
      <c r="Y214" s="40"/>
      <c r="Z214" s="40"/>
      <c r="AA214" s="40"/>
      <c r="AB214" s="40"/>
      <c r="AC214" s="40"/>
      <c r="AD214" s="40"/>
      <c r="AE214" s="40"/>
      <c r="AR214" s="232" t="s">
        <v>209</v>
      </c>
      <c r="AT214" s="232" t="s">
        <v>222</v>
      </c>
      <c r="AU214" s="232" t="s">
        <v>86</v>
      </c>
      <c r="AY214" s="18" t="s">
        <v>199</v>
      </c>
      <c r="BE214" s="233">
        <f>IF(N214="základní",J214,0)</f>
        <v>0</v>
      </c>
      <c r="BF214" s="233">
        <f>IF(N214="snížená",J214,0)</f>
        <v>0</v>
      </c>
      <c r="BG214" s="233">
        <f>IF(N214="zákl. přenesená",J214,0)</f>
        <v>0</v>
      </c>
      <c r="BH214" s="233">
        <f>IF(N214="sníž. přenesená",J214,0)</f>
        <v>0</v>
      </c>
      <c r="BI214" s="233">
        <f>IF(N214="nulová",J214,0)</f>
        <v>0</v>
      </c>
      <c r="BJ214" s="18" t="s">
        <v>84</v>
      </c>
      <c r="BK214" s="233">
        <f>ROUND(I214*H214,2)</f>
        <v>0</v>
      </c>
      <c r="BL214" s="18" t="s">
        <v>209</v>
      </c>
      <c r="BM214" s="232" t="s">
        <v>225</v>
      </c>
    </row>
    <row r="215" spans="1:47" s="2" customFormat="1" ht="12">
      <c r="A215" s="40"/>
      <c r="B215" s="41"/>
      <c r="C215" s="42"/>
      <c r="D215" s="234" t="s">
        <v>210</v>
      </c>
      <c r="E215" s="42"/>
      <c r="F215" s="235" t="s">
        <v>1438</v>
      </c>
      <c r="G215" s="42"/>
      <c r="H215" s="42"/>
      <c r="I215" s="138"/>
      <c r="J215" s="42"/>
      <c r="K215" s="42"/>
      <c r="L215" s="46"/>
      <c r="M215" s="236"/>
      <c r="N215" s="237"/>
      <c r="O215" s="86"/>
      <c r="P215" s="86"/>
      <c r="Q215" s="86"/>
      <c r="R215" s="86"/>
      <c r="S215" s="86"/>
      <c r="T215" s="87"/>
      <c r="U215" s="40"/>
      <c r="V215" s="40"/>
      <c r="W215" s="40"/>
      <c r="X215" s="40"/>
      <c r="Y215" s="40"/>
      <c r="Z215" s="40"/>
      <c r="AA215" s="40"/>
      <c r="AB215" s="40"/>
      <c r="AC215" s="40"/>
      <c r="AD215" s="40"/>
      <c r="AE215" s="40"/>
      <c r="AT215" s="18" t="s">
        <v>210</v>
      </c>
      <c r="AU215" s="18" t="s">
        <v>86</v>
      </c>
    </row>
    <row r="216" spans="1:51" s="13" customFormat="1" ht="12">
      <c r="A216" s="13"/>
      <c r="B216" s="238"/>
      <c r="C216" s="239"/>
      <c r="D216" s="234" t="s">
        <v>213</v>
      </c>
      <c r="E216" s="240" t="s">
        <v>32</v>
      </c>
      <c r="F216" s="241" t="s">
        <v>1662</v>
      </c>
      <c r="G216" s="239"/>
      <c r="H216" s="242">
        <v>2</v>
      </c>
      <c r="I216" s="243"/>
      <c r="J216" s="239"/>
      <c r="K216" s="239"/>
      <c r="L216" s="244"/>
      <c r="M216" s="245"/>
      <c r="N216" s="246"/>
      <c r="O216" s="246"/>
      <c r="P216" s="246"/>
      <c r="Q216" s="246"/>
      <c r="R216" s="246"/>
      <c r="S216" s="246"/>
      <c r="T216" s="247"/>
      <c r="U216" s="13"/>
      <c r="V216" s="13"/>
      <c r="W216" s="13"/>
      <c r="X216" s="13"/>
      <c r="Y216" s="13"/>
      <c r="Z216" s="13"/>
      <c r="AA216" s="13"/>
      <c r="AB216" s="13"/>
      <c r="AC216" s="13"/>
      <c r="AD216" s="13"/>
      <c r="AE216" s="13"/>
      <c r="AT216" s="248" t="s">
        <v>213</v>
      </c>
      <c r="AU216" s="248" t="s">
        <v>86</v>
      </c>
      <c r="AV216" s="13" t="s">
        <v>86</v>
      </c>
      <c r="AW216" s="13" t="s">
        <v>39</v>
      </c>
      <c r="AX216" s="13" t="s">
        <v>6</v>
      </c>
      <c r="AY216" s="248" t="s">
        <v>199</v>
      </c>
    </row>
    <row r="217" spans="1:51" s="14" customFormat="1" ht="12">
      <c r="A217" s="14"/>
      <c r="B217" s="249"/>
      <c r="C217" s="250"/>
      <c r="D217" s="234" t="s">
        <v>213</v>
      </c>
      <c r="E217" s="251" t="s">
        <v>32</v>
      </c>
      <c r="F217" s="252" t="s">
        <v>215</v>
      </c>
      <c r="G217" s="250"/>
      <c r="H217" s="253">
        <v>2</v>
      </c>
      <c r="I217" s="254"/>
      <c r="J217" s="250"/>
      <c r="K217" s="250"/>
      <c r="L217" s="255"/>
      <c r="M217" s="269"/>
      <c r="N217" s="270"/>
      <c r="O217" s="270"/>
      <c r="P217" s="270"/>
      <c r="Q217" s="270"/>
      <c r="R217" s="270"/>
      <c r="S217" s="270"/>
      <c r="T217" s="271"/>
      <c r="U217" s="14"/>
      <c r="V217" s="14"/>
      <c r="W217" s="14"/>
      <c r="X217" s="14"/>
      <c r="Y217" s="14"/>
      <c r="Z217" s="14"/>
      <c r="AA217" s="14"/>
      <c r="AB217" s="14"/>
      <c r="AC217" s="14"/>
      <c r="AD217" s="14"/>
      <c r="AE217" s="14"/>
      <c r="AT217" s="259" t="s">
        <v>213</v>
      </c>
      <c r="AU217" s="259" t="s">
        <v>86</v>
      </c>
      <c r="AV217" s="14" t="s">
        <v>209</v>
      </c>
      <c r="AW217" s="14" t="s">
        <v>39</v>
      </c>
      <c r="AX217" s="14" t="s">
        <v>84</v>
      </c>
      <c r="AY217" s="259" t="s">
        <v>199</v>
      </c>
    </row>
    <row r="218" spans="1:65" s="2" customFormat="1" ht="14.4" customHeight="1">
      <c r="A218" s="40"/>
      <c r="B218" s="41"/>
      <c r="C218" s="260" t="s">
        <v>393</v>
      </c>
      <c r="D218" s="260" t="s">
        <v>222</v>
      </c>
      <c r="E218" s="261" t="s">
        <v>1369</v>
      </c>
      <c r="F218" s="262" t="s">
        <v>1370</v>
      </c>
      <c r="G218" s="263" t="s">
        <v>303</v>
      </c>
      <c r="H218" s="264">
        <v>15.76</v>
      </c>
      <c r="I218" s="265"/>
      <c r="J218" s="266">
        <f>ROUND(I218*H218,2)</f>
        <v>0</v>
      </c>
      <c r="K218" s="262" t="s">
        <v>32</v>
      </c>
      <c r="L218" s="46"/>
      <c r="M218" s="267" t="s">
        <v>32</v>
      </c>
      <c r="N218" s="268" t="s">
        <v>48</v>
      </c>
      <c r="O218" s="86"/>
      <c r="P218" s="230">
        <f>O218*H218</f>
        <v>0</v>
      </c>
      <c r="Q218" s="230">
        <v>0</v>
      </c>
      <c r="R218" s="230">
        <f>Q218*H218</f>
        <v>0</v>
      </c>
      <c r="S218" s="230">
        <v>0</v>
      </c>
      <c r="T218" s="231">
        <f>S218*H218</f>
        <v>0</v>
      </c>
      <c r="U218" s="40"/>
      <c r="V218" s="40"/>
      <c r="W218" s="40"/>
      <c r="X218" s="40"/>
      <c r="Y218" s="40"/>
      <c r="Z218" s="40"/>
      <c r="AA218" s="40"/>
      <c r="AB218" s="40"/>
      <c r="AC218" s="40"/>
      <c r="AD218" s="40"/>
      <c r="AE218" s="40"/>
      <c r="AR218" s="232" t="s">
        <v>209</v>
      </c>
      <c r="AT218" s="232" t="s">
        <v>222</v>
      </c>
      <c r="AU218" s="232" t="s">
        <v>86</v>
      </c>
      <c r="AY218" s="18" t="s">
        <v>199</v>
      </c>
      <c r="BE218" s="233">
        <f>IF(N218="základní",J218,0)</f>
        <v>0</v>
      </c>
      <c r="BF218" s="233">
        <f>IF(N218="snížená",J218,0)</f>
        <v>0</v>
      </c>
      <c r="BG218" s="233">
        <f>IF(N218="zákl. přenesená",J218,0)</f>
        <v>0</v>
      </c>
      <c r="BH218" s="233">
        <f>IF(N218="sníž. přenesená",J218,0)</f>
        <v>0</v>
      </c>
      <c r="BI218" s="233">
        <f>IF(N218="nulová",J218,0)</f>
        <v>0</v>
      </c>
      <c r="BJ218" s="18" t="s">
        <v>84</v>
      </c>
      <c r="BK218" s="233">
        <f>ROUND(I218*H218,2)</f>
        <v>0</v>
      </c>
      <c r="BL218" s="18" t="s">
        <v>209</v>
      </c>
      <c r="BM218" s="232" t="s">
        <v>396</v>
      </c>
    </row>
    <row r="219" spans="1:47" s="2" customFormat="1" ht="12">
      <c r="A219" s="40"/>
      <c r="B219" s="41"/>
      <c r="C219" s="42"/>
      <c r="D219" s="234" t="s">
        <v>210</v>
      </c>
      <c r="E219" s="42"/>
      <c r="F219" s="235" t="s">
        <v>1370</v>
      </c>
      <c r="G219" s="42"/>
      <c r="H219" s="42"/>
      <c r="I219" s="138"/>
      <c r="J219" s="42"/>
      <c r="K219" s="42"/>
      <c r="L219" s="46"/>
      <c r="M219" s="236"/>
      <c r="N219" s="237"/>
      <c r="O219" s="86"/>
      <c r="P219" s="86"/>
      <c r="Q219" s="86"/>
      <c r="R219" s="86"/>
      <c r="S219" s="86"/>
      <c r="T219" s="87"/>
      <c r="U219" s="40"/>
      <c r="V219" s="40"/>
      <c r="W219" s="40"/>
      <c r="X219" s="40"/>
      <c r="Y219" s="40"/>
      <c r="Z219" s="40"/>
      <c r="AA219" s="40"/>
      <c r="AB219" s="40"/>
      <c r="AC219" s="40"/>
      <c r="AD219" s="40"/>
      <c r="AE219" s="40"/>
      <c r="AT219" s="18" t="s">
        <v>210</v>
      </c>
      <c r="AU219" s="18" t="s">
        <v>86</v>
      </c>
    </row>
    <row r="220" spans="1:51" s="13" customFormat="1" ht="12">
      <c r="A220" s="13"/>
      <c r="B220" s="238"/>
      <c r="C220" s="239"/>
      <c r="D220" s="234" t="s">
        <v>213</v>
      </c>
      <c r="E220" s="240" t="s">
        <v>32</v>
      </c>
      <c r="F220" s="241" t="s">
        <v>1663</v>
      </c>
      <c r="G220" s="239"/>
      <c r="H220" s="242">
        <v>11.84</v>
      </c>
      <c r="I220" s="243"/>
      <c r="J220" s="239"/>
      <c r="K220" s="239"/>
      <c r="L220" s="244"/>
      <c r="M220" s="245"/>
      <c r="N220" s="246"/>
      <c r="O220" s="246"/>
      <c r="P220" s="246"/>
      <c r="Q220" s="246"/>
      <c r="R220" s="246"/>
      <c r="S220" s="246"/>
      <c r="T220" s="247"/>
      <c r="U220" s="13"/>
      <c r="V220" s="13"/>
      <c r="W220" s="13"/>
      <c r="X220" s="13"/>
      <c r="Y220" s="13"/>
      <c r="Z220" s="13"/>
      <c r="AA220" s="13"/>
      <c r="AB220" s="13"/>
      <c r="AC220" s="13"/>
      <c r="AD220" s="13"/>
      <c r="AE220" s="13"/>
      <c r="AT220" s="248" t="s">
        <v>213</v>
      </c>
      <c r="AU220" s="248" t="s">
        <v>86</v>
      </c>
      <c r="AV220" s="13" t="s">
        <v>86</v>
      </c>
      <c r="AW220" s="13" t="s">
        <v>39</v>
      </c>
      <c r="AX220" s="13" t="s">
        <v>6</v>
      </c>
      <c r="AY220" s="248" t="s">
        <v>199</v>
      </c>
    </row>
    <row r="221" spans="1:51" s="13" customFormat="1" ht="12">
      <c r="A221" s="13"/>
      <c r="B221" s="238"/>
      <c r="C221" s="239"/>
      <c r="D221" s="234" t="s">
        <v>213</v>
      </c>
      <c r="E221" s="240" t="s">
        <v>32</v>
      </c>
      <c r="F221" s="241" t="s">
        <v>1664</v>
      </c>
      <c r="G221" s="239"/>
      <c r="H221" s="242">
        <v>3.92</v>
      </c>
      <c r="I221" s="243"/>
      <c r="J221" s="239"/>
      <c r="K221" s="239"/>
      <c r="L221" s="244"/>
      <c r="M221" s="245"/>
      <c r="N221" s="246"/>
      <c r="O221" s="246"/>
      <c r="P221" s="246"/>
      <c r="Q221" s="246"/>
      <c r="R221" s="246"/>
      <c r="S221" s="246"/>
      <c r="T221" s="247"/>
      <c r="U221" s="13"/>
      <c r="V221" s="13"/>
      <c r="W221" s="13"/>
      <c r="X221" s="13"/>
      <c r="Y221" s="13"/>
      <c r="Z221" s="13"/>
      <c r="AA221" s="13"/>
      <c r="AB221" s="13"/>
      <c r="AC221" s="13"/>
      <c r="AD221" s="13"/>
      <c r="AE221" s="13"/>
      <c r="AT221" s="248" t="s">
        <v>213</v>
      </c>
      <c r="AU221" s="248" t="s">
        <v>86</v>
      </c>
      <c r="AV221" s="13" t="s">
        <v>86</v>
      </c>
      <c r="AW221" s="13" t="s">
        <v>39</v>
      </c>
      <c r="AX221" s="13" t="s">
        <v>6</v>
      </c>
      <c r="AY221" s="248" t="s">
        <v>199</v>
      </c>
    </row>
    <row r="222" spans="1:51" s="14" customFormat="1" ht="12">
      <c r="A222" s="14"/>
      <c r="B222" s="249"/>
      <c r="C222" s="250"/>
      <c r="D222" s="234" t="s">
        <v>213</v>
      </c>
      <c r="E222" s="251" t="s">
        <v>32</v>
      </c>
      <c r="F222" s="252" t="s">
        <v>215</v>
      </c>
      <c r="G222" s="250"/>
      <c r="H222" s="253">
        <v>15.76</v>
      </c>
      <c r="I222" s="254"/>
      <c r="J222" s="250"/>
      <c r="K222" s="250"/>
      <c r="L222" s="255"/>
      <c r="M222" s="269"/>
      <c r="N222" s="270"/>
      <c r="O222" s="270"/>
      <c r="P222" s="270"/>
      <c r="Q222" s="270"/>
      <c r="R222" s="270"/>
      <c r="S222" s="270"/>
      <c r="T222" s="271"/>
      <c r="U222" s="14"/>
      <c r="V222" s="14"/>
      <c r="W222" s="14"/>
      <c r="X222" s="14"/>
      <c r="Y222" s="14"/>
      <c r="Z222" s="14"/>
      <c r="AA222" s="14"/>
      <c r="AB222" s="14"/>
      <c r="AC222" s="14"/>
      <c r="AD222" s="14"/>
      <c r="AE222" s="14"/>
      <c r="AT222" s="259" t="s">
        <v>213</v>
      </c>
      <c r="AU222" s="259" t="s">
        <v>86</v>
      </c>
      <c r="AV222" s="14" t="s">
        <v>209</v>
      </c>
      <c r="AW222" s="14" t="s">
        <v>39</v>
      </c>
      <c r="AX222" s="14" t="s">
        <v>84</v>
      </c>
      <c r="AY222" s="259" t="s">
        <v>199</v>
      </c>
    </row>
    <row r="223" spans="1:65" s="2" customFormat="1" ht="14.4" customHeight="1">
      <c r="A223" s="40"/>
      <c r="B223" s="41"/>
      <c r="C223" s="260" t="s">
        <v>282</v>
      </c>
      <c r="D223" s="260" t="s">
        <v>222</v>
      </c>
      <c r="E223" s="261" t="s">
        <v>1373</v>
      </c>
      <c r="F223" s="262" t="s">
        <v>1374</v>
      </c>
      <c r="G223" s="263" t="s">
        <v>303</v>
      </c>
      <c r="H223" s="264">
        <v>2.94</v>
      </c>
      <c r="I223" s="265"/>
      <c r="J223" s="266">
        <f>ROUND(I223*H223,2)</f>
        <v>0</v>
      </c>
      <c r="K223" s="262" t="s">
        <v>32</v>
      </c>
      <c r="L223" s="46"/>
      <c r="M223" s="267" t="s">
        <v>32</v>
      </c>
      <c r="N223" s="268" t="s">
        <v>48</v>
      </c>
      <c r="O223" s="86"/>
      <c r="P223" s="230">
        <f>O223*H223</f>
        <v>0</v>
      </c>
      <c r="Q223" s="230">
        <v>0</v>
      </c>
      <c r="R223" s="230">
        <f>Q223*H223</f>
        <v>0</v>
      </c>
      <c r="S223" s="230">
        <v>0</v>
      </c>
      <c r="T223" s="231">
        <f>S223*H223</f>
        <v>0</v>
      </c>
      <c r="U223" s="40"/>
      <c r="V223" s="40"/>
      <c r="W223" s="40"/>
      <c r="X223" s="40"/>
      <c r="Y223" s="40"/>
      <c r="Z223" s="40"/>
      <c r="AA223" s="40"/>
      <c r="AB223" s="40"/>
      <c r="AC223" s="40"/>
      <c r="AD223" s="40"/>
      <c r="AE223" s="40"/>
      <c r="AR223" s="232" t="s">
        <v>209</v>
      </c>
      <c r="AT223" s="232" t="s">
        <v>222</v>
      </c>
      <c r="AU223" s="232" t="s">
        <v>86</v>
      </c>
      <c r="AY223" s="18" t="s">
        <v>199</v>
      </c>
      <c r="BE223" s="233">
        <f>IF(N223="základní",J223,0)</f>
        <v>0</v>
      </c>
      <c r="BF223" s="233">
        <f>IF(N223="snížená",J223,0)</f>
        <v>0</v>
      </c>
      <c r="BG223" s="233">
        <f>IF(N223="zákl. přenesená",J223,0)</f>
        <v>0</v>
      </c>
      <c r="BH223" s="233">
        <f>IF(N223="sníž. přenesená",J223,0)</f>
        <v>0</v>
      </c>
      <c r="BI223" s="233">
        <f>IF(N223="nulová",J223,0)</f>
        <v>0</v>
      </c>
      <c r="BJ223" s="18" t="s">
        <v>84</v>
      </c>
      <c r="BK223" s="233">
        <f>ROUND(I223*H223,2)</f>
        <v>0</v>
      </c>
      <c r="BL223" s="18" t="s">
        <v>209</v>
      </c>
      <c r="BM223" s="232" t="s">
        <v>399</v>
      </c>
    </row>
    <row r="224" spans="1:47" s="2" customFormat="1" ht="12">
      <c r="A224" s="40"/>
      <c r="B224" s="41"/>
      <c r="C224" s="42"/>
      <c r="D224" s="234" t="s">
        <v>210</v>
      </c>
      <c r="E224" s="42"/>
      <c r="F224" s="235" t="s">
        <v>1374</v>
      </c>
      <c r="G224" s="42"/>
      <c r="H224" s="42"/>
      <c r="I224" s="138"/>
      <c r="J224" s="42"/>
      <c r="K224" s="42"/>
      <c r="L224" s="46"/>
      <c r="M224" s="236"/>
      <c r="N224" s="237"/>
      <c r="O224" s="86"/>
      <c r="P224" s="86"/>
      <c r="Q224" s="86"/>
      <c r="R224" s="86"/>
      <c r="S224" s="86"/>
      <c r="T224" s="87"/>
      <c r="U224" s="40"/>
      <c r="V224" s="40"/>
      <c r="W224" s="40"/>
      <c r="X224" s="40"/>
      <c r="Y224" s="40"/>
      <c r="Z224" s="40"/>
      <c r="AA224" s="40"/>
      <c r="AB224" s="40"/>
      <c r="AC224" s="40"/>
      <c r="AD224" s="40"/>
      <c r="AE224" s="40"/>
      <c r="AT224" s="18" t="s">
        <v>210</v>
      </c>
      <c r="AU224" s="18" t="s">
        <v>86</v>
      </c>
    </row>
    <row r="225" spans="1:51" s="13" customFormat="1" ht="12">
      <c r="A225" s="13"/>
      <c r="B225" s="238"/>
      <c r="C225" s="239"/>
      <c r="D225" s="234" t="s">
        <v>213</v>
      </c>
      <c r="E225" s="240" t="s">
        <v>32</v>
      </c>
      <c r="F225" s="241" t="s">
        <v>1665</v>
      </c>
      <c r="G225" s="239"/>
      <c r="H225" s="242">
        <v>2.94</v>
      </c>
      <c r="I225" s="243"/>
      <c r="J225" s="239"/>
      <c r="K225" s="239"/>
      <c r="L225" s="244"/>
      <c r="M225" s="245"/>
      <c r="N225" s="246"/>
      <c r="O225" s="246"/>
      <c r="P225" s="246"/>
      <c r="Q225" s="246"/>
      <c r="R225" s="246"/>
      <c r="S225" s="246"/>
      <c r="T225" s="247"/>
      <c r="U225" s="13"/>
      <c r="V225" s="13"/>
      <c r="W225" s="13"/>
      <c r="X225" s="13"/>
      <c r="Y225" s="13"/>
      <c r="Z225" s="13"/>
      <c r="AA225" s="13"/>
      <c r="AB225" s="13"/>
      <c r="AC225" s="13"/>
      <c r="AD225" s="13"/>
      <c r="AE225" s="13"/>
      <c r="AT225" s="248" t="s">
        <v>213</v>
      </c>
      <c r="AU225" s="248" t="s">
        <v>86</v>
      </c>
      <c r="AV225" s="13" t="s">
        <v>86</v>
      </c>
      <c r="AW225" s="13" t="s">
        <v>39</v>
      </c>
      <c r="AX225" s="13" t="s">
        <v>6</v>
      </c>
      <c r="AY225" s="248" t="s">
        <v>199</v>
      </c>
    </row>
    <row r="226" spans="1:51" s="14" customFormat="1" ht="12">
      <c r="A226" s="14"/>
      <c r="B226" s="249"/>
      <c r="C226" s="250"/>
      <c r="D226" s="234" t="s">
        <v>213</v>
      </c>
      <c r="E226" s="251" t="s">
        <v>32</v>
      </c>
      <c r="F226" s="252" t="s">
        <v>215</v>
      </c>
      <c r="G226" s="250"/>
      <c r="H226" s="253">
        <v>2.94</v>
      </c>
      <c r="I226" s="254"/>
      <c r="J226" s="250"/>
      <c r="K226" s="250"/>
      <c r="L226" s="255"/>
      <c r="M226" s="269"/>
      <c r="N226" s="270"/>
      <c r="O226" s="270"/>
      <c r="P226" s="270"/>
      <c r="Q226" s="270"/>
      <c r="R226" s="270"/>
      <c r="S226" s="270"/>
      <c r="T226" s="271"/>
      <c r="U226" s="14"/>
      <c r="V226" s="14"/>
      <c r="W226" s="14"/>
      <c r="X226" s="14"/>
      <c r="Y226" s="14"/>
      <c r="Z226" s="14"/>
      <c r="AA226" s="14"/>
      <c r="AB226" s="14"/>
      <c r="AC226" s="14"/>
      <c r="AD226" s="14"/>
      <c r="AE226" s="14"/>
      <c r="AT226" s="259" t="s">
        <v>213</v>
      </c>
      <c r="AU226" s="259" t="s">
        <v>86</v>
      </c>
      <c r="AV226" s="14" t="s">
        <v>209</v>
      </c>
      <c r="AW226" s="14" t="s">
        <v>39</v>
      </c>
      <c r="AX226" s="14" t="s">
        <v>84</v>
      </c>
      <c r="AY226" s="259" t="s">
        <v>199</v>
      </c>
    </row>
    <row r="227" spans="1:65" s="2" customFormat="1" ht="14.4" customHeight="1">
      <c r="A227" s="40"/>
      <c r="B227" s="41"/>
      <c r="C227" s="260" t="s">
        <v>400</v>
      </c>
      <c r="D227" s="260" t="s">
        <v>222</v>
      </c>
      <c r="E227" s="261" t="s">
        <v>1175</v>
      </c>
      <c r="F227" s="262" t="s">
        <v>1176</v>
      </c>
      <c r="G227" s="263" t="s">
        <v>324</v>
      </c>
      <c r="H227" s="264">
        <v>10</v>
      </c>
      <c r="I227" s="265"/>
      <c r="J227" s="266">
        <f>ROUND(I227*H227,2)</f>
        <v>0</v>
      </c>
      <c r="K227" s="262" t="s">
        <v>32</v>
      </c>
      <c r="L227" s="46"/>
      <c r="M227" s="267" t="s">
        <v>32</v>
      </c>
      <c r="N227" s="268" t="s">
        <v>48</v>
      </c>
      <c r="O227" s="86"/>
      <c r="P227" s="230">
        <f>O227*H227</f>
        <v>0</v>
      </c>
      <c r="Q227" s="230">
        <v>0</v>
      </c>
      <c r="R227" s="230">
        <f>Q227*H227</f>
        <v>0</v>
      </c>
      <c r="S227" s="230">
        <v>0</v>
      </c>
      <c r="T227" s="231">
        <f>S227*H227</f>
        <v>0</v>
      </c>
      <c r="U227" s="40"/>
      <c r="V227" s="40"/>
      <c r="W227" s="40"/>
      <c r="X227" s="40"/>
      <c r="Y227" s="40"/>
      <c r="Z227" s="40"/>
      <c r="AA227" s="40"/>
      <c r="AB227" s="40"/>
      <c r="AC227" s="40"/>
      <c r="AD227" s="40"/>
      <c r="AE227" s="40"/>
      <c r="AR227" s="232" t="s">
        <v>209</v>
      </c>
      <c r="AT227" s="232" t="s">
        <v>222</v>
      </c>
      <c r="AU227" s="232" t="s">
        <v>86</v>
      </c>
      <c r="AY227" s="18" t="s">
        <v>199</v>
      </c>
      <c r="BE227" s="233">
        <f>IF(N227="základní",J227,0)</f>
        <v>0</v>
      </c>
      <c r="BF227" s="233">
        <f>IF(N227="snížená",J227,0)</f>
        <v>0</v>
      </c>
      <c r="BG227" s="233">
        <f>IF(N227="zákl. přenesená",J227,0)</f>
        <v>0</v>
      </c>
      <c r="BH227" s="233">
        <f>IF(N227="sníž. přenesená",J227,0)</f>
        <v>0</v>
      </c>
      <c r="BI227" s="233">
        <f>IF(N227="nulová",J227,0)</f>
        <v>0</v>
      </c>
      <c r="BJ227" s="18" t="s">
        <v>84</v>
      </c>
      <c r="BK227" s="233">
        <f>ROUND(I227*H227,2)</f>
        <v>0</v>
      </c>
      <c r="BL227" s="18" t="s">
        <v>209</v>
      </c>
      <c r="BM227" s="232" t="s">
        <v>403</v>
      </c>
    </row>
    <row r="228" spans="1:47" s="2" customFormat="1" ht="12">
      <c r="A228" s="40"/>
      <c r="B228" s="41"/>
      <c r="C228" s="42"/>
      <c r="D228" s="234" t="s">
        <v>210</v>
      </c>
      <c r="E228" s="42"/>
      <c r="F228" s="235" t="s">
        <v>1176</v>
      </c>
      <c r="G228" s="42"/>
      <c r="H228" s="42"/>
      <c r="I228" s="138"/>
      <c r="J228" s="42"/>
      <c r="K228" s="42"/>
      <c r="L228" s="46"/>
      <c r="M228" s="236"/>
      <c r="N228" s="237"/>
      <c r="O228" s="86"/>
      <c r="P228" s="86"/>
      <c r="Q228" s="86"/>
      <c r="R228" s="86"/>
      <c r="S228" s="86"/>
      <c r="T228" s="87"/>
      <c r="U228" s="40"/>
      <c r="V228" s="40"/>
      <c r="W228" s="40"/>
      <c r="X228" s="40"/>
      <c r="Y228" s="40"/>
      <c r="Z228" s="40"/>
      <c r="AA228" s="40"/>
      <c r="AB228" s="40"/>
      <c r="AC228" s="40"/>
      <c r="AD228" s="40"/>
      <c r="AE228" s="40"/>
      <c r="AT228" s="18" t="s">
        <v>210</v>
      </c>
      <c r="AU228" s="18" t="s">
        <v>86</v>
      </c>
    </row>
    <row r="229" spans="1:63" s="12" customFormat="1" ht="22.8" customHeight="1">
      <c r="A229" s="12"/>
      <c r="B229" s="204"/>
      <c r="C229" s="205"/>
      <c r="D229" s="206" t="s">
        <v>76</v>
      </c>
      <c r="E229" s="218" t="s">
        <v>983</v>
      </c>
      <c r="F229" s="218" t="s">
        <v>984</v>
      </c>
      <c r="G229" s="205"/>
      <c r="H229" s="205"/>
      <c r="I229" s="208"/>
      <c r="J229" s="219">
        <f>BK229</f>
        <v>0</v>
      </c>
      <c r="K229" s="205"/>
      <c r="L229" s="210"/>
      <c r="M229" s="211"/>
      <c r="N229" s="212"/>
      <c r="O229" s="212"/>
      <c r="P229" s="213">
        <f>SUM(P230:P243)</f>
        <v>0</v>
      </c>
      <c r="Q229" s="212"/>
      <c r="R229" s="213">
        <f>SUM(R230:R243)</f>
        <v>0</v>
      </c>
      <c r="S229" s="212"/>
      <c r="T229" s="214">
        <f>SUM(T230:T243)</f>
        <v>0</v>
      </c>
      <c r="U229" s="12"/>
      <c r="V229" s="12"/>
      <c r="W229" s="12"/>
      <c r="X229" s="12"/>
      <c r="Y229" s="12"/>
      <c r="Z229" s="12"/>
      <c r="AA229" s="12"/>
      <c r="AB229" s="12"/>
      <c r="AC229" s="12"/>
      <c r="AD229" s="12"/>
      <c r="AE229" s="12"/>
      <c r="AR229" s="215" t="s">
        <v>84</v>
      </c>
      <c r="AT229" s="216" t="s">
        <v>76</v>
      </c>
      <c r="AU229" s="216" t="s">
        <v>84</v>
      </c>
      <c r="AY229" s="215" t="s">
        <v>199</v>
      </c>
      <c r="BK229" s="217">
        <f>SUM(BK230:BK243)</f>
        <v>0</v>
      </c>
    </row>
    <row r="230" spans="1:65" s="2" customFormat="1" ht="19.8" customHeight="1">
      <c r="A230" s="40"/>
      <c r="B230" s="41"/>
      <c r="C230" s="260" t="s">
        <v>341</v>
      </c>
      <c r="D230" s="260" t="s">
        <v>222</v>
      </c>
      <c r="E230" s="261" t="s">
        <v>990</v>
      </c>
      <c r="F230" s="262" t="s">
        <v>991</v>
      </c>
      <c r="G230" s="263" t="s">
        <v>296</v>
      </c>
      <c r="H230" s="264">
        <v>46.298</v>
      </c>
      <c r="I230" s="265"/>
      <c r="J230" s="266">
        <f>ROUND(I230*H230,2)</f>
        <v>0</v>
      </c>
      <c r="K230" s="262" t="s">
        <v>32</v>
      </c>
      <c r="L230" s="46"/>
      <c r="M230" s="267" t="s">
        <v>32</v>
      </c>
      <c r="N230" s="268" t="s">
        <v>48</v>
      </c>
      <c r="O230" s="86"/>
      <c r="P230" s="230">
        <f>O230*H230</f>
        <v>0</v>
      </c>
      <c r="Q230" s="230">
        <v>0</v>
      </c>
      <c r="R230" s="230">
        <f>Q230*H230</f>
        <v>0</v>
      </c>
      <c r="S230" s="230">
        <v>0</v>
      </c>
      <c r="T230" s="231">
        <f>S230*H230</f>
        <v>0</v>
      </c>
      <c r="U230" s="40"/>
      <c r="V230" s="40"/>
      <c r="W230" s="40"/>
      <c r="X230" s="40"/>
      <c r="Y230" s="40"/>
      <c r="Z230" s="40"/>
      <c r="AA230" s="40"/>
      <c r="AB230" s="40"/>
      <c r="AC230" s="40"/>
      <c r="AD230" s="40"/>
      <c r="AE230" s="40"/>
      <c r="AR230" s="232" t="s">
        <v>209</v>
      </c>
      <c r="AT230" s="232" t="s">
        <v>222</v>
      </c>
      <c r="AU230" s="232" t="s">
        <v>86</v>
      </c>
      <c r="AY230" s="18" t="s">
        <v>199</v>
      </c>
      <c r="BE230" s="233">
        <f>IF(N230="základní",J230,0)</f>
        <v>0</v>
      </c>
      <c r="BF230" s="233">
        <f>IF(N230="snížená",J230,0)</f>
        <v>0</v>
      </c>
      <c r="BG230" s="233">
        <f>IF(N230="zákl. přenesená",J230,0)</f>
        <v>0</v>
      </c>
      <c r="BH230" s="233">
        <f>IF(N230="sníž. přenesená",J230,0)</f>
        <v>0</v>
      </c>
      <c r="BI230" s="233">
        <f>IF(N230="nulová",J230,0)</f>
        <v>0</v>
      </c>
      <c r="BJ230" s="18" t="s">
        <v>84</v>
      </c>
      <c r="BK230" s="233">
        <f>ROUND(I230*H230,2)</f>
        <v>0</v>
      </c>
      <c r="BL230" s="18" t="s">
        <v>209</v>
      </c>
      <c r="BM230" s="232" t="s">
        <v>406</v>
      </c>
    </row>
    <row r="231" spans="1:47" s="2" customFormat="1" ht="12">
      <c r="A231" s="40"/>
      <c r="B231" s="41"/>
      <c r="C231" s="42"/>
      <c r="D231" s="234" t="s">
        <v>210</v>
      </c>
      <c r="E231" s="42"/>
      <c r="F231" s="235" t="s">
        <v>991</v>
      </c>
      <c r="G231" s="42"/>
      <c r="H231" s="42"/>
      <c r="I231" s="138"/>
      <c r="J231" s="42"/>
      <c r="K231" s="42"/>
      <c r="L231" s="46"/>
      <c r="M231" s="236"/>
      <c r="N231" s="237"/>
      <c r="O231" s="86"/>
      <c r="P231" s="86"/>
      <c r="Q231" s="86"/>
      <c r="R231" s="86"/>
      <c r="S231" s="86"/>
      <c r="T231" s="87"/>
      <c r="U231" s="40"/>
      <c r="V231" s="40"/>
      <c r="W231" s="40"/>
      <c r="X231" s="40"/>
      <c r="Y231" s="40"/>
      <c r="Z231" s="40"/>
      <c r="AA231" s="40"/>
      <c r="AB231" s="40"/>
      <c r="AC231" s="40"/>
      <c r="AD231" s="40"/>
      <c r="AE231" s="40"/>
      <c r="AT231" s="18" t="s">
        <v>210</v>
      </c>
      <c r="AU231" s="18" t="s">
        <v>86</v>
      </c>
    </row>
    <row r="232" spans="1:51" s="13" customFormat="1" ht="12">
      <c r="A232" s="13"/>
      <c r="B232" s="238"/>
      <c r="C232" s="239"/>
      <c r="D232" s="234" t="s">
        <v>213</v>
      </c>
      <c r="E232" s="240" t="s">
        <v>32</v>
      </c>
      <c r="F232" s="241" t="s">
        <v>1666</v>
      </c>
      <c r="G232" s="239"/>
      <c r="H232" s="242">
        <v>39.242</v>
      </c>
      <c r="I232" s="243"/>
      <c r="J232" s="239"/>
      <c r="K232" s="239"/>
      <c r="L232" s="244"/>
      <c r="M232" s="245"/>
      <c r="N232" s="246"/>
      <c r="O232" s="246"/>
      <c r="P232" s="246"/>
      <c r="Q232" s="246"/>
      <c r="R232" s="246"/>
      <c r="S232" s="246"/>
      <c r="T232" s="247"/>
      <c r="U232" s="13"/>
      <c r="V232" s="13"/>
      <c r="W232" s="13"/>
      <c r="X232" s="13"/>
      <c r="Y232" s="13"/>
      <c r="Z232" s="13"/>
      <c r="AA232" s="13"/>
      <c r="AB232" s="13"/>
      <c r="AC232" s="13"/>
      <c r="AD232" s="13"/>
      <c r="AE232" s="13"/>
      <c r="AT232" s="248" t="s">
        <v>213</v>
      </c>
      <c r="AU232" s="248" t="s">
        <v>86</v>
      </c>
      <c r="AV232" s="13" t="s">
        <v>86</v>
      </c>
      <c r="AW232" s="13" t="s">
        <v>39</v>
      </c>
      <c r="AX232" s="13" t="s">
        <v>6</v>
      </c>
      <c r="AY232" s="248" t="s">
        <v>199</v>
      </c>
    </row>
    <row r="233" spans="1:51" s="13" customFormat="1" ht="12">
      <c r="A233" s="13"/>
      <c r="B233" s="238"/>
      <c r="C233" s="239"/>
      <c r="D233" s="234" t="s">
        <v>213</v>
      </c>
      <c r="E233" s="240" t="s">
        <v>32</v>
      </c>
      <c r="F233" s="241" t="s">
        <v>1667</v>
      </c>
      <c r="G233" s="239"/>
      <c r="H233" s="242">
        <v>7.056</v>
      </c>
      <c r="I233" s="243"/>
      <c r="J233" s="239"/>
      <c r="K233" s="239"/>
      <c r="L233" s="244"/>
      <c r="M233" s="245"/>
      <c r="N233" s="246"/>
      <c r="O233" s="246"/>
      <c r="P233" s="246"/>
      <c r="Q233" s="246"/>
      <c r="R233" s="246"/>
      <c r="S233" s="246"/>
      <c r="T233" s="247"/>
      <c r="U233" s="13"/>
      <c r="V233" s="13"/>
      <c r="W233" s="13"/>
      <c r="X233" s="13"/>
      <c r="Y233" s="13"/>
      <c r="Z233" s="13"/>
      <c r="AA233" s="13"/>
      <c r="AB233" s="13"/>
      <c r="AC233" s="13"/>
      <c r="AD233" s="13"/>
      <c r="AE233" s="13"/>
      <c r="AT233" s="248" t="s">
        <v>213</v>
      </c>
      <c r="AU233" s="248" t="s">
        <v>86</v>
      </c>
      <c r="AV233" s="13" t="s">
        <v>86</v>
      </c>
      <c r="AW233" s="13" t="s">
        <v>39</v>
      </c>
      <c r="AX233" s="13" t="s">
        <v>6</v>
      </c>
      <c r="AY233" s="248" t="s">
        <v>199</v>
      </c>
    </row>
    <row r="234" spans="1:51" s="14" customFormat="1" ht="12">
      <c r="A234" s="14"/>
      <c r="B234" s="249"/>
      <c r="C234" s="250"/>
      <c r="D234" s="234" t="s">
        <v>213</v>
      </c>
      <c r="E234" s="251" t="s">
        <v>32</v>
      </c>
      <c r="F234" s="252" t="s">
        <v>215</v>
      </c>
      <c r="G234" s="250"/>
      <c r="H234" s="253">
        <v>46.297999999999995</v>
      </c>
      <c r="I234" s="254"/>
      <c r="J234" s="250"/>
      <c r="K234" s="250"/>
      <c r="L234" s="255"/>
      <c r="M234" s="269"/>
      <c r="N234" s="270"/>
      <c r="O234" s="270"/>
      <c r="P234" s="270"/>
      <c r="Q234" s="270"/>
      <c r="R234" s="270"/>
      <c r="S234" s="270"/>
      <c r="T234" s="271"/>
      <c r="U234" s="14"/>
      <c r="V234" s="14"/>
      <c r="W234" s="14"/>
      <c r="X234" s="14"/>
      <c r="Y234" s="14"/>
      <c r="Z234" s="14"/>
      <c r="AA234" s="14"/>
      <c r="AB234" s="14"/>
      <c r="AC234" s="14"/>
      <c r="AD234" s="14"/>
      <c r="AE234" s="14"/>
      <c r="AT234" s="259" t="s">
        <v>213</v>
      </c>
      <c r="AU234" s="259" t="s">
        <v>86</v>
      </c>
      <c r="AV234" s="14" t="s">
        <v>209</v>
      </c>
      <c r="AW234" s="14" t="s">
        <v>39</v>
      </c>
      <c r="AX234" s="14" t="s">
        <v>84</v>
      </c>
      <c r="AY234" s="259" t="s">
        <v>199</v>
      </c>
    </row>
    <row r="235" spans="1:65" s="2" customFormat="1" ht="19.8" customHeight="1">
      <c r="A235" s="40"/>
      <c r="B235" s="41"/>
      <c r="C235" s="260" t="s">
        <v>408</v>
      </c>
      <c r="D235" s="260" t="s">
        <v>222</v>
      </c>
      <c r="E235" s="261" t="s">
        <v>985</v>
      </c>
      <c r="F235" s="262" t="s">
        <v>986</v>
      </c>
      <c r="G235" s="263" t="s">
        <v>296</v>
      </c>
      <c r="H235" s="264">
        <v>46.298</v>
      </c>
      <c r="I235" s="265"/>
      <c r="J235" s="266">
        <f>ROUND(I235*H235,2)</f>
        <v>0</v>
      </c>
      <c r="K235" s="262" t="s">
        <v>32</v>
      </c>
      <c r="L235" s="46"/>
      <c r="M235" s="267" t="s">
        <v>32</v>
      </c>
      <c r="N235" s="268" t="s">
        <v>48</v>
      </c>
      <c r="O235" s="86"/>
      <c r="P235" s="230">
        <f>O235*H235</f>
        <v>0</v>
      </c>
      <c r="Q235" s="230">
        <v>0</v>
      </c>
      <c r="R235" s="230">
        <f>Q235*H235</f>
        <v>0</v>
      </c>
      <c r="S235" s="230">
        <v>0</v>
      </c>
      <c r="T235" s="231">
        <f>S235*H235</f>
        <v>0</v>
      </c>
      <c r="U235" s="40"/>
      <c r="V235" s="40"/>
      <c r="W235" s="40"/>
      <c r="X235" s="40"/>
      <c r="Y235" s="40"/>
      <c r="Z235" s="40"/>
      <c r="AA235" s="40"/>
      <c r="AB235" s="40"/>
      <c r="AC235" s="40"/>
      <c r="AD235" s="40"/>
      <c r="AE235" s="40"/>
      <c r="AR235" s="232" t="s">
        <v>209</v>
      </c>
      <c r="AT235" s="232" t="s">
        <v>222</v>
      </c>
      <c r="AU235" s="232" t="s">
        <v>86</v>
      </c>
      <c r="AY235" s="18" t="s">
        <v>199</v>
      </c>
      <c r="BE235" s="233">
        <f>IF(N235="základní",J235,0)</f>
        <v>0</v>
      </c>
      <c r="BF235" s="233">
        <f>IF(N235="snížená",J235,0)</f>
        <v>0</v>
      </c>
      <c r="BG235" s="233">
        <f>IF(N235="zákl. přenesená",J235,0)</f>
        <v>0</v>
      </c>
      <c r="BH235" s="233">
        <f>IF(N235="sníž. přenesená",J235,0)</f>
        <v>0</v>
      </c>
      <c r="BI235" s="233">
        <f>IF(N235="nulová",J235,0)</f>
        <v>0</v>
      </c>
      <c r="BJ235" s="18" t="s">
        <v>84</v>
      </c>
      <c r="BK235" s="233">
        <f>ROUND(I235*H235,2)</f>
        <v>0</v>
      </c>
      <c r="BL235" s="18" t="s">
        <v>209</v>
      </c>
      <c r="BM235" s="232" t="s">
        <v>411</v>
      </c>
    </row>
    <row r="236" spans="1:47" s="2" customFormat="1" ht="12">
      <c r="A236" s="40"/>
      <c r="B236" s="41"/>
      <c r="C236" s="42"/>
      <c r="D236" s="234" t="s">
        <v>210</v>
      </c>
      <c r="E236" s="42"/>
      <c r="F236" s="235" t="s">
        <v>986</v>
      </c>
      <c r="G236" s="42"/>
      <c r="H236" s="42"/>
      <c r="I236" s="138"/>
      <c r="J236" s="42"/>
      <c r="K236" s="42"/>
      <c r="L236" s="46"/>
      <c r="M236" s="236"/>
      <c r="N236" s="237"/>
      <c r="O236" s="86"/>
      <c r="P236" s="86"/>
      <c r="Q236" s="86"/>
      <c r="R236" s="86"/>
      <c r="S236" s="86"/>
      <c r="T236" s="87"/>
      <c r="U236" s="40"/>
      <c r="V236" s="40"/>
      <c r="W236" s="40"/>
      <c r="X236" s="40"/>
      <c r="Y236" s="40"/>
      <c r="Z236" s="40"/>
      <c r="AA236" s="40"/>
      <c r="AB236" s="40"/>
      <c r="AC236" s="40"/>
      <c r="AD236" s="40"/>
      <c r="AE236" s="40"/>
      <c r="AT236" s="18" t="s">
        <v>210</v>
      </c>
      <c r="AU236" s="18" t="s">
        <v>86</v>
      </c>
    </row>
    <row r="237" spans="1:51" s="13" customFormat="1" ht="12">
      <c r="A237" s="13"/>
      <c r="B237" s="238"/>
      <c r="C237" s="239"/>
      <c r="D237" s="234" t="s">
        <v>213</v>
      </c>
      <c r="E237" s="240" t="s">
        <v>32</v>
      </c>
      <c r="F237" s="241" t="s">
        <v>1666</v>
      </c>
      <c r="G237" s="239"/>
      <c r="H237" s="242">
        <v>39.242</v>
      </c>
      <c r="I237" s="243"/>
      <c r="J237" s="239"/>
      <c r="K237" s="239"/>
      <c r="L237" s="244"/>
      <c r="M237" s="245"/>
      <c r="N237" s="246"/>
      <c r="O237" s="246"/>
      <c r="P237" s="246"/>
      <c r="Q237" s="246"/>
      <c r="R237" s="246"/>
      <c r="S237" s="246"/>
      <c r="T237" s="247"/>
      <c r="U237" s="13"/>
      <c r="V237" s="13"/>
      <c r="W237" s="13"/>
      <c r="X237" s="13"/>
      <c r="Y237" s="13"/>
      <c r="Z237" s="13"/>
      <c r="AA237" s="13"/>
      <c r="AB237" s="13"/>
      <c r="AC237" s="13"/>
      <c r="AD237" s="13"/>
      <c r="AE237" s="13"/>
      <c r="AT237" s="248" t="s">
        <v>213</v>
      </c>
      <c r="AU237" s="248" t="s">
        <v>86</v>
      </c>
      <c r="AV237" s="13" t="s">
        <v>86</v>
      </c>
      <c r="AW237" s="13" t="s">
        <v>39</v>
      </c>
      <c r="AX237" s="13" t="s">
        <v>6</v>
      </c>
      <c r="AY237" s="248" t="s">
        <v>199</v>
      </c>
    </row>
    <row r="238" spans="1:51" s="13" customFormat="1" ht="12">
      <c r="A238" s="13"/>
      <c r="B238" s="238"/>
      <c r="C238" s="239"/>
      <c r="D238" s="234" t="s">
        <v>213</v>
      </c>
      <c r="E238" s="240" t="s">
        <v>32</v>
      </c>
      <c r="F238" s="241" t="s">
        <v>1667</v>
      </c>
      <c r="G238" s="239"/>
      <c r="H238" s="242">
        <v>7.056</v>
      </c>
      <c r="I238" s="243"/>
      <c r="J238" s="239"/>
      <c r="K238" s="239"/>
      <c r="L238" s="244"/>
      <c r="M238" s="245"/>
      <c r="N238" s="246"/>
      <c r="O238" s="246"/>
      <c r="P238" s="246"/>
      <c r="Q238" s="246"/>
      <c r="R238" s="246"/>
      <c r="S238" s="246"/>
      <c r="T238" s="247"/>
      <c r="U238" s="13"/>
      <c r="V238" s="13"/>
      <c r="W238" s="13"/>
      <c r="X238" s="13"/>
      <c r="Y238" s="13"/>
      <c r="Z238" s="13"/>
      <c r="AA238" s="13"/>
      <c r="AB238" s="13"/>
      <c r="AC238" s="13"/>
      <c r="AD238" s="13"/>
      <c r="AE238" s="13"/>
      <c r="AT238" s="248" t="s">
        <v>213</v>
      </c>
      <c r="AU238" s="248" t="s">
        <v>86</v>
      </c>
      <c r="AV238" s="13" t="s">
        <v>86</v>
      </c>
      <c r="AW238" s="13" t="s">
        <v>39</v>
      </c>
      <c r="AX238" s="13" t="s">
        <v>6</v>
      </c>
      <c r="AY238" s="248" t="s">
        <v>199</v>
      </c>
    </row>
    <row r="239" spans="1:51" s="14" customFormat="1" ht="12">
      <c r="A239" s="14"/>
      <c r="B239" s="249"/>
      <c r="C239" s="250"/>
      <c r="D239" s="234" t="s">
        <v>213</v>
      </c>
      <c r="E239" s="251" t="s">
        <v>32</v>
      </c>
      <c r="F239" s="252" t="s">
        <v>215</v>
      </c>
      <c r="G239" s="250"/>
      <c r="H239" s="253">
        <v>46.297999999999995</v>
      </c>
      <c r="I239" s="254"/>
      <c r="J239" s="250"/>
      <c r="K239" s="250"/>
      <c r="L239" s="255"/>
      <c r="M239" s="269"/>
      <c r="N239" s="270"/>
      <c r="O239" s="270"/>
      <c r="P239" s="270"/>
      <c r="Q239" s="270"/>
      <c r="R239" s="270"/>
      <c r="S239" s="270"/>
      <c r="T239" s="271"/>
      <c r="U239" s="14"/>
      <c r="V239" s="14"/>
      <c r="W239" s="14"/>
      <c r="X239" s="14"/>
      <c r="Y239" s="14"/>
      <c r="Z239" s="14"/>
      <c r="AA239" s="14"/>
      <c r="AB239" s="14"/>
      <c r="AC239" s="14"/>
      <c r="AD239" s="14"/>
      <c r="AE239" s="14"/>
      <c r="AT239" s="259" t="s">
        <v>213</v>
      </c>
      <c r="AU239" s="259" t="s">
        <v>86</v>
      </c>
      <c r="AV239" s="14" t="s">
        <v>209</v>
      </c>
      <c r="AW239" s="14" t="s">
        <v>39</v>
      </c>
      <c r="AX239" s="14" t="s">
        <v>84</v>
      </c>
      <c r="AY239" s="259" t="s">
        <v>199</v>
      </c>
    </row>
    <row r="240" spans="1:65" s="2" customFormat="1" ht="14.4" customHeight="1">
      <c r="A240" s="40"/>
      <c r="B240" s="41"/>
      <c r="C240" s="260" t="s">
        <v>345</v>
      </c>
      <c r="D240" s="260" t="s">
        <v>222</v>
      </c>
      <c r="E240" s="261" t="s">
        <v>987</v>
      </c>
      <c r="F240" s="262" t="s">
        <v>988</v>
      </c>
      <c r="G240" s="263" t="s">
        <v>296</v>
      </c>
      <c r="H240" s="264">
        <v>1342.642</v>
      </c>
      <c r="I240" s="265"/>
      <c r="J240" s="266">
        <f>ROUND(I240*H240,2)</f>
        <v>0</v>
      </c>
      <c r="K240" s="262" t="s">
        <v>32</v>
      </c>
      <c r="L240" s="46"/>
      <c r="M240" s="267" t="s">
        <v>32</v>
      </c>
      <c r="N240" s="268" t="s">
        <v>48</v>
      </c>
      <c r="O240" s="86"/>
      <c r="P240" s="230">
        <f>O240*H240</f>
        <v>0</v>
      </c>
      <c r="Q240" s="230">
        <v>0</v>
      </c>
      <c r="R240" s="230">
        <f>Q240*H240</f>
        <v>0</v>
      </c>
      <c r="S240" s="230">
        <v>0</v>
      </c>
      <c r="T240" s="231">
        <f>S240*H240</f>
        <v>0</v>
      </c>
      <c r="U240" s="40"/>
      <c r="V240" s="40"/>
      <c r="W240" s="40"/>
      <c r="X240" s="40"/>
      <c r="Y240" s="40"/>
      <c r="Z240" s="40"/>
      <c r="AA240" s="40"/>
      <c r="AB240" s="40"/>
      <c r="AC240" s="40"/>
      <c r="AD240" s="40"/>
      <c r="AE240" s="40"/>
      <c r="AR240" s="232" t="s">
        <v>209</v>
      </c>
      <c r="AT240" s="232" t="s">
        <v>222</v>
      </c>
      <c r="AU240" s="232" t="s">
        <v>86</v>
      </c>
      <c r="AY240" s="18" t="s">
        <v>199</v>
      </c>
      <c r="BE240" s="233">
        <f>IF(N240="základní",J240,0)</f>
        <v>0</v>
      </c>
      <c r="BF240" s="233">
        <f>IF(N240="snížená",J240,0)</f>
        <v>0</v>
      </c>
      <c r="BG240" s="233">
        <f>IF(N240="zákl. přenesená",J240,0)</f>
        <v>0</v>
      </c>
      <c r="BH240" s="233">
        <f>IF(N240="sníž. přenesená",J240,0)</f>
        <v>0</v>
      </c>
      <c r="BI240" s="233">
        <f>IF(N240="nulová",J240,0)</f>
        <v>0</v>
      </c>
      <c r="BJ240" s="18" t="s">
        <v>84</v>
      </c>
      <c r="BK240" s="233">
        <f>ROUND(I240*H240,2)</f>
        <v>0</v>
      </c>
      <c r="BL240" s="18" t="s">
        <v>209</v>
      </c>
      <c r="BM240" s="232" t="s">
        <v>414</v>
      </c>
    </row>
    <row r="241" spans="1:47" s="2" customFormat="1" ht="12">
      <c r="A241" s="40"/>
      <c r="B241" s="41"/>
      <c r="C241" s="42"/>
      <c r="D241" s="234" t="s">
        <v>210</v>
      </c>
      <c r="E241" s="42"/>
      <c r="F241" s="235" t="s">
        <v>988</v>
      </c>
      <c r="G241" s="42"/>
      <c r="H241" s="42"/>
      <c r="I241" s="138"/>
      <c r="J241" s="42"/>
      <c r="K241" s="42"/>
      <c r="L241" s="46"/>
      <c r="M241" s="236"/>
      <c r="N241" s="237"/>
      <c r="O241" s="86"/>
      <c r="P241" s="86"/>
      <c r="Q241" s="86"/>
      <c r="R241" s="86"/>
      <c r="S241" s="86"/>
      <c r="T241" s="87"/>
      <c r="U241" s="40"/>
      <c r="V241" s="40"/>
      <c r="W241" s="40"/>
      <c r="X241" s="40"/>
      <c r="Y241" s="40"/>
      <c r="Z241" s="40"/>
      <c r="AA241" s="40"/>
      <c r="AB241" s="40"/>
      <c r="AC241" s="40"/>
      <c r="AD241" s="40"/>
      <c r="AE241" s="40"/>
      <c r="AT241" s="18" t="s">
        <v>210</v>
      </c>
      <c r="AU241" s="18" t="s">
        <v>86</v>
      </c>
    </row>
    <row r="242" spans="1:51" s="13" customFormat="1" ht="12">
      <c r="A242" s="13"/>
      <c r="B242" s="238"/>
      <c r="C242" s="239"/>
      <c r="D242" s="234" t="s">
        <v>213</v>
      </c>
      <c r="E242" s="240" t="s">
        <v>32</v>
      </c>
      <c r="F242" s="241" t="s">
        <v>1668</v>
      </c>
      <c r="G242" s="239"/>
      <c r="H242" s="242">
        <v>1342.642</v>
      </c>
      <c r="I242" s="243"/>
      <c r="J242" s="239"/>
      <c r="K242" s="239"/>
      <c r="L242" s="244"/>
      <c r="M242" s="245"/>
      <c r="N242" s="246"/>
      <c r="O242" s="246"/>
      <c r="P242" s="246"/>
      <c r="Q242" s="246"/>
      <c r="R242" s="246"/>
      <c r="S242" s="246"/>
      <c r="T242" s="247"/>
      <c r="U242" s="13"/>
      <c r="V242" s="13"/>
      <c r="W242" s="13"/>
      <c r="X242" s="13"/>
      <c r="Y242" s="13"/>
      <c r="Z242" s="13"/>
      <c r="AA242" s="13"/>
      <c r="AB242" s="13"/>
      <c r="AC242" s="13"/>
      <c r="AD242" s="13"/>
      <c r="AE242" s="13"/>
      <c r="AT242" s="248" t="s">
        <v>213</v>
      </c>
      <c r="AU242" s="248" t="s">
        <v>86</v>
      </c>
      <c r="AV242" s="13" t="s">
        <v>86</v>
      </c>
      <c r="AW242" s="13" t="s">
        <v>39</v>
      </c>
      <c r="AX242" s="13" t="s">
        <v>6</v>
      </c>
      <c r="AY242" s="248" t="s">
        <v>199</v>
      </c>
    </row>
    <row r="243" spans="1:51" s="14" customFormat="1" ht="12">
      <c r="A243" s="14"/>
      <c r="B243" s="249"/>
      <c r="C243" s="250"/>
      <c r="D243" s="234" t="s">
        <v>213</v>
      </c>
      <c r="E243" s="251" t="s">
        <v>32</v>
      </c>
      <c r="F243" s="252" t="s">
        <v>215</v>
      </c>
      <c r="G243" s="250"/>
      <c r="H243" s="253">
        <v>1342.642</v>
      </c>
      <c r="I243" s="254"/>
      <c r="J243" s="250"/>
      <c r="K243" s="250"/>
      <c r="L243" s="255"/>
      <c r="M243" s="269"/>
      <c r="N243" s="270"/>
      <c r="O243" s="270"/>
      <c r="P243" s="270"/>
      <c r="Q243" s="270"/>
      <c r="R243" s="270"/>
      <c r="S243" s="270"/>
      <c r="T243" s="271"/>
      <c r="U243" s="14"/>
      <c r="V243" s="14"/>
      <c r="W243" s="14"/>
      <c r="X243" s="14"/>
      <c r="Y243" s="14"/>
      <c r="Z243" s="14"/>
      <c r="AA243" s="14"/>
      <c r="AB243" s="14"/>
      <c r="AC243" s="14"/>
      <c r="AD243" s="14"/>
      <c r="AE243" s="14"/>
      <c r="AT243" s="259" t="s">
        <v>213</v>
      </c>
      <c r="AU243" s="259" t="s">
        <v>86</v>
      </c>
      <c r="AV243" s="14" t="s">
        <v>209</v>
      </c>
      <c r="AW243" s="14" t="s">
        <v>39</v>
      </c>
      <c r="AX243" s="14" t="s">
        <v>84</v>
      </c>
      <c r="AY243" s="259" t="s">
        <v>199</v>
      </c>
    </row>
    <row r="244" spans="1:63" s="12" customFormat="1" ht="22.8" customHeight="1">
      <c r="A244" s="12"/>
      <c r="B244" s="204"/>
      <c r="C244" s="205"/>
      <c r="D244" s="206" t="s">
        <v>76</v>
      </c>
      <c r="E244" s="218" t="s">
        <v>993</v>
      </c>
      <c r="F244" s="218" t="s">
        <v>994</v>
      </c>
      <c r="G244" s="205"/>
      <c r="H244" s="205"/>
      <c r="I244" s="208"/>
      <c r="J244" s="219">
        <f>BK244</f>
        <v>0</v>
      </c>
      <c r="K244" s="205"/>
      <c r="L244" s="210"/>
      <c r="M244" s="211"/>
      <c r="N244" s="212"/>
      <c r="O244" s="212"/>
      <c r="P244" s="213">
        <f>SUM(P245:P250)</f>
        <v>0</v>
      </c>
      <c r="Q244" s="212"/>
      <c r="R244" s="213">
        <f>SUM(R245:R250)</f>
        <v>0</v>
      </c>
      <c r="S244" s="212"/>
      <c r="T244" s="214">
        <f>SUM(T245:T250)</f>
        <v>0</v>
      </c>
      <c r="U244" s="12"/>
      <c r="V244" s="12"/>
      <c r="W244" s="12"/>
      <c r="X244" s="12"/>
      <c r="Y244" s="12"/>
      <c r="Z244" s="12"/>
      <c r="AA244" s="12"/>
      <c r="AB244" s="12"/>
      <c r="AC244" s="12"/>
      <c r="AD244" s="12"/>
      <c r="AE244" s="12"/>
      <c r="AR244" s="215" t="s">
        <v>84</v>
      </c>
      <c r="AT244" s="216" t="s">
        <v>76</v>
      </c>
      <c r="AU244" s="216" t="s">
        <v>84</v>
      </c>
      <c r="AY244" s="215" t="s">
        <v>199</v>
      </c>
      <c r="BK244" s="217">
        <f>SUM(BK245:BK250)</f>
        <v>0</v>
      </c>
    </row>
    <row r="245" spans="1:65" s="2" customFormat="1" ht="30" customHeight="1">
      <c r="A245" s="40"/>
      <c r="B245" s="41"/>
      <c r="C245" s="260" t="s">
        <v>415</v>
      </c>
      <c r="D245" s="260" t="s">
        <v>222</v>
      </c>
      <c r="E245" s="261" t="s">
        <v>995</v>
      </c>
      <c r="F245" s="262" t="s">
        <v>996</v>
      </c>
      <c r="G245" s="263" t="s">
        <v>296</v>
      </c>
      <c r="H245" s="264">
        <v>0.045</v>
      </c>
      <c r="I245" s="265"/>
      <c r="J245" s="266">
        <f>ROUND(I245*H245,2)</f>
        <v>0</v>
      </c>
      <c r="K245" s="262" t="s">
        <v>32</v>
      </c>
      <c r="L245" s="46"/>
      <c r="M245" s="267" t="s">
        <v>32</v>
      </c>
      <c r="N245" s="268" t="s">
        <v>48</v>
      </c>
      <c r="O245" s="86"/>
      <c r="P245" s="230">
        <f>O245*H245</f>
        <v>0</v>
      </c>
      <c r="Q245" s="230">
        <v>0</v>
      </c>
      <c r="R245" s="230">
        <f>Q245*H245</f>
        <v>0</v>
      </c>
      <c r="S245" s="230">
        <v>0</v>
      </c>
      <c r="T245" s="231">
        <f>S245*H245</f>
        <v>0</v>
      </c>
      <c r="U245" s="40"/>
      <c r="V245" s="40"/>
      <c r="W245" s="40"/>
      <c r="X245" s="40"/>
      <c r="Y245" s="40"/>
      <c r="Z245" s="40"/>
      <c r="AA245" s="40"/>
      <c r="AB245" s="40"/>
      <c r="AC245" s="40"/>
      <c r="AD245" s="40"/>
      <c r="AE245" s="40"/>
      <c r="AR245" s="232" t="s">
        <v>209</v>
      </c>
      <c r="AT245" s="232" t="s">
        <v>222</v>
      </c>
      <c r="AU245" s="232" t="s">
        <v>86</v>
      </c>
      <c r="AY245" s="18" t="s">
        <v>199</v>
      </c>
      <c r="BE245" s="233">
        <f>IF(N245="základní",J245,0)</f>
        <v>0</v>
      </c>
      <c r="BF245" s="233">
        <f>IF(N245="snížená",J245,0)</f>
        <v>0</v>
      </c>
      <c r="BG245" s="233">
        <f>IF(N245="zákl. přenesená",J245,0)</f>
        <v>0</v>
      </c>
      <c r="BH245" s="233">
        <f>IF(N245="sníž. přenesená",J245,0)</f>
        <v>0</v>
      </c>
      <c r="BI245" s="233">
        <f>IF(N245="nulová",J245,0)</f>
        <v>0</v>
      </c>
      <c r="BJ245" s="18" t="s">
        <v>84</v>
      </c>
      <c r="BK245" s="233">
        <f>ROUND(I245*H245,2)</f>
        <v>0</v>
      </c>
      <c r="BL245" s="18" t="s">
        <v>209</v>
      </c>
      <c r="BM245" s="232" t="s">
        <v>418</v>
      </c>
    </row>
    <row r="246" spans="1:47" s="2" customFormat="1" ht="12">
      <c r="A246" s="40"/>
      <c r="B246" s="41"/>
      <c r="C246" s="42"/>
      <c r="D246" s="234" t="s">
        <v>210</v>
      </c>
      <c r="E246" s="42"/>
      <c r="F246" s="235" t="s">
        <v>996</v>
      </c>
      <c r="G246" s="42"/>
      <c r="H246" s="42"/>
      <c r="I246" s="138"/>
      <c r="J246" s="42"/>
      <c r="K246" s="42"/>
      <c r="L246" s="46"/>
      <c r="M246" s="236"/>
      <c r="N246" s="237"/>
      <c r="O246" s="86"/>
      <c r="P246" s="86"/>
      <c r="Q246" s="86"/>
      <c r="R246" s="86"/>
      <c r="S246" s="86"/>
      <c r="T246" s="87"/>
      <c r="U246" s="40"/>
      <c r="V246" s="40"/>
      <c r="W246" s="40"/>
      <c r="X246" s="40"/>
      <c r="Y246" s="40"/>
      <c r="Z246" s="40"/>
      <c r="AA246" s="40"/>
      <c r="AB246" s="40"/>
      <c r="AC246" s="40"/>
      <c r="AD246" s="40"/>
      <c r="AE246" s="40"/>
      <c r="AT246" s="18" t="s">
        <v>210</v>
      </c>
      <c r="AU246" s="18" t="s">
        <v>86</v>
      </c>
    </row>
    <row r="247" spans="1:51" s="13" customFormat="1" ht="12">
      <c r="A247" s="13"/>
      <c r="B247" s="238"/>
      <c r="C247" s="239"/>
      <c r="D247" s="234" t="s">
        <v>213</v>
      </c>
      <c r="E247" s="240" t="s">
        <v>32</v>
      </c>
      <c r="F247" s="241" t="s">
        <v>1669</v>
      </c>
      <c r="G247" s="239"/>
      <c r="H247" s="242">
        <v>0.045</v>
      </c>
      <c r="I247" s="243"/>
      <c r="J247" s="239"/>
      <c r="K247" s="239"/>
      <c r="L247" s="244"/>
      <c r="M247" s="245"/>
      <c r="N247" s="246"/>
      <c r="O247" s="246"/>
      <c r="P247" s="246"/>
      <c r="Q247" s="246"/>
      <c r="R247" s="246"/>
      <c r="S247" s="246"/>
      <c r="T247" s="247"/>
      <c r="U247" s="13"/>
      <c r="V247" s="13"/>
      <c r="W247" s="13"/>
      <c r="X247" s="13"/>
      <c r="Y247" s="13"/>
      <c r="Z247" s="13"/>
      <c r="AA247" s="13"/>
      <c r="AB247" s="13"/>
      <c r="AC247" s="13"/>
      <c r="AD247" s="13"/>
      <c r="AE247" s="13"/>
      <c r="AT247" s="248" t="s">
        <v>213</v>
      </c>
      <c r="AU247" s="248" t="s">
        <v>86</v>
      </c>
      <c r="AV247" s="13" t="s">
        <v>86</v>
      </c>
      <c r="AW247" s="13" t="s">
        <v>39</v>
      </c>
      <c r="AX247" s="13" t="s">
        <v>6</v>
      </c>
      <c r="AY247" s="248" t="s">
        <v>199</v>
      </c>
    </row>
    <row r="248" spans="1:51" s="14" customFormat="1" ht="12">
      <c r="A248" s="14"/>
      <c r="B248" s="249"/>
      <c r="C248" s="250"/>
      <c r="D248" s="234" t="s">
        <v>213</v>
      </c>
      <c r="E248" s="251" t="s">
        <v>32</v>
      </c>
      <c r="F248" s="252" t="s">
        <v>215</v>
      </c>
      <c r="G248" s="250"/>
      <c r="H248" s="253">
        <v>0.045</v>
      </c>
      <c r="I248" s="254"/>
      <c r="J248" s="250"/>
      <c r="K248" s="250"/>
      <c r="L248" s="255"/>
      <c r="M248" s="269"/>
      <c r="N248" s="270"/>
      <c r="O248" s="270"/>
      <c r="P248" s="270"/>
      <c r="Q248" s="270"/>
      <c r="R248" s="270"/>
      <c r="S248" s="270"/>
      <c r="T248" s="271"/>
      <c r="U248" s="14"/>
      <c r="V248" s="14"/>
      <c r="W248" s="14"/>
      <c r="X248" s="14"/>
      <c r="Y248" s="14"/>
      <c r="Z248" s="14"/>
      <c r="AA248" s="14"/>
      <c r="AB248" s="14"/>
      <c r="AC248" s="14"/>
      <c r="AD248" s="14"/>
      <c r="AE248" s="14"/>
      <c r="AT248" s="259" t="s">
        <v>213</v>
      </c>
      <c r="AU248" s="259" t="s">
        <v>86</v>
      </c>
      <c r="AV248" s="14" t="s">
        <v>209</v>
      </c>
      <c r="AW248" s="14" t="s">
        <v>39</v>
      </c>
      <c r="AX248" s="14" t="s">
        <v>84</v>
      </c>
      <c r="AY248" s="259" t="s">
        <v>199</v>
      </c>
    </row>
    <row r="249" spans="1:65" s="2" customFormat="1" ht="14.4" customHeight="1">
      <c r="A249" s="40"/>
      <c r="B249" s="41"/>
      <c r="C249" s="260" t="s">
        <v>348</v>
      </c>
      <c r="D249" s="260" t="s">
        <v>222</v>
      </c>
      <c r="E249" s="261" t="s">
        <v>998</v>
      </c>
      <c r="F249" s="262" t="s">
        <v>1445</v>
      </c>
      <c r="G249" s="263" t="s">
        <v>1000</v>
      </c>
      <c r="H249" s="264">
        <v>12</v>
      </c>
      <c r="I249" s="265"/>
      <c r="J249" s="266">
        <f>ROUND(I249*H249,2)</f>
        <v>0</v>
      </c>
      <c r="K249" s="262" t="s">
        <v>32</v>
      </c>
      <c r="L249" s="46"/>
      <c r="M249" s="267" t="s">
        <v>32</v>
      </c>
      <c r="N249" s="268" t="s">
        <v>48</v>
      </c>
      <c r="O249" s="86"/>
      <c r="P249" s="230">
        <f>O249*H249</f>
        <v>0</v>
      </c>
      <c r="Q249" s="230">
        <v>0</v>
      </c>
      <c r="R249" s="230">
        <f>Q249*H249</f>
        <v>0</v>
      </c>
      <c r="S249" s="230">
        <v>0</v>
      </c>
      <c r="T249" s="231">
        <f>S249*H249</f>
        <v>0</v>
      </c>
      <c r="U249" s="40"/>
      <c r="V249" s="40"/>
      <c r="W249" s="40"/>
      <c r="X249" s="40"/>
      <c r="Y249" s="40"/>
      <c r="Z249" s="40"/>
      <c r="AA249" s="40"/>
      <c r="AB249" s="40"/>
      <c r="AC249" s="40"/>
      <c r="AD249" s="40"/>
      <c r="AE249" s="40"/>
      <c r="AR249" s="232" t="s">
        <v>209</v>
      </c>
      <c r="AT249" s="232" t="s">
        <v>222</v>
      </c>
      <c r="AU249" s="232" t="s">
        <v>86</v>
      </c>
      <c r="AY249" s="18" t="s">
        <v>199</v>
      </c>
      <c r="BE249" s="233">
        <f>IF(N249="základní",J249,0)</f>
        <v>0</v>
      </c>
      <c r="BF249" s="233">
        <f>IF(N249="snížená",J249,0)</f>
        <v>0</v>
      </c>
      <c r="BG249" s="233">
        <f>IF(N249="zákl. přenesená",J249,0)</f>
        <v>0</v>
      </c>
      <c r="BH249" s="233">
        <f>IF(N249="sníž. přenesená",J249,0)</f>
        <v>0</v>
      </c>
      <c r="BI249" s="233">
        <f>IF(N249="nulová",J249,0)</f>
        <v>0</v>
      </c>
      <c r="BJ249" s="18" t="s">
        <v>84</v>
      </c>
      <c r="BK249" s="233">
        <f>ROUND(I249*H249,2)</f>
        <v>0</v>
      </c>
      <c r="BL249" s="18" t="s">
        <v>209</v>
      </c>
      <c r="BM249" s="232" t="s">
        <v>423</v>
      </c>
    </row>
    <row r="250" spans="1:47" s="2" customFormat="1" ht="12">
      <c r="A250" s="40"/>
      <c r="B250" s="41"/>
      <c r="C250" s="42"/>
      <c r="D250" s="234" t="s">
        <v>210</v>
      </c>
      <c r="E250" s="42"/>
      <c r="F250" s="235" t="s">
        <v>1445</v>
      </c>
      <c r="G250" s="42"/>
      <c r="H250" s="42"/>
      <c r="I250" s="138"/>
      <c r="J250" s="42"/>
      <c r="K250" s="42"/>
      <c r="L250" s="46"/>
      <c r="M250" s="236"/>
      <c r="N250" s="237"/>
      <c r="O250" s="86"/>
      <c r="P250" s="86"/>
      <c r="Q250" s="86"/>
      <c r="R250" s="86"/>
      <c r="S250" s="86"/>
      <c r="T250" s="87"/>
      <c r="U250" s="40"/>
      <c r="V250" s="40"/>
      <c r="W250" s="40"/>
      <c r="X250" s="40"/>
      <c r="Y250" s="40"/>
      <c r="Z250" s="40"/>
      <c r="AA250" s="40"/>
      <c r="AB250" s="40"/>
      <c r="AC250" s="40"/>
      <c r="AD250" s="40"/>
      <c r="AE250" s="40"/>
      <c r="AT250" s="18" t="s">
        <v>210</v>
      </c>
      <c r="AU250" s="18" t="s">
        <v>86</v>
      </c>
    </row>
    <row r="251" spans="1:63" s="12" customFormat="1" ht="22.8" customHeight="1">
      <c r="A251" s="12"/>
      <c r="B251" s="204"/>
      <c r="C251" s="205"/>
      <c r="D251" s="206" t="s">
        <v>76</v>
      </c>
      <c r="E251" s="218" t="s">
        <v>1001</v>
      </c>
      <c r="F251" s="218" t="s">
        <v>1002</v>
      </c>
      <c r="G251" s="205"/>
      <c r="H251" s="205"/>
      <c r="I251" s="208"/>
      <c r="J251" s="219">
        <f>BK251</f>
        <v>0</v>
      </c>
      <c r="K251" s="205"/>
      <c r="L251" s="210"/>
      <c r="M251" s="211"/>
      <c r="N251" s="212"/>
      <c r="O251" s="212"/>
      <c r="P251" s="213">
        <f>SUM(P252:P255)</f>
        <v>0</v>
      </c>
      <c r="Q251" s="212"/>
      <c r="R251" s="213">
        <f>SUM(R252:R255)</f>
        <v>0</v>
      </c>
      <c r="S251" s="212"/>
      <c r="T251" s="214">
        <f>SUM(T252:T255)</f>
        <v>0</v>
      </c>
      <c r="U251" s="12"/>
      <c r="V251" s="12"/>
      <c r="W251" s="12"/>
      <c r="X251" s="12"/>
      <c r="Y251" s="12"/>
      <c r="Z251" s="12"/>
      <c r="AA251" s="12"/>
      <c r="AB251" s="12"/>
      <c r="AC251" s="12"/>
      <c r="AD251" s="12"/>
      <c r="AE251" s="12"/>
      <c r="AR251" s="215" t="s">
        <v>84</v>
      </c>
      <c r="AT251" s="216" t="s">
        <v>76</v>
      </c>
      <c r="AU251" s="216" t="s">
        <v>84</v>
      </c>
      <c r="AY251" s="215" t="s">
        <v>199</v>
      </c>
      <c r="BK251" s="217">
        <f>SUM(BK252:BK255)</f>
        <v>0</v>
      </c>
    </row>
    <row r="252" spans="1:65" s="2" customFormat="1" ht="19.8" customHeight="1">
      <c r="A252" s="40"/>
      <c r="B252" s="41"/>
      <c r="C252" s="260" t="s">
        <v>425</v>
      </c>
      <c r="D252" s="260" t="s">
        <v>222</v>
      </c>
      <c r="E252" s="261" t="s">
        <v>1003</v>
      </c>
      <c r="F252" s="262" t="s">
        <v>1004</v>
      </c>
      <c r="G252" s="263" t="s">
        <v>296</v>
      </c>
      <c r="H252" s="264">
        <v>510.068</v>
      </c>
      <c r="I252" s="265"/>
      <c r="J252" s="266">
        <f>ROUND(I252*H252,2)</f>
        <v>0</v>
      </c>
      <c r="K252" s="262" t="s">
        <v>32</v>
      </c>
      <c r="L252" s="46"/>
      <c r="M252" s="267" t="s">
        <v>32</v>
      </c>
      <c r="N252" s="268" t="s">
        <v>48</v>
      </c>
      <c r="O252" s="86"/>
      <c r="P252" s="230">
        <f>O252*H252</f>
        <v>0</v>
      </c>
      <c r="Q252" s="230">
        <v>0</v>
      </c>
      <c r="R252" s="230">
        <f>Q252*H252</f>
        <v>0</v>
      </c>
      <c r="S252" s="230">
        <v>0</v>
      </c>
      <c r="T252" s="231">
        <f>S252*H252</f>
        <v>0</v>
      </c>
      <c r="U252" s="40"/>
      <c r="V252" s="40"/>
      <c r="W252" s="40"/>
      <c r="X252" s="40"/>
      <c r="Y252" s="40"/>
      <c r="Z252" s="40"/>
      <c r="AA252" s="40"/>
      <c r="AB252" s="40"/>
      <c r="AC252" s="40"/>
      <c r="AD252" s="40"/>
      <c r="AE252" s="40"/>
      <c r="AR252" s="232" t="s">
        <v>209</v>
      </c>
      <c r="AT252" s="232" t="s">
        <v>222</v>
      </c>
      <c r="AU252" s="232" t="s">
        <v>86</v>
      </c>
      <c r="AY252" s="18" t="s">
        <v>199</v>
      </c>
      <c r="BE252" s="233">
        <f>IF(N252="základní",J252,0)</f>
        <v>0</v>
      </c>
      <c r="BF252" s="233">
        <f>IF(N252="snížená",J252,0)</f>
        <v>0</v>
      </c>
      <c r="BG252" s="233">
        <f>IF(N252="zákl. přenesená",J252,0)</f>
        <v>0</v>
      </c>
      <c r="BH252" s="233">
        <f>IF(N252="sníž. přenesená",J252,0)</f>
        <v>0</v>
      </c>
      <c r="BI252" s="233">
        <f>IF(N252="nulová",J252,0)</f>
        <v>0</v>
      </c>
      <c r="BJ252" s="18" t="s">
        <v>84</v>
      </c>
      <c r="BK252" s="233">
        <f>ROUND(I252*H252,2)</f>
        <v>0</v>
      </c>
      <c r="BL252" s="18" t="s">
        <v>209</v>
      </c>
      <c r="BM252" s="232" t="s">
        <v>428</v>
      </c>
    </row>
    <row r="253" spans="1:47" s="2" customFormat="1" ht="12">
      <c r="A253" s="40"/>
      <c r="B253" s="41"/>
      <c r="C253" s="42"/>
      <c r="D253" s="234" t="s">
        <v>210</v>
      </c>
      <c r="E253" s="42"/>
      <c r="F253" s="235" t="s">
        <v>1004</v>
      </c>
      <c r="G253" s="42"/>
      <c r="H253" s="42"/>
      <c r="I253" s="138"/>
      <c r="J253" s="42"/>
      <c r="K253" s="42"/>
      <c r="L253" s="46"/>
      <c r="M253" s="236"/>
      <c r="N253" s="237"/>
      <c r="O253" s="86"/>
      <c r="P253" s="86"/>
      <c r="Q253" s="86"/>
      <c r="R253" s="86"/>
      <c r="S253" s="86"/>
      <c r="T253" s="87"/>
      <c r="U253" s="40"/>
      <c r="V253" s="40"/>
      <c r="W253" s="40"/>
      <c r="X253" s="40"/>
      <c r="Y253" s="40"/>
      <c r="Z253" s="40"/>
      <c r="AA253" s="40"/>
      <c r="AB253" s="40"/>
      <c r="AC253" s="40"/>
      <c r="AD253" s="40"/>
      <c r="AE253" s="40"/>
      <c r="AT253" s="18" t="s">
        <v>210</v>
      </c>
      <c r="AU253" s="18" t="s">
        <v>86</v>
      </c>
    </row>
    <row r="254" spans="1:65" s="2" customFormat="1" ht="30" customHeight="1">
      <c r="A254" s="40"/>
      <c r="B254" s="41"/>
      <c r="C254" s="260" t="s">
        <v>351</v>
      </c>
      <c r="D254" s="260" t="s">
        <v>222</v>
      </c>
      <c r="E254" s="261" t="s">
        <v>1446</v>
      </c>
      <c r="F254" s="262" t="s">
        <v>1447</v>
      </c>
      <c r="G254" s="263" t="s">
        <v>296</v>
      </c>
      <c r="H254" s="264">
        <v>510.068</v>
      </c>
      <c r="I254" s="265"/>
      <c r="J254" s="266">
        <f>ROUND(I254*H254,2)</f>
        <v>0</v>
      </c>
      <c r="K254" s="262" t="s">
        <v>32</v>
      </c>
      <c r="L254" s="46"/>
      <c r="M254" s="267" t="s">
        <v>32</v>
      </c>
      <c r="N254" s="268" t="s">
        <v>48</v>
      </c>
      <c r="O254" s="86"/>
      <c r="P254" s="230">
        <f>O254*H254</f>
        <v>0</v>
      </c>
      <c r="Q254" s="230">
        <v>0</v>
      </c>
      <c r="R254" s="230">
        <f>Q254*H254</f>
        <v>0</v>
      </c>
      <c r="S254" s="230">
        <v>0</v>
      </c>
      <c r="T254" s="231">
        <f>S254*H254</f>
        <v>0</v>
      </c>
      <c r="U254" s="40"/>
      <c r="V254" s="40"/>
      <c r="W254" s="40"/>
      <c r="X254" s="40"/>
      <c r="Y254" s="40"/>
      <c r="Z254" s="40"/>
      <c r="AA254" s="40"/>
      <c r="AB254" s="40"/>
      <c r="AC254" s="40"/>
      <c r="AD254" s="40"/>
      <c r="AE254" s="40"/>
      <c r="AR254" s="232" t="s">
        <v>209</v>
      </c>
      <c r="AT254" s="232" t="s">
        <v>222</v>
      </c>
      <c r="AU254" s="232" t="s">
        <v>86</v>
      </c>
      <c r="AY254" s="18" t="s">
        <v>199</v>
      </c>
      <c r="BE254" s="233">
        <f>IF(N254="základní",J254,0)</f>
        <v>0</v>
      </c>
      <c r="BF254" s="233">
        <f>IF(N254="snížená",J254,0)</f>
        <v>0</v>
      </c>
      <c r="BG254" s="233">
        <f>IF(N254="zákl. přenesená",J254,0)</f>
        <v>0</v>
      </c>
      <c r="BH254" s="233">
        <f>IF(N254="sníž. přenesená",J254,0)</f>
        <v>0</v>
      </c>
      <c r="BI254" s="233">
        <f>IF(N254="nulová",J254,0)</f>
        <v>0</v>
      </c>
      <c r="BJ254" s="18" t="s">
        <v>84</v>
      </c>
      <c r="BK254" s="233">
        <f>ROUND(I254*H254,2)</f>
        <v>0</v>
      </c>
      <c r="BL254" s="18" t="s">
        <v>209</v>
      </c>
      <c r="BM254" s="232" t="s">
        <v>431</v>
      </c>
    </row>
    <row r="255" spans="1:47" s="2" customFormat="1" ht="12">
      <c r="A255" s="40"/>
      <c r="B255" s="41"/>
      <c r="C255" s="42"/>
      <c r="D255" s="234" t="s">
        <v>210</v>
      </c>
      <c r="E255" s="42"/>
      <c r="F255" s="235" t="s">
        <v>1447</v>
      </c>
      <c r="G255" s="42"/>
      <c r="H255" s="42"/>
      <c r="I255" s="138"/>
      <c r="J255" s="42"/>
      <c r="K255" s="42"/>
      <c r="L255" s="46"/>
      <c r="M255" s="236"/>
      <c r="N255" s="237"/>
      <c r="O255" s="86"/>
      <c r="P255" s="86"/>
      <c r="Q255" s="86"/>
      <c r="R255" s="86"/>
      <c r="S255" s="86"/>
      <c r="T255" s="87"/>
      <c r="U255" s="40"/>
      <c r="V255" s="40"/>
      <c r="W255" s="40"/>
      <c r="X255" s="40"/>
      <c r="Y255" s="40"/>
      <c r="Z255" s="40"/>
      <c r="AA255" s="40"/>
      <c r="AB255" s="40"/>
      <c r="AC255" s="40"/>
      <c r="AD255" s="40"/>
      <c r="AE255" s="40"/>
      <c r="AT255" s="18" t="s">
        <v>210</v>
      </c>
      <c r="AU255" s="18" t="s">
        <v>86</v>
      </c>
    </row>
    <row r="256" spans="1:63" s="12" customFormat="1" ht="25.9" customHeight="1">
      <c r="A256" s="12"/>
      <c r="B256" s="204"/>
      <c r="C256" s="205"/>
      <c r="D256" s="206" t="s">
        <v>76</v>
      </c>
      <c r="E256" s="207" t="s">
        <v>203</v>
      </c>
      <c r="F256" s="207" t="s">
        <v>220</v>
      </c>
      <c r="G256" s="205"/>
      <c r="H256" s="205"/>
      <c r="I256" s="208"/>
      <c r="J256" s="209">
        <f>BK256</f>
        <v>0</v>
      </c>
      <c r="K256" s="205"/>
      <c r="L256" s="210"/>
      <c r="M256" s="211"/>
      <c r="N256" s="212"/>
      <c r="O256" s="212"/>
      <c r="P256" s="213">
        <f>P257</f>
        <v>0</v>
      </c>
      <c r="Q256" s="212"/>
      <c r="R256" s="213">
        <f>R257</f>
        <v>0</v>
      </c>
      <c r="S256" s="212"/>
      <c r="T256" s="214">
        <f>T257</f>
        <v>0</v>
      </c>
      <c r="U256" s="12"/>
      <c r="V256" s="12"/>
      <c r="W256" s="12"/>
      <c r="X256" s="12"/>
      <c r="Y256" s="12"/>
      <c r="Z256" s="12"/>
      <c r="AA256" s="12"/>
      <c r="AB256" s="12"/>
      <c r="AC256" s="12"/>
      <c r="AD256" s="12"/>
      <c r="AE256" s="12"/>
      <c r="AR256" s="215" t="s">
        <v>221</v>
      </c>
      <c r="AT256" s="216" t="s">
        <v>76</v>
      </c>
      <c r="AU256" s="216" t="s">
        <v>6</v>
      </c>
      <c r="AY256" s="215" t="s">
        <v>199</v>
      </c>
      <c r="BK256" s="217">
        <f>BK257</f>
        <v>0</v>
      </c>
    </row>
    <row r="257" spans="1:63" s="12" customFormat="1" ht="22.8" customHeight="1">
      <c r="A257" s="12"/>
      <c r="B257" s="204"/>
      <c r="C257" s="205"/>
      <c r="D257" s="206" t="s">
        <v>76</v>
      </c>
      <c r="E257" s="218" t="s">
        <v>1057</v>
      </c>
      <c r="F257" s="218" t="s">
        <v>1058</v>
      </c>
      <c r="G257" s="205"/>
      <c r="H257" s="205"/>
      <c r="I257" s="208"/>
      <c r="J257" s="219">
        <f>BK257</f>
        <v>0</v>
      </c>
      <c r="K257" s="205"/>
      <c r="L257" s="210"/>
      <c r="M257" s="211"/>
      <c r="N257" s="212"/>
      <c r="O257" s="212"/>
      <c r="P257" s="213">
        <f>SUM(P258:P259)</f>
        <v>0</v>
      </c>
      <c r="Q257" s="212"/>
      <c r="R257" s="213">
        <f>SUM(R258:R259)</f>
        <v>0</v>
      </c>
      <c r="S257" s="212"/>
      <c r="T257" s="214">
        <f>SUM(T258:T259)</f>
        <v>0</v>
      </c>
      <c r="U257" s="12"/>
      <c r="V257" s="12"/>
      <c r="W257" s="12"/>
      <c r="X257" s="12"/>
      <c r="Y257" s="12"/>
      <c r="Z257" s="12"/>
      <c r="AA257" s="12"/>
      <c r="AB257" s="12"/>
      <c r="AC257" s="12"/>
      <c r="AD257" s="12"/>
      <c r="AE257" s="12"/>
      <c r="AR257" s="215" t="s">
        <v>221</v>
      </c>
      <c r="AT257" s="216" t="s">
        <v>76</v>
      </c>
      <c r="AU257" s="216" t="s">
        <v>84</v>
      </c>
      <c r="AY257" s="215" t="s">
        <v>199</v>
      </c>
      <c r="BK257" s="217">
        <f>SUM(BK258:BK259)</f>
        <v>0</v>
      </c>
    </row>
    <row r="258" spans="1:65" s="2" customFormat="1" ht="19.8" customHeight="1">
      <c r="A258" s="40"/>
      <c r="B258" s="41"/>
      <c r="C258" s="260" t="s">
        <v>432</v>
      </c>
      <c r="D258" s="260" t="s">
        <v>222</v>
      </c>
      <c r="E258" s="261" t="s">
        <v>1060</v>
      </c>
      <c r="F258" s="262" t="s">
        <v>1061</v>
      </c>
      <c r="G258" s="263" t="s">
        <v>1062</v>
      </c>
      <c r="H258" s="264">
        <v>1</v>
      </c>
      <c r="I258" s="265"/>
      <c r="J258" s="266">
        <f>ROUND(I258*H258,2)</f>
        <v>0</v>
      </c>
      <c r="K258" s="262" t="s">
        <v>32</v>
      </c>
      <c r="L258" s="46"/>
      <c r="M258" s="267" t="s">
        <v>32</v>
      </c>
      <c r="N258" s="268" t="s">
        <v>48</v>
      </c>
      <c r="O258" s="86"/>
      <c r="P258" s="230">
        <f>O258*H258</f>
        <v>0</v>
      </c>
      <c r="Q258" s="230">
        <v>0</v>
      </c>
      <c r="R258" s="230">
        <f>Q258*H258</f>
        <v>0</v>
      </c>
      <c r="S258" s="230">
        <v>0</v>
      </c>
      <c r="T258" s="231">
        <f>S258*H258</f>
        <v>0</v>
      </c>
      <c r="U258" s="40"/>
      <c r="V258" s="40"/>
      <c r="W258" s="40"/>
      <c r="X258" s="40"/>
      <c r="Y258" s="40"/>
      <c r="Z258" s="40"/>
      <c r="AA258" s="40"/>
      <c r="AB258" s="40"/>
      <c r="AC258" s="40"/>
      <c r="AD258" s="40"/>
      <c r="AE258" s="40"/>
      <c r="AR258" s="232" t="s">
        <v>225</v>
      </c>
      <c r="AT258" s="232" t="s">
        <v>222</v>
      </c>
      <c r="AU258" s="232" t="s">
        <v>86</v>
      </c>
      <c r="AY258" s="18" t="s">
        <v>199</v>
      </c>
      <c r="BE258" s="233">
        <f>IF(N258="základní",J258,0)</f>
        <v>0</v>
      </c>
      <c r="BF258" s="233">
        <f>IF(N258="snížená",J258,0)</f>
        <v>0</v>
      </c>
      <c r="BG258" s="233">
        <f>IF(N258="zákl. přenesená",J258,0)</f>
        <v>0</v>
      </c>
      <c r="BH258" s="233">
        <f>IF(N258="sníž. přenesená",J258,0)</f>
        <v>0</v>
      </c>
      <c r="BI258" s="233">
        <f>IF(N258="nulová",J258,0)</f>
        <v>0</v>
      </c>
      <c r="BJ258" s="18" t="s">
        <v>84</v>
      </c>
      <c r="BK258" s="233">
        <f>ROUND(I258*H258,2)</f>
        <v>0</v>
      </c>
      <c r="BL258" s="18" t="s">
        <v>225</v>
      </c>
      <c r="BM258" s="232" t="s">
        <v>435</v>
      </c>
    </row>
    <row r="259" spans="1:47" s="2" customFormat="1" ht="12">
      <c r="A259" s="40"/>
      <c r="B259" s="41"/>
      <c r="C259" s="42"/>
      <c r="D259" s="234" t="s">
        <v>210</v>
      </c>
      <c r="E259" s="42"/>
      <c r="F259" s="235" t="s">
        <v>1061</v>
      </c>
      <c r="G259" s="42"/>
      <c r="H259" s="42"/>
      <c r="I259" s="138"/>
      <c r="J259" s="42"/>
      <c r="K259" s="42"/>
      <c r="L259" s="46"/>
      <c r="M259" s="236"/>
      <c r="N259" s="237"/>
      <c r="O259" s="86"/>
      <c r="P259" s="86"/>
      <c r="Q259" s="86"/>
      <c r="R259" s="86"/>
      <c r="S259" s="86"/>
      <c r="T259" s="87"/>
      <c r="U259" s="40"/>
      <c r="V259" s="40"/>
      <c r="W259" s="40"/>
      <c r="X259" s="40"/>
      <c r="Y259" s="40"/>
      <c r="Z259" s="40"/>
      <c r="AA259" s="40"/>
      <c r="AB259" s="40"/>
      <c r="AC259" s="40"/>
      <c r="AD259" s="40"/>
      <c r="AE259" s="40"/>
      <c r="AT259" s="18" t="s">
        <v>210</v>
      </c>
      <c r="AU259" s="18" t="s">
        <v>86</v>
      </c>
    </row>
    <row r="260" spans="1:63" s="12" customFormat="1" ht="25.9" customHeight="1">
      <c r="A260" s="12"/>
      <c r="B260" s="204"/>
      <c r="C260" s="205"/>
      <c r="D260" s="206" t="s">
        <v>76</v>
      </c>
      <c r="E260" s="207" t="s">
        <v>1064</v>
      </c>
      <c r="F260" s="207" t="s">
        <v>1065</v>
      </c>
      <c r="G260" s="205"/>
      <c r="H260" s="205"/>
      <c r="I260" s="208"/>
      <c r="J260" s="209">
        <f>BK260</f>
        <v>0</v>
      </c>
      <c r="K260" s="205"/>
      <c r="L260" s="210"/>
      <c r="M260" s="211"/>
      <c r="N260" s="212"/>
      <c r="O260" s="212"/>
      <c r="P260" s="213">
        <f>SUM(P261:P270)</f>
        <v>0</v>
      </c>
      <c r="Q260" s="212"/>
      <c r="R260" s="213">
        <f>SUM(R261:R270)</f>
        <v>0</v>
      </c>
      <c r="S260" s="212"/>
      <c r="T260" s="214">
        <f>SUM(T261:T270)</f>
        <v>0</v>
      </c>
      <c r="U260" s="12"/>
      <c r="V260" s="12"/>
      <c r="W260" s="12"/>
      <c r="X260" s="12"/>
      <c r="Y260" s="12"/>
      <c r="Z260" s="12"/>
      <c r="AA260" s="12"/>
      <c r="AB260" s="12"/>
      <c r="AC260" s="12"/>
      <c r="AD260" s="12"/>
      <c r="AE260" s="12"/>
      <c r="AR260" s="215" t="s">
        <v>200</v>
      </c>
      <c r="AT260" s="216" t="s">
        <v>76</v>
      </c>
      <c r="AU260" s="216" t="s">
        <v>6</v>
      </c>
      <c r="AY260" s="215" t="s">
        <v>199</v>
      </c>
      <c r="BK260" s="217">
        <f>SUM(BK261:BK270)</f>
        <v>0</v>
      </c>
    </row>
    <row r="261" spans="1:65" s="2" customFormat="1" ht="19.8" customHeight="1">
      <c r="A261" s="40"/>
      <c r="B261" s="41"/>
      <c r="C261" s="260" t="s">
        <v>354</v>
      </c>
      <c r="D261" s="260" t="s">
        <v>222</v>
      </c>
      <c r="E261" s="261" t="s">
        <v>1066</v>
      </c>
      <c r="F261" s="262" t="s">
        <v>467</v>
      </c>
      <c r="G261" s="263" t="s">
        <v>296</v>
      </c>
      <c r="H261" s="264">
        <v>92.32</v>
      </c>
      <c r="I261" s="265"/>
      <c r="J261" s="266">
        <f>ROUND(I261*H261,2)</f>
        <v>0</v>
      </c>
      <c r="K261" s="262" t="s">
        <v>32</v>
      </c>
      <c r="L261" s="46"/>
      <c r="M261" s="267" t="s">
        <v>32</v>
      </c>
      <c r="N261" s="268" t="s">
        <v>48</v>
      </c>
      <c r="O261" s="86"/>
      <c r="P261" s="230">
        <f>O261*H261</f>
        <v>0</v>
      </c>
      <c r="Q261" s="230">
        <v>0</v>
      </c>
      <c r="R261" s="230">
        <f>Q261*H261</f>
        <v>0</v>
      </c>
      <c r="S261" s="230">
        <v>0</v>
      </c>
      <c r="T261" s="231">
        <f>S261*H261</f>
        <v>0</v>
      </c>
      <c r="U261" s="40"/>
      <c r="V261" s="40"/>
      <c r="W261" s="40"/>
      <c r="X261" s="40"/>
      <c r="Y261" s="40"/>
      <c r="Z261" s="40"/>
      <c r="AA261" s="40"/>
      <c r="AB261" s="40"/>
      <c r="AC261" s="40"/>
      <c r="AD261" s="40"/>
      <c r="AE261" s="40"/>
      <c r="AR261" s="232" t="s">
        <v>209</v>
      </c>
      <c r="AT261" s="232" t="s">
        <v>222</v>
      </c>
      <c r="AU261" s="232" t="s">
        <v>84</v>
      </c>
      <c r="AY261" s="18" t="s">
        <v>199</v>
      </c>
      <c r="BE261" s="233">
        <f>IF(N261="základní",J261,0)</f>
        <v>0</v>
      </c>
      <c r="BF261" s="233">
        <f>IF(N261="snížená",J261,0)</f>
        <v>0</v>
      </c>
      <c r="BG261" s="233">
        <f>IF(N261="zákl. přenesená",J261,0)</f>
        <v>0</v>
      </c>
      <c r="BH261" s="233">
        <f>IF(N261="sníž. přenesená",J261,0)</f>
        <v>0</v>
      </c>
      <c r="BI261" s="233">
        <f>IF(N261="nulová",J261,0)</f>
        <v>0</v>
      </c>
      <c r="BJ261" s="18" t="s">
        <v>84</v>
      </c>
      <c r="BK261" s="233">
        <f>ROUND(I261*H261,2)</f>
        <v>0</v>
      </c>
      <c r="BL261" s="18" t="s">
        <v>209</v>
      </c>
      <c r="BM261" s="232" t="s">
        <v>443</v>
      </c>
    </row>
    <row r="262" spans="1:47" s="2" customFormat="1" ht="12">
      <c r="A262" s="40"/>
      <c r="B262" s="41"/>
      <c r="C262" s="42"/>
      <c r="D262" s="234" t="s">
        <v>210</v>
      </c>
      <c r="E262" s="42"/>
      <c r="F262" s="235" t="s">
        <v>467</v>
      </c>
      <c r="G262" s="42"/>
      <c r="H262" s="42"/>
      <c r="I262" s="138"/>
      <c r="J262" s="42"/>
      <c r="K262" s="42"/>
      <c r="L262" s="46"/>
      <c r="M262" s="236"/>
      <c r="N262" s="237"/>
      <c r="O262" s="86"/>
      <c r="P262" s="86"/>
      <c r="Q262" s="86"/>
      <c r="R262" s="86"/>
      <c r="S262" s="86"/>
      <c r="T262" s="87"/>
      <c r="U262" s="40"/>
      <c r="V262" s="40"/>
      <c r="W262" s="40"/>
      <c r="X262" s="40"/>
      <c r="Y262" s="40"/>
      <c r="Z262" s="40"/>
      <c r="AA262" s="40"/>
      <c r="AB262" s="40"/>
      <c r="AC262" s="40"/>
      <c r="AD262" s="40"/>
      <c r="AE262" s="40"/>
      <c r="AT262" s="18" t="s">
        <v>210</v>
      </c>
      <c r="AU262" s="18" t="s">
        <v>84</v>
      </c>
    </row>
    <row r="263" spans="1:65" s="2" customFormat="1" ht="14.4" customHeight="1">
      <c r="A263" s="40"/>
      <c r="B263" s="41"/>
      <c r="C263" s="260" t="s">
        <v>444</v>
      </c>
      <c r="D263" s="260" t="s">
        <v>222</v>
      </c>
      <c r="E263" s="261" t="s">
        <v>1263</v>
      </c>
      <c r="F263" s="262" t="s">
        <v>1264</v>
      </c>
      <c r="G263" s="263" t="s">
        <v>296</v>
      </c>
      <c r="H263" s="264">
        <v>7.056</v>
      </c>
      <c r="I263" s="265"/>
      <c r="J263" s="266">
        <f>ROUND(I263*H263,2)</f>
        <v>0</v>
      </c>
      <c r="K263" s="262" t="s">
        <v>32</v>
      </c>
      <c r="L263" s="46"/>
      <c r="M263" s="267" t="s">
        <v>32</v>
      </c>
      <c r="N263" s="268" t="s">
        <v>48</v>
      </c>
      <c r="O263" s="86"/>
      <c r="P263" s="230">
        <f>O263*H263</f>
        <v>0</v>
      </c>
      <c r="Q263" s="230">
        <v>0</v>
      </c>
      <c r="R263" s="230">
        <f>Q263*H263</f>
        <v>0</v>
      </c>
      <c r="S263" s="230">
        <v>0</v>
      </c>
      <c r="T263" s="231">
        <f>S263*H263</f>
        <v>0</v>
      </c>
      <c r="U263" s="40"/>
      <c r="V263" s="40"/>
      <c r="W263" s="40"/>
      <c r="X263" s="40"/>
      <c r="Y263" s="40"/>
      <c r="Z263" s="40"/>
      <c r="AA263" s="40"/>
      <c r="AB263" s="40"/>
      <c r="AC263" s="40"/>
      <c r="AD263" s="40"/>
      <c r="AE263" s="40"/>
      <c r="AR263" s="232" t="s">
        <v>209</v>
      </c>
      <c r="AT263" s="232" t="s">
        <v>222</v>
      </c>
      <c r="AU263" s="232" t="s">
        <v>84</v>
      </c>
      <c r="AY263" s="18" t="s">
        <v>199</v>
      </c>
      <c r="BE263" s="233">
        <f>IF(N263="základní",J263,0)</f>
        <v>0</v>
      </c>
      <c r="BF263" s="233">
        <f>IF(N263="snížená",J263,0)</f>
        <v>0</v>
      </c>
      <c r="BG263" s="233">
        <f>IF(N263="zákl. přenesená",J263,0)</f>
        <v>0</v>
      </c>
      <c r="BH263" s="233">
        <f>IF(N263="sníž. přenesená",J263,0)</f>
        <v>0</v>
      </c>
      <c r="BI263" s="233">
        <f>IF(N263="nulová",J263,0)</f>
        <v>0</v>
      </c>
      <c r="BJ263" s="18" t="s">
        <v>84</v>
      </c>
      <c r="BK263" s="233">
        <f>ROUND(I263*H263,2)</f>
        <v>0</v>
      </c>
      <c r="BL263" s="18" t="s">
        <v>209</v>
      </c>
      <c r="BM263" s="232" t="s">
        <v>447</v>
      </c>
    </row>
    <row r="264" spans="1:47" s="2" customFormat="1" ht="12">
      <c r="A264" s="40"/>
      <c r="B264" s="41"/>
      <c r="C264" s="42"/>
      <c r="D264" s="234" t="s">
        <v>210</v>
      </c>
      <c r="E264" s="42"/>
      <c r="F264" s="235" t="s">
        <v>1264</v>
      </c>
      <c r="G264" s="42"/>
      <c r="H264" s="42"/>
      <c r="I264" s="138"/>
      <c r="J264" s="42"/>
      <c r="K264" s="42"/>
      <c r="L264" s="46"/>
      <c r="M264" s="236"/>
      <c r="N264" s="237"/>
      <c r="O264" s="86"/>
      <c r="P264" s="86"/>
      <c r="Q264" s="86"/>
      <c r="R264" s="86"/>
      <c r="S264" s="86"/>
      <c r="T264" s="87"/>
      <c r="U264" s="40"/>
      <c r="V264" s="40"/>
      <c r="W264" s="40"/>
      <c r="X264" s="40"/>
      <c r="Y264" s="40"/>
      <c r="Z264" s="40"/>
      <c r="AA264" s="40"/>
      <c r="AB264" s="40"/>
      <c r="AC264" s="40"/>
      <c r="AD264" s="40"/>
      <c r="AE264" s="40"/>
      <c r="AT264" s="18" t="s">
        <v>210</v>
      </c>
      <c r="AU264" s="18" t="s">
        <v>84</v>
      </c>
    </row>
    <row r="265" spans="1:51" s="13" customFormat="1" ht="12">
      <c r="A265" s="13"/>
      <c r="B265" s="238"/>
      <c r="C265" s="239"/>
      <c r="D265" s="234" t="s">
        <v>213</v>
      </c>
      <c r="E265" s="240" t="s">
        <v>32</v>
      </c>
      <c r="F265" s="241" t="s">
        <v>1667</v>
      </c>
      <c r="G265" s="239"/>
      <c r="H265" s="242">
        <v>7.056</v>
      </c>
      <c r="I265" s="243"/>
      <c r="J265" s="239"/>
      <c r="K265" s="239"/>
      <c r="L265" s="244"/>
      <c r="M265" s="245"/>
      <c r="N265" s="246"/>
      <c r="O265" s="246"/>
      <c r="P265" s="246"/>
      <c r="Q265" s="246"/>
      <c r="R265" s="246"/>
      <c r="S265" s="246"/>
      <c r="T265" s="247"/>
      <c r="U265" s="13"/>
      <c r="V265" s="13"/>
      <c r="W265" s="13"/>
      <c r="X265" s="13"/>
      <c r="Y265" s="13"/>
      <c r="Z265" s="13"/>
      <c r="AA265" s="13"/>
      <c r="AB265" s="13"/>
      <c r="AC265" s="13"/>
      <c r="AD265" s="13"/>
      <c r="AE265" s="13"/>
      <c r="AT265" s="248" t="s">
        <v>213</v>
      </c>
      <c r="AU265" s="248" t="s">
        <v>84</v>
      </c>
      <c r="AV265" s="13" t="s">
        <v>86</v>
      </c>
      <c r="AW265" s="13" t="s">
        <v>39</v>
      </c>
      <c r="AX265" s="13" t="s">
        <v>6</v>
      </c>
      <c r="AY265" s="248" t="s">
        <v>199</v>
      </c>
    </row>
    <row r="266" spans="1:51" s="14" customFormat="1" ht="12">
      <c r="A266" s="14"/>
      <c r="B266" s="249"/>
      <c r="C266" s="250"/>
      <c r="D266" s="234" t="s">
        <v>213</v>
      </c>
      <c r="E266" s="251" t="s">
        <v>32</v>
      </c>
      <c r="F266" s="252" t="s">
        <v>215</v>
      </c>
      <c r="G266" s="250"/>
      <c r="H266" s="253">
        <v>7.056</v>
      </c>
      <c r="I266" s="254"/>
      <c r="J266" s="250"/>
      <c r="K266" s="250"/>
      <c r="L266" s="255"/>
      <c r="M266" s="269"/>
      <c r="N266" s="270"/>
      <c r="O266" s="270"/>
      <c r="P266" s="270"/>
      <c r="Q266" s="270"/>
      <c r="R266" s="270"/>
      <c r="S266" s="270"/>
      <c r="T266" s="271"/>
      <c r="U266" s="14"/>
      <c r="V266" s="14"/>
      <c r="W266" s="14"/>
      <c r="X266" s="14"/>
      <c r="Y266" s="14"/>
      <c r="Z266" s="14"/>
      <c r="AA266" s="14"/>
      <c r="AB266" s="14"/>
      <c r="AC266" s="14"/>
      <c r="AD266" s="14"/>
      <c r="AE266" s="14"/>
      <c r="AT266" s="259" t="s">
        <v>213</v>
      </c>
      <c r="AU266" s="259" t="s">
        <v>84</v>
      </c>
      <c r="AV266" s="14" t="s">
        <v>209</v>
      </c>
      <c r="AW266" s="14" t="s">
        <v>39</v>
      </c>
      <c r="AX266" s="14" t="s">
        <v>84</v>
      </c>
      <c r="AY266" s="259" t="s">
        <v>199</v>
      </c>
    </row>
    <row r="267" spans="1:65" s="2" customFormat="1" ht="14.4" customHeight="1">
      <c r="A267" s="40"/>
      <c r="B267" s="41"/>
      <c r="C267" s="260" t="s">
        <v>358</v>
      </c>
      <c r="D267" s="260" t="s">
        <v>222</v>
      </c>
      <c r="E267" s="261" t="s">
        <v>1072</v>
      </c>
      <c r="F267" s="262" t="s">
        <v>1073</v>
      </c>
      <c r="G267" s="263" t="s">
        <v>296</v>
      </c>
      <c r="H267" s="264">
        <v>39.242</v>
      </c>
      <c r="I267" s="265"/>
      <c r="J267" s="266">
        <f>ROUND(I267*H267,2)</f>
        <v>0</v>
      </c>
      <c r="K267" s="262" t="s">
        <v>32</v>
      </c>
      <c r="L267" s="46"/>
      <c r="M267" s="267" t="s">
        <v>32</v>
      </c>
      <c r="N267" s="268" t="s">
        <v>48</v>
      </c>
      <c r="O267" s="86"/>
      <c r="P267" s="230">
        <f>O267*H267</f>
        <v>0</v>
      </c>
      <c r="Q267" s="230">
        <v>0</v>
      </c>
      <c r="R267" s="230">
        <f>Q267*H267</f>
        <v>0</v>
      </c>
      <c r="S267" s="230">
        <v>0</v>
      </c>
      <c r="T267" s="231">
        <f>S267*H267</f>
        <v>0</v>
      </c>
      <c r="U267" s="40"/>
      <c r="V267" s="40"/>
      <c r="W267" s="40"/>
      <c r="X267" s="40"/>
      <c r="Y267" s="40"/>
      <c r="Z267" s="40"/>
      <c r="AA267" s="40"/>
      <c r="AB267" s="40"/>
      <c r="AC267" s="40"/>
      <c r="AD267" s="40"/>
      <c r="AE267" s="40"/>
      <c r="AR267" s="232" t="s">
        <v>209</v>
      </c>
      <c r="AT267" s="232" t="s">
        <v>222</v>
      </c>
      <c r="AU267" s="232" t="s">
        <v>84</v>
      </c>
      <c r="AY267" s="18" t="s">
        <v>199</v>
      </c>
      <c r="BE267" s="233">
        <f>IF(N267="základní",J267,0)</f>
        <v>0</v>
      </c>
      <c r="BF267" s="233">
        <f>IF(N267="snížená",J267,0)</f>
        <v>0</v>
      </c>
      <c r="BG267" s="233">
        <f>IF(N267="zákl. přenesená",J267,0)</f>
        <v>0</v>
      </c>
      <c r="BH267" s="233">
        <f>IF(N267="sníž. přenesená",J267,0)</f>
        <v>0</v>
      </c>
      <c r="BI267" s="233">
        <f>IF(N267="nulová",J267,0)</f>
        <v>0</v>
      </c>
      <c r="BJ267" s="18" t="s">
        <v>84</v>
      </c>
      <c r="BK267" s="233">
        <f>ROUND(I267*H267,2)</f>
        <v>0</v>
      </c>
      <c r="BL267" s="18" t="s">
        <v>209</v>
      </c>
      <c r="BM267" s="232" t="s">
        <v>454</v>
      </c>
    </row>
    <row r="268" spans="1:47" s="2" customFormat="1" ht="12">
      <c r="A268" s="40"/>
      <c r="B268" s="41"/>
      <c r="C268" s="42"/>
      <c r="D268" s="234" t="s">
        <v>210</v>
      </c>
      <c r="E268" s="42"/>
      <c r="F268" s="235" t="s">
        <v>1073</v>
      </c>
      <c r="G268" s="42"/>
      <c r="H268" s="42"/>
      <c r="I268" s="138"/>
      <c r="J268" s="42"/>
      <c r="K268" s="42"/>
      <c r="L268" s="46"/>
      <c r="M268" s="236"/>
      <c r="N268" s="237"/>
      <c r="O268" s="86"/>
      <c r="P268" s="86"/>
      <c r="Q268" s="86"/>
      <c r="R268" s="86"/>
      <c r="S268" s="86"/>
      <c r="T268" s="87"/>
      <c r="U268" s="40"/>
      <c r="V268" s="40"/>
      <c r="W268" s="40"/>
      <c r="X268" s="40"/>
      <c r="Y268" s="40"/>
      <c r="Z268" s="40"/>
      <c r="AA268" s="40"/>
      <c r="AB268" s="40"/>
      <c r="AC268" s="40"/>
      <c r="AD268" s="40"/>
      <c r="AE268" s="40"/>
      <c r="AT268" s="18" t="s">
        <v>210</v>
      </c>
      <c r="AU268" s="18" t="s">
        <v>84</v>
      </c>
    </row>
    <row r="269" spans="1:51" s="13" customFormat="1" ht="12">
      <c r="A269" s="13"/>
      <c r="B269" s="238"/>
      <c r="C269" s="239"/>
      <c r="D269" s="234" t="s">
        <v>213</v>
      </c>
      <c r="E269" s="240" t="s">
        <v>32</v>
      </c>
      <c r="F269" s="241" t="s">
        <v>1666</v>
      </c>
      <c r="G269" s="239"/>
      <c r="H269" s="242">
        <v>39.242</v>
      </c>
      <c r="I269" s="243"/>
      <c r="J269" s="239"/>
      <c r="K269" s="239"/>
      <c r="L269" s="244"/>
      <c r="M269" s="245"/>
      <c r="N269" s="246"/>
      <c r="O269" s="246"/>
      <c r="P269" s="246"/>
      <c r="Q269" s="246"/>
      <c r="R269" s="246"/>
      <c r="S269" s="246"/>
      <c r="T269" s="247"/>
      <c r="U269" s="13"/>
      <c r="V269" s="13"/>
      <c r="W269" s="13"/>
      <c r="X269" s="13"/>
      <c r="Y269" s="13"/>
      <c r="Z269" s="13"/>
      <c r="AA269" s="13"/>
      <c r="AB269" s="13"/>
      <c r="AC269" s="13"/>
      <c r="AD269" s="13"/>
      <c r="AE269" s="13"/>
      <c r="AT269" s="248" t="s">
        <v>213</v>
      </c>
      <c r="AU269" s="248" t="s">
        <v>84</v>
      </c>
      <c r="AV269" s="13" t="s">
        <v>86</v>
      </c>
      <c r="AW269" s="13" t="s">
        <v>39</v>
      </c>
      <c r="AX269" s="13" t="s">
        <v>6</v>
      </c>
      <c r="AY269" s="248" t="s">
        <v>199</v>
      </c>
    </row>
    <row r="270" spans="1:51" s="14" customFormat="1" ht="12">
      <c r="A270" s="14"/>
      <c r="B270" s="249"/>
      <c r="C270" s="250"/>
      <c r="D270" s="234" t="s">
        <v>213</v>
      </c>
      <c r="E270" s="251" t="s">
        <v>32</v>
      </c>
      <c r="F270" s="252" t="s">
        <v>215</v>
      </c>
      <c r="G270" s="250"/>
      <c r="H270" s="253">
        <v>39.242</v>
      </c>
      <c r="I270" s="254"/>
      <c r="J270" s="250"/>
      <c r="K270" s="250"/>
      <c r="L270" s="255"/>
      <c r="M270" s="256"/>
      <c r="N270" s="257"/>
      <c r="O270" s="257"/>
      <c r="P270" s="257"/>
      <c r="Q270" s="257"/>
      <c r="R270" s="257"/>
      <c r="S270" s="257"/>
      <c r="T270" s="258"/>
      <c r="U270" s="14"/>
      <c r="V270" s="14"/>
      <c r="W270" s="14"/>
      <c r="X270" s="14"/>
      <c r="Y270" s="14"/>
      <c r="Z270" s="14"/>
      <c r="AA270" s="14"/>
      <c r="AB270" s="14"/>
      <c r="AC270" s="14"/>
      <c r="AD270" s="14"/>
      <c r="AE270" s="14"/>
      <c r="AT270" s="259" t="s">
        <v>213</v>
      </c>
      <c r="AU270" s="259" t="s">
        <v>84</v>
      </c>
      <c r="AV270" s="14" t="s">
        <v>209</v>
      </c>
      <c r="AW270" s="14" t="s">
        <v>39</v>
      </c>
      <c r="AX270" s="14" t="s">
        <v>84</v>
      </c>
      <c r="AY270" s="259" t="s">
        <v>199</v>
      </c>
    </row>
    <row r="271" spans="1:31" s="2" customFormat="1" ht="6.95" customHeight="1">
      <c r="A271" s="40"/>
      <c r="B271" s="61"/>
      <c r="C271" s="62"/>
      <c r="D271" s="62"/>
      <c r="E271" s="62"/>
      <c r="F271" s="62"/>
      <c r="G271" s="62"/>
      <c r="H271" s="62"/>
      <c r="I271" s="168"/>
      <c r="J271" s="62"/>
      <c r="K271" s="62"/>
      <c r="L271" s="46"/>
      <c r="M271" s="40"/>
      <c r="O271" s="40"/>
      <c r="P271" s="40"/>
      <c r="Q271" s="40"/>
      <c r="R271" s="40"/>
      <c r="S271" s="40"/>
      <c r="T271" s="40"/>
      <c r="U271" s="40"/>
      <c r="V271" s="40"/>
      <c r="W271" s="40"/>
      <c r="X271" s="40"/>
      <c r="Y271" s="40"/>
      <c r="Z271" s="40"/>
      <c r="AA271" s="40"/>
      <c r="AB271" s="40"/>
      <c r="AC271" s="40"/>
      <c r="AD271" s="40"/>
      <c r="AE271" s="40"/>
    </row>
  </sheetData>
  <sheetProtection password="CC35" sheet="1" objects="1" scenarios="1" formatColumns="0" formatRows="0" autoFilter="0"/>
  <autoFilter ref="C92:K270"/>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2:BM276"/>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167</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1670</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ROUND((SUM(BE93:BE275)),15)</f>
        <v>0</v>
      </c>
      <c r="G33" s="40"/>
      <c r="H33" s="40"/>
      <c r="I33" s="157">
        <v>0.21</v>
      </c>
      <c r="J33" s="156">
        <f>ROUND(((SUM(BE93:BE275))*I33),15)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ROUND((SUM(BF93:BF275)),15)</f>
        <v>0</v>
      </c>
      <c r="G34" s="40"/>
      <c r="H34" s="40"/>
      <c r="I34" s="157">
        <v>0.15</v>
      </c>
      <c r="J34" s="156">
        <f>ROUND(((SUM(BF93:BF275))*I34),15)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ROUND((SUM(BG93:BG275)),15)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ROUND((SUM(BH93:BH275)),15)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ROUND((SUM(BI93:BI275)),15)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01-21-10-01 - Propustek v km 75,315</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J94</f>
        <v>0</v>
      </c>
      <c r="K60" s="179"/>
      <c r="L60" s="184"/>
      <c r="S60" s="9"/>
      <c r="T60" s="9"/>
      <c r="U60" s="9"/>
      <c r="V60" s="9"/>
      <c r="W60" s="9"/>
      <c r="X60" s="9"/>
      <c r="Y60" s="9"/>
      <c r="Z60" s="9"/>
      <c r="AA60" s="9"/>
      <c r="AB60" s="9"/>
      <c r="AC60" s="9"/>
      <c r="AD60" s="9"/>
      <c r="AE60" s="9"/>
    </row>
    <row r="61" spans="1:31" s="10" customFormat="1" ht="19.9" customHeight="1">
      <c r="A61" s="10"/>
      <c r="B61" s="185"/>
      <c r="C61" s="186"/>
      <c r="D61" s="187" t="s">
        <v>842</v>
      </c>
      <c r="E61" s="188"/>
      <c r="F61" s="188"/>
      <c r="G61" s="188"/>
      <c r="H61" s="188"/>
      <c r="I61" s="189"/>
      <c r="J61" s="190">
        <f>J95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843</v>
      </c>
      <c r="E62" s="188"/>
      <c r="F62" s="188"/>
      <c r="G62" s="188"/>
      <c r="H62" s="188"/>
      <c r="I62" s="189"/>
      <c r="J62" s="190">
        <f>J155</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844</v>
      </c>
      <c r="E63" s="188"/>
      <c r="F63" s="188"/>
      <c r="G63" s="188"/>
      <c r="H63" s="188"/>
      <c r="I63" s="189"/>
      <c r="J63" s="190">
        <f>J160</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845</v>
      </c>
      <c r="E64" s="188"/>
      <c r="F64" s="188"/>
      <c r="G64" s="188"/>
      <c r="H64" s="188"/>
      <c r="I64" s="189"/>
      <c r="J64" s="190">
        <f>J173</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182</v>
      </c>
      <c r="E65" s="188"/>
      <c r="F65" s="188"/>
      <c r="G65" s="188"/>
      <c r="H65" s="188"/>
      <c r="I65" s="189"/>
      <c r="J65" s="190">
        <f>J179</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846</v>
      </c>
      <c r="E66" s="188"/>
      <c r="F66" s="188"/>
      <c r="G66" s="188"/>
      <c r="H66" s="188"/>
      <c r="I66" s="189"/>
      <c r="J66" s="190">
        <f>J188</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847</v>
      </c>
      <c r="E67" s="188"/>
      <c r="F67" s="188"/>
      <c r="G67" s="188"/>
      <c r="H67" s="188"/>
      <c r="I67" s="189"/>
      <c r="J67" s="190">
        <f>J193</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848</v>
      </c>
      <c r="E68" s="188"/>
      <c r="F68" s="188"/>
      <c r="G68" s="188"/>
      <c r="H68" s="188"/>
      <c r="I68" s="189"/>
      <c r="J68" s="190">
        <f>J234</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849</v>
      </c>
      <c r="E69" s="188"/>
      <c r="F69" s="188"/>
      <c r="G69" s="188"/>
      <c r="H69" s="188"/>
      <c r="I69" s="189"/>
      <c r="J69" s="190">
        <f>J249</f>
        <v>0</v>
      </c>
      <c r="K69" s="186"/>
      <c r="L69" s="191"/>
      <c r="S69" s="10"/>
      <c r="T69" s="10"/>
      <c r="U69" s="10"/>
      <c r="V69" s="10"/>
      <c r="W69" s="10"/>
      <c r="X69" s="10"/>
      <c r="Y69" s="10"/>
      <c r="Z69" s="10"/>
      <c r="AA69" s="10"/>
      <c r="AB69" s="10"/>
      <c r="AC69" s="10"/>
      <c r="AD69" s="10"/>
      <c r="AE69" s="10"/>
    </row>
    <row r="70" spans="1:31" s="10" customFormat="1" ht="19.9" customHeight="1">
      <c r="A70" s="10"/>
      <c r="B70" s="185"/>
      <c r="C70" s="186"/>
      <c r="D70" s="187" t="s">
        <v>850</v>
      </c>
      <c r="E70" s="188"/>
      <c r="F70" s="188"/>
      <c r="G70" s="188"/>
      <c r="H70" s="188"/>
      <c r="I70" s="189"/>
      <c r="J70" s="190">
        <f>J256</f>
        <v>0</v>
      </c>
      <c r="K70" s="186"/>
      <c r="L70" s="191"/>
      <c r="S70" s="10"/>
      <c r="T70" s="10"/>
      <c r="U70" s="10"/>
      <c r="V70" s="10"/>
      <c r="W70" s="10"/>
      <c r="X70" s="10"/>
      <c r="Y70" s="10"/>
      <c r="Z70" s="10"/>
      <c r="AA70" s="10"/>
      <c r="AB70" s="10"/>
      <c r="AC70" s="10"/>
      <c r="AD70" s="10"/>
      <c r="AE70" s="10"/>
    </row>
    <row r="71" spans="1:31" s="9" customFormat="1" ht="24.95" customHeight="1">
      <c r="A71" s="9"/>
      <c r="B71" s="178"/>
      <c r="C71" s="179"/>
      <c r="D71" s="180" t="s">
        <v>217</v>
      </c>
      <c r="E71" s="181"/>
      <c r="F71" s="181"/>
      <c r="G71" s="181"/>
      <c r="H71" s="181"/>
      <c r="I71" s="182"/>
      <c r="J71" s="183">
        <f>J261</f>
        <v>0</v>
      </c>
      <c r="K71" s="179"/>
      <c r="L71" s="184"/>
      <c r="S71" s="9"/>
      <c r="T71" s="9"/>
      <c r="U71" s="9"/>
      <c r="V71" s="9"/>
      <c r="W71" s="9"/>
      <c r="X71" s="9"/>
      <c r="Y71" s="9"/>
      <c r="Z71" s="9"/>
      <c r="AA71" s="9"/>
      <c r="AB71" s="9"/>
      <c r="AC71" s="9"/>
      <c r="AD71" s="9"/>
      <c r="AE71" s="9"/>
    </row>
    <row r="72" spans="1:31" s="10" customFormat="1" ht="19.9" customHeight="1">
      <c r="A72" s="10"/>
      <c r="B72" s="185"/>
      <c r="C72" s="186"/>
      <c r="D72" s="187" t="s">
        <v>852</v>
      </c>
      <c r="E72" s="188"/>
      <c r="F72" s="188"/>
      <c r="G72" s="188"/>
      <c r="H72" s="188"/>
      <c r="I72" s="189"/>
      <c r="J72" s="190">
        <f>J262</f>
        <v>0</v>
      </c>
      <c r="K72" s="186"/>
      <c r="L72" s="191"/>
      <c r="S72" s="10"/>
      <c r="T72" s="10"/>
      <c r="U72" s="10"/>
      <c r="V72" s="10"/>
      <c r="W72" s="10"/>
      <c r="X72" s="10"/>
      <c r="Y72" s="10"/>
      <c r="Z72" s="10"/>
      <c r="AA72" s="10"/>
      <c r="AB72" s="10"/>
      <c r="AC72" s="10"/>
      <c r="AD72" s="10"/>
      <c r="AE72" s="10"/>
    </row>
    <row r="73" spans="1:31" s="9" customFormat="1" ht="24.95" customHeight="1">
      <c r="A73" s="9"/>
      <c r="B73" s="178"/>
      <c r="C73" s="179"/>
      <c r="D73" s="180" t="s">
        <v>853</v>
      </c>
      <c r="E73" s="181"/>
      <c r="F73" s="181"/>
      <c r="G73" s="181"/>
      <c r="H73" s="181"/>
      <c r="I73" s="182"/>
      <c r="J73" s="183">
        <f>J265</f>
        <v>0</v>
      </c>
      <c r="K73" s="179"/>
      <c r="L73" s="184"/>
      <c r="S73" s="9"/>
      <c r="T73" s="9"/>
      <c r="U73" s="9"/>
      <c r="V73" s="9"/>
      <c r="W73" s="9"/>
      <c r="X73" s="9"/>
      <c r="Y73" s="9"/>
      <c r="Z73" s="9"/>
      <c r="AA73" s="9"/>
      <c r="AB73" s="9"/>
      <c r="AC73" s="9"/>
      <c r="AD73" s="9"/>
      <c r="AE73" s="9"/>
    </row>
    <row r="74" spans="1:31" s="2" customFormat="1" ht="21.8"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61"/>
      <c r="C75" s="62"/>
      <c r="D75" s="62"/>
      <c r="E75" s="62"/>
      <c r="F75" s="62"/>
      <c r="G75" s="62"/>
      <c r="H75" s="62"/>
      <c r="I75" s="168"/>
      <c r="J75" s="62"/>
      <c r="K75" s="62"/>
      <c r="L75" s="139"/>
      <c r="S75" s="40"/>
      <c r="T75" s="40"/>
      <c r="U75" s="40"/>
      <c r="V75" s="40"/>
      <c r="W75" s="40"/>
      <c r="X75" s="40"/>
      <c r="Y75" s="40"/>
      <c r="Z75" s="40"/>
      <c r="AA75" s="40"/>
      <c r="AB75" s="40"/>
      <c r="AC75" s="40"/>
      <c r="AD75" s="40"/>
      <c r="AE75" s="40"/>
    </row>
    <row r="79" spans="1:31" s="2" customFormat="1" ht="6.95" customHeight="1">
      <c r="A79" s="40"/>
      <c r="B79" s="63"/>
      <c r="C79" s="64"/>
      <c r="D79" s="64"/>
      <c r="E79" s="64"/>
      <c r="F79" s="64"/>
      <c r="G79" s="64"/>
      <c r="H79" s="64"/>
      <c r="I79" s="171"/>
      <c r="J79" s="64"/>
      <c r="K79" s="64"/>
      <c r="L79" s="139"/>
      <c r="S79" s="40"/>
      <c r="T79" s="40"/>
      <c r="U79" s="40"/>
      <c r="V79" s="40"/>
      <c r="W79" s="40"/>
      <c r="X79" s="40"/>
      <c r="Y79" s="40"/>
      <c r="Z79" s="40"/>
      <c r="AA79" s="40"/>
      <c r="AB79" s="40"/>
      <c r="AC79" s="40"/>
      <c r="AD79" s="40"/>
      <c r="AE79" s="40"/>
    </row>
    <row r="80" spans="1:31" s="2" customFormat="1" ht="24.95" customHeight="1">
      <c r="A80" s="40"/>
      <c r="B80" s="41"/>
      <c r="C80" s="24" t="s">
        <v>184</v>
      </c>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3" t="s">
        <v>16</v>
      </c>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4.4" customHeight="1">
      <c r="A83" s="40"/>
      <c r="B83" s="41"/>
      <c r="C83" s="42"/>
      <c r="D83" s="42"/>
      <c r="E83" s="172" t="str">
        <f>E7</f>
        <v>Oprava trati v úseku Mostek – Horka u Staré Paky</v>
      </c>
      <c r="F83" s="33"/>
      <c r="G83" s="33"/>
      <c r="H83" s="33"/>
      <c r="I83" s="138"/>
      <c r="J83" s="42"/>
      <c r="K83" s="42"/>
      <c r="L83" s="139"/>
      <c r="S83" s="40"/>
      <c r="T83" s="40"/>
      <c r="U83" s="40"/>
      <c r="V83" s="40"/>
      <c r="W83" s="40"/>
      <c r="X83" s="40"/>
      <c r="Y83" s="40"/>
      <c r="Z83" s="40"/>
      <c r="AA83" s="40"/>
      <c r="AB83" s="40"/>
      <c r="AC83" s="40"/>
      <c r="AD83" s="40"/>
      <c r="AE83" s="40"/>
    </row>
    <row r="84" spans="1:31" s="2" customFormat="1" ht="12" customHeight="1">
      <c r="A84" s="40"/>
      <c r="B84" s="41"/>
      <c r="C84" s="33" t="s">
        <v>175</v>
      </c>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14.4" customHeight="1">
      <c r="A85" s="40"/>
      <c r="B85" s="41"/>
      <c r="C85" s="42"/>
      <c r="D85" s="42"/>
      <c r="E85" s="71" t="str">
        <f>E9</f>
        <v>SO 01-21-10-01 - Propustek v km 75,315</v>
      </c>
      <c r="F85" s="42"/>
      <c r="G85" s="42"/>
      <c r="H85" s="42"/>
      <c r="I85" s="138"/>
      <c r="J85" s="42"/>
      <c r="K85" s="42"/>
      <c r="L85" s="139"/>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2" customFormat="1" ht="12" customHeight="1">
      <c r="A87" s="40"/>
      <c r="B87" s="41"/>
      <c r="C87" s="33" t="s">
        <v>22</v>
      </c>
      <c r="D87" s="42"/>
      <c r="E87" s="42"/>
      <c r="F87" s="28" t="str">
        <f>F12</f>
        <v>Mostek - Horka u St. Paky</v>
      </c>
      <c r="G87" s="42"/>
      <c r="H87" s="42"/>
      <c r="I87" s="142" t="s">
        <v>24</v>
      </c>
      <c r="J87" s="74" t="str">
        <f>IF(J12="","",J12)</f>
        <v>12. 3. 2020</v>
      </c>
      <c r="K87" s="42"/>
      <c r="L87" s="139"/>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38"/>
      <c r="J88" s="42"/>
      <c r="K88" s="42"/>
      <c r="L88" s="139"/>
      <c r="S88" s="40"/>
      <c r="T88" s="40"/>
      <c r="U88" s="40"/>
      <c r="V88" s="40"/>
      <c r="W88" s="40"/>
      <c r="X88" s="40"/>
      <c r="Y88" s="40"/>
      <c r="Z88" s="40"/>
      <c r="AA88" s="40"/>
      <c r="AB88" s="40"/>
      <c r="AC88" s="40"/>
      <c r="AD88" s="40"/>
      <c r="AE88" s="40"/>
    </row>
    <row r="89" spans="1:31" s="2" customFormat="1" ht="15.6" customHeight="1">
      <c r="A89" s="40"/>
      <c r="B89" s="41"/>
      <c r="C89" s="33" t="s">
        <v>30</v>
      </c>
      <c r="D89" s="42"/>
      <c r="E89" s="42"/>
      <c r="F89" s="28" t="str">
        <f>E15</f>
        <v>Správa železnic, státní organizace</v>
      </c>
      <c r="G89" s="42"/>
      <c r="H89" s="42"/>
      <c r="I89" s="142" t="s">
        <v>37</v>
      </c>
      <c r="J89" s="38" t="str">
        <f>E21</f>
        <v>Prodin, a.s.</v>
      </c>
      <c r="K89" s="42"/>
      <c r="L89" s="139"/>
      <c r="S89" s="40"/>
      <c r="T89" s="40"/>
      <c r="U89" s="40"/>
      <c r="V89" s="40"/>
      <c r="W89" s="40"/>
      <c r="X89" s="40"/>
      <c r="Y89" s="40"/>
      <c r="Z89" s="40"/>
      <c r="AA89" s="40"/>
      <c r="AB89" s="40"/>
      <c r="AC89" s="40"/>
      <c r="AD89" s="40"/>
      <c r="AE89" s="40"/>
    </row>
    <row r="90" spans="1:31" s="2" customFormat="1" ht="15.6" customHeight="1">
      <c r="A90" s="40"/>
      <c r="B90" s="41"/>
      <c r="C90" s="33" t="s">
        <v>35</v>
      </c>
      <c r="D90" s="42"/>
      <c r="E90" s="42"/>
      <c r="F90" s="28" t="str">
        <f>IF(E18="","",E18)</f>
        <v>Vyplň údaj</v>
      </c>
      <c r="G90" s="42"/>
      <c r="H90" s="42"/>
      <c r="I90" s="142" t="s">
        <v>40</v>
      </c>
      <c r="J90" s="38" t="str">
        <f>E24</f>
        <v>Prodin, a.s.</v>
      </c>
      <c r="K90" s="42"/>
      <c r="L90" s="139"/>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138"/>
      <c r="J91" s="42"/>
      <c r="K91" s="42"/>
      <c r="L91" s="139"/>
      <c r="S91" s="40"/>
      <c r="T91" s="40"/>
      <c r="U91" s="40"/>
      <c r="V91" s="40"/>
      <c r="W91" s="40"/>
      <c r="X91" s="40"/>
      <c r="Y91" s="40"/>
      <c r="Z91" s="40"/>
      <c r="AA91" s="40"/>
      <c r="AB91" s="40"/>
      <c r="AC91" s="40"/>
      <c r="AD91" s="40"/>
      <c r="AE91" s="40"/>
    </row>
    <row r="92" spans="1:31" s="11" customFormat="1" ht="29.25" customHeight="1">
      <c r="A92" s="192"/>
      <c r="B92" s="193"/>
      <c r="C92" s="194" t="s">
        <v>185</v>
      </c>
      <c r="D92" s="195" t="s">
        <v>62</v>
      </c>
      <c r="E92" s="195" t="s">
        <v>58</v>
      </c>
      <c r="F92" s="195" t="s">
        <v>59</v>
      </c>
      <c r="G92" s="195" t="s">
        <v>186</v>
      </c>
      <c r="H92" s="195" t="s">
        <v>187</v>
      </c>
      <c r="I92" s="196" t="s">
        <v>188</v>
      </c>
      <c r="J92" s="195" t="s">
        <v>179</v>
      </c>
      <c r="K92" s="197" t="s">
        <v>189</v>
      </c>
      <c r="L92" s="198"/>
      <c r="M92" s="94" t="s">
        <v>32</v>
      </c>
      <c r="N92" s="95" t="s">
        <v>47</v>
      </c>
      <c r="O92" s="95" t="s">
        <v>190</v>
      </c>
      <c r="P92" s="95" t="s">
        <v>191</v>
      </c>
      <c r="Q92" s="95" t="s">
        <v>192</v>
      </c>
      <c r="R92" s="95" t="s">
        <v>193</v>
      </c>
      <c r="S92" s="95" t="s">
        <v>194</v>
      </c>
      <c r="T92" s="96" t="s">
        <v>195</v>
      </c>
      <c r="U92" s="192"/>
      <c r="V92" s="192"/>
      <c r="W92" s="192"/>
      <c r="X92" s="192"/>
      <c r="Y92" s="192"/>
      <c r="Z92" s="192"/>
      <c r="AA92" s="192"/>
      <c r="AB92" s="192"/>
      <c r="AC92" s="192"/>
      <c r="AD92" s="192"/>
      <c r="AE92" s="192"/>
    </row>
    <row r="93" spans="1:63" s="2" customFormat="1" ht="22.8" customHeight="1">
      <c r="A93" s="40"/>
      <c r="B93" s="41"/>
      <c r="C93" s="101" t="s">
        <v>196</v>
      </c>
      <c r="D93" s="42"/>
      <c r="E93" s="42"/>
      <c r="F93" s="42"/>
      <c r="G93" s="42"/>
      <c r="H93" s="42"/>
      <c r="I93" s="138"/>
      <c r="J93" s="199">
        <f>BK93</f>
        <v>0</v>
      </c>
      <c r="K93" s="42"/>
      <c r="L93" s="46"/>
      <c r="M93" s="97"/>
      <c r="N93" s="200"/>
      <c r="O93" s="98"/>
      <c r="P93" s="201">
        <f>P94+P261+P265</f>
        <v>0</v>
      </c>
      <c r="Q93" s="98"/>
      <c r="R93" s="201">
        <f>R94+R261+R265</f>
        <v>0</v>
      </c>
      <c r="S93" s="98"/>
      <c r="T93" s="202">
        <f>T94+T261+T265</f>
        <v>0</v>
      </c>
      <c r="U93" s="40"/>
      <c r="V93" s="40"/>
      <c r="W93" s="40"/>
      <c r="X93" s="40"/>
      <c r="Y93" s="40"/>
      <c r="Z93" s="40"/>
      <c r="AA93" s="40"/>
      <c r="AB93" s="40"/>
      <c r="AC93" s="40"/>
      <c r="AD93" s="40"/>
      <c r="AE93" s="40"/>
      <c r="AT93" s="18" t="s">
        <v>76</v>
      </c>
      <c r="AU93" s="18" t="s">
        <v>180</v>
      </c>
      <c r="BK93" s="203">
        <f>BK94+BK261+BK265</f>
        <v>0</v>
      </c>
    </row>
    <row r="94" spans="1:63" s="12" customFormat="1" ht="25.9" customHeight="1">
      <c r="A94" s="12"/>
      <c r="B94" s="204"/>
      <c r="C94" s="205"/>
      <c r="D94" s="206" t="s">
        <v>76</v>
      </c>
      <c r="E94" s="207" t="s">
        <v>197</v>
      </c>
      <c r="F94" s="207" t="s">
        <v>198</v>
      </c>
      <c r="G94" s="205"/>
      <c r="H94" s="205"/>
      <c r="I94" s="208"/>
      <c r="J94" s="209">
        <f>BK94</f>
        <v>0</v>
      </c>
      <c r="K94" s="205"/>
      <c r="L94" s="210"/>
      <c r="M94" s="211"/>
      <c r="N94" s="212"/>
      <c r="O94" s="212"/>
      <c r="P94" s="213">
        <f>P95+P155+P160+P173+P179+P188+P193+P234+P249+P256</f>
        <v>0</v>
      </c>
      <c r="Q94" s="212"/>
      <c r="R94" s="213">
        <f>R95+R155+R160+R173+R179+R188+R193+R234+R249+R256</f>
        <v>0</v>
      </c>
      <c r="S94" s="212"/>
      <c r="T94" s="214">
        <f>T95+T155+T160+T173+T179+T188+T193+T234+T249+T256</f>
        <v>0</v>
      </c>
      <c r="U94" s="12"/>
      <c r="V94" s="12"/>
      <c r="W94" s="12"/>
      <c r="X94" s="12"/>
      <c r="Y94" s="12"/>
      <c r="Z94" s="12"/>
      <c r="AA94" s="12"/>
      <c r="AB94" s="12"/>
      <c r="AC94" s="12"/>
      <c r="AD94" s="12"/>
      <c r="AE94" s="12"/>
      <c r="AR94" s="215" t="s">
        <v>84</v>
      </c>
      <c r="AT94" s="216" t="s">
        <v>76</v>
      </c>
      <c r="AU94" s="216" t="s">
        <v>6</v>
      </c>
      <c r="AY94" s="215" t="s">
        <v>199</v>
      </c>
      <c r="BK94" s="217">
        <f>BK95+BK155+BK160+BK173+BK179+BK188+BK193+BK234+BK249+BK256</f>
        <v>0</v>
      </c>
    </row>
    <row r="95" spans="1:63" s="12" customFormat="1" ht="22.8" customHeight="1">
      <c r="A95" s="12"/>
      <c r="B95" s="204"/>
      <c r="C95" s="205"/>
      <c r="D95" s="206" t="s">
        <v>76</v>
      </c>
      <c r="E95" s="218" t="s">
        <v>84</v>
      </c>
      <c r="F95" s="218" t="s">
        <v>854</v>
      </c>
      <c r="G95" s="205"/>
      <c r="H95" s="205"/>
      <c r="I95" s="208"/>
      <c r="J95" s="219">
        <f>BK95</f>
        <v>0</v>
      </c>
      <c r="K95" s="205"/>
      <c r="L95" s="210"/>
      <c r="M95" s="211"/>
      <c r="N95" s="212"/>
      <c r="O95" s="212"/>
      <c r="P95" s="213">
        <f>SUM(P96:P154)</f>
        <v>0</v>
      </c>
      <c r="Q95" s="212"/>
      <c r="R95" s="213">
        <f>SUM(R96:R154)</f>
        <v>0</v>
      </c>
      <c r="S95" s="212"/>
      <c r="T95" s="214">
        <f>SUM(T96:T154)</f>
        <v>0</v>
      </c>
      <c r="U95" s="12"/>
      <c r="V95" s="12"/>
      <c r="W95" s="12"/>
      <c r="X95" s="12"/>
      <c r="Y95" s="12"/>
      <c r="Z95" s="12"/>
      <c r="AA95" s="12"/>
      <c r="AB95" s="12"/>
      <c r="AC95" s="12"/>
      <c r="AD95" s="12"/>
      <c r="AE95" s="12"/>
      <c r="AR95" s="215" t="s">
        <v>84</v>
      </c>
      <c r="AT95" s="216" t="s">
        <v>76</v>
      </c>
      <c r="AU95" s="216" t="s">
        <v>84</v>
      </c>
      <c r="AY95" s="215" t="s">
        <v>199</v>
      </c>
      <c r="BK95" s="217">
        <f>SUM(BK96:BK154)</f>
        <v>0</v>
      </c>
    </row>
    <row r="96" spans="1:65" s="2" customFormat="1" ht="19.8" customHeight="1">
      <c r="A96" s="40"/>
      <c r="B96" s="41"/>
      <c r="C96" s="260" t="s">
        <v>84</v>
      </c>
      <c r="D96" s="260" t="s">
        <v>222</v>
      </c>
      <c r="E96" s="261" t="s">
        <v>855</v>
      </c>
      <c r="F96" s="262" t="s">
        <v>856</v>
      </c>
      <c r="G96" s="263" t="s">
        <v>324</v>
      </c>
      <c r="H96" s="264">
        <v>15</v>
      </c>
      <c r="I96" s="265"/>
      <c r="J96" s="266">
        <f>ROUND(I96*H96,2)</f>
        <v>0</v>
      </c>
      <c r="K96" s="262" t="s">
        <v>32</v>
      </c>
      <c r="L96" s="46"/>
      <c r="M96" s="267" t="s">
        <v>32</v>
      </c>
      <c r="N96" s="268"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209</v>
      </c>
      <c r="AT96" s="232" t="s">
        <v>222</v>
      </c>
      <c r="AU96" s="232" t="s">
        <v>86</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86</v>
      </c>
    </row>
    <row r="97" spans="1:47" s="2" customFormat="1" ht="12">
      <c r="A97" s="40"/>
      <c r="B97" s="41"/>
      <c r="C97" s="42"/>
      <c r="D97" s="234" t="s">
        <v>210</v>
      </c>
      <c r="E97" s="42"/>
      <c r="F97" s="235" t="s">
        <v>856</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86</v>
      </c>
    </row>
    <row r="98" spans="1:65" s="2" customFormat="1" ht="19.8" customHeight="1">
      <c r="A98" s="40"/>
      <c r="B98" s="41"/>
      <c r="C98" s="260" t="s">
        <v>86</v>
      </c>
      <c r="D98" s="260" t="s">
        <v>222</v>
      </c>
      <c r="E98" s="261" t="s">
        <v>857</v>
      </c>
      <c r="F98" s="262" t="s">
        <v>858</v>
      </c>
      <c r="G98" s="263" t="s">
        <v>288</v>
      </c>
      <c r="H98" s="264">
        <v>60</v>
      </c>
      <c r="I98" s="265"/>
      <c r="J98" s="266">
        <f>ROUND(I98*H98,2)</f>
        <v>0</v>
      </c>
      <c r="K98" s="262" t="s">
        <v>32</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209</v>
      </c>
      <c r="AT98" s="232" t="s">
        <v>222</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209</v>
      </c>
    </row>
    <row r="99" spans="1:47" s="2" customFormat="1" ht="12">
      <c r="A99" s="40"/>
      <c r="B99" s="41"/>
      <c r="C99" s="42"/>
      <c r="D99" s="234" t="s">
        <v>210</v>
      </c>
      <c r="E99" s="42"/>
      <c r="F99" s="235" t="s">
        <v>858</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51" s="13" customFormat="1" ht="12">
      <c r="A100" s="13"/>
      <c r="B100" s="238"/>
      <c r="C100" s="239"/>
      <c r="D100" s="234" t="s">
        <v>213</v>
      </c>
      <c r="E100" s="240" t="s">
        <v>32</v>
      </c>
      <c r="F100" s="241" t="s">
        <v>1394</v>
      </c>
      <c r="G100" s="239"/>
      <c r="H100" s="242">
        <v>60</v>
      </c>
      <c r="I100" s="243"/>
      <c r="J100" s="239"/>
      <c r="K100" s="239"/>
      <c r="L100" s="244"/>
      <c r="M100" s="245"/>
      <c r="N100" s="246"/>
      <c r="O100" s="246"/>
      <c r="P100" s="246"/>
      <c r="Q100" s="246"/>
      <c r="R100" s="246"/>
      <c r="S100" s="246"/>
      <c r="T100" s="247"/>
      <c r="U100" s="13"/>
      <c r="V100" s="13"/>
      <c r="W100" s="13"/>
      <c r="X100" s="13"/>
      <c r="Y100" s="13"/>
      <c r="Z100" s="13"/>
      <c r="AA100" s="13"/>
      <c r="AB100" s="13"/>
      <c r="AC100" s="13"/>
      <c r="AD100" s="13"/>
      <c r="AE100" s="13"/>
      <c r="AT100" s="248" t="s">
        <v>213</v>
      </c>
      <c r="AU100" s="248" t="s">
        <v>86</v>
      </c>
      <c r="AV100" s="13" t="s">
        <v>86</v>
      </c>
      <c r="AW100" s="13" t="s">
        <v>39</v>
      </c>
      <c r="AX100" s="13" t="s">
        <v>6</v>
      </c>
      <c r="AY100" s="248" t="s">
        <v>199</v>
      </c>
    </row>
    <row r="101" spans="1:51" s="14" customFormat="1" ht="12">
      <c r="A101" s="14"/>
      <c r="B101" s="249"/>
      <c r="C101" s="250"/>
      <c r="D101" s="234" t="s">
        <v>213</v>
      </c>
      <c r="E101" s="251" t="s">
        <v>32</v>
      </c>
      <c r="F101" s="252" t="s">
        <v>215</v>
      </c>
      <c r="G101" s="250"/>
      <c r="H101" s="253">
        <v>60</v>
      </c>
      <c r="I101" s="254"/>
      <c r="J101" s="250"/>
      <c r="K101" s="250"/>
      <c r="L101" s="255"/>
      <c r="M101" s="269"/>
      <c r="N101" s="270"/>
      <c r="O101" s="270"/>
      <c r="P101" s="270"/>
      <c r="Q101" s="270"/>
      <c r="R101" s="270"/>
      <c r="S101" s="270"/>
      <c r="T101" s="271"/>
      <c r="U101" s="14"/>
      <c r="V101" s="14"/>
      <c r="W101" s="14"/>
      <c r="X101" s="14"/>
      <c r="Y101" s="14"/>
      <c r="Z101" s="14"/>
      <c r="AA101" s="14"/>
      <c r="AB101" s="14"/>
      <c r="AC101" s="14"/>
      <c r="AD101" s="14"/>
      <c r="AE101" s="14"/>
      <c r="AT101" s="259" t="s">
        <v>213</v>
      </c>
      <c r="AU101" s="259" t="s">
        <v>86</v>
      </c>
      <c r="AV101" s="14" t="s">
        <v>209</v>
      </c>
      <c r="AW101" s="14" t="s">
        <v>39</v>
      </c>
      <c r="AX101" s="14" t="s">
        <v>84</v>
      </c>
      <c r="AY101" s="259" t="s">
        <v>199</v>
      </c>
    </row>
    <row r="102" spans="1:65" s="2" customFormat="1" ht="14.4" customHeight="1">
      <c r="A102" s="40"/>
      <c r="B102" s="41"/>
      <c r="C102" s="260" t="s">
        <v>221</v>
      </c>
      <c r="D102" s="260" t="s">
        <v>222</v>
      </c>
      <c r="E102" s="261" t="s">
        <v>860</v>
      </c>
      <c r="F102" s="262" t="s">
        <v>861</v>
      </c>
      <c r="G102" s="263" t="s">
        <v>288</v>
      </c>
      <c r="H102" s="264">
        <v>30</v>
      </c>
      <c r="I102" s="265"/>
      <c r="J102" s="266">
        <f>ROUND(I102*H102,2)</f>
        <v>0</v>
      </c>
      <c r="K102" s="262" t="s">
        <v>32</v>
      </c>
      <c r="L102" s="46"/>
      <c r="M102" s="267" t="s">
        <v>32</v>
      </c>
      <c r="N102" s="268"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209</v>
      </c>
      <c r="AT102" s="232" t="s">
        <v>222</v>
      </c>
      <c r="AU102" s="232" t="s">
        <v>86</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209</v>
      </c>
      <c r="BM102" s="232" t="s">
        <v>230</v>
      </c>
    </row>
    <row r="103" spans="1:47" s="2" customFormat="1" ht="12">
      <c r="A103" s="40"/>
      <c r="B103" s="41"/>
      <c r="C103" s="42"/>
      <c r="D103" s="234" t="s">
        <v>210</v>
      </c>
      <c r="E103" s="42"/>
      <c r="F103" s="235" t="s">
        <v>861</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86</v>
      </c>
    </row>
    <row r="104" spans="1:51" s="13" customFormat="1" ht="12">
      <c r="A104" s="13"/>
      <c r="B104" s="238"/>
      <c r="C104" s="239"/>
      <c r="D104" s="234" t="s">
        <v>213</v>
      </c>
      <c r="E104" s="240" t="s">
        <v>32</v>
      </c>
      <c r="F104" s="241" t="s">
        <v>1451</v>
      </c>
      <c r="G104" s="239"/>
      <c r="H104" s="242">
        <v>30</v>
      </c>
      <c r="I104" s="243"/>
      <c r="J104" s="239"/>
      <c r="K104" s="239"/>
      <c r="L104" s="244"/>
      <c r="M104" s="245"/>
      <c r="N104" s="246"/>
      <c r="O104" s="246"/>
      <c r="P104" s="246"/>
      <c r="Q104" s="246"/>
      <c r="R104" s="246"/>
      <c r="S104" s="246"/>
      <c r="T104" s="247"/>
      <c r="U104" s="13"/>
      <c r="V104" s="13"/>
      <c r="W104" s="13"/>
      <c r="X104" s="13"/>
      <c r="Y104" s="13"/>
      <c r="Z104" s="13"/>
      <c r="AA104" s="13"/>
      <c r="AB104" s="13"/>
      <c r="AC104" s="13"/>
      <c r="AD104" s="13"/>
      <c r="AE104" s="13"/>
      <c r="AT104" s="248" t="s">
        <v>213</v>
      </c>
      <c r="AU104" s="248" t="s">
        <v>86</v>
      </c>
      <c r="AV104" s="13" t="s">
        <v>86</v>
      </c>
      <c r="AW104" s="13" t="s">
        <v>39</v>
      </c>
      <c r="AX104" s="13" t="s">
        <v>6</v>
      </c>
      <c r="AY104" s="248" t="s">
        <v>199</v>
      </c>
    </row>
    <row r="105" spans="1:51" s="14" customFormat="1" ht="12">
      <c r="A105" s="14"/>
      <c r="B105" s="249"/>
      <c r="C105" s="250"/>
      <c r="D105" s="234" t="s">
        <v>213</v>
      </c>
      <c r="E105" s="251" t="s">
        <v>32</v>
      </c>
      <c r="F105" s="252" t="s">
        <v>215</v>
      </c>
      <c r="G105" s="250"/>
      <c r="H105" s="253">
        <v>30</v>
      </c>
      <c r="I105" s="254"/>
      <c r="J105" s="250"/>
      <c r="K105" s="250"/>
      <c r="L105" s="255"/>
      <c r="M105" s="269"/>
      <c r="N105" s="270"/>
      <c r="O105" s="270"/>
      <c r="P105" s="270"/>
      <c r="Q105" s="270"/>
      <c r="R105" s="270"/>
      <c r="S105" s="270"/>
      <c r="T105" s="271"/>
      <c r="U105" s="14"/>
      <c r="V105" s="14"/>
      <c r="W105" s="14"/>
      <c r="X105" s="14"/>
      <c r="Y105" s="14"/>
      <c r="Z105" s="14"/>
      <c r="AA105" s="14"/>
      <c r="AB105" s="14"/>
      <c r="AC105" s="14"/>
      <c r="AD105" s="14"/>
      <c r="AE105" s="14"/>
      <c r="AT105" s="259" t="s">
        <v>213</v>
      </c>
      <c r="AU105" s="259" t="s">
        <v>86</v>
      </c>
      <c r="AV105" s="14" t="s">
        <v>209</v>
      </c>
      <c r="AW105" s="14" t="s">
        <v>39</v>
      </c>
      <c r="AX105" s="14" t="s">
        <v>84</v>
      </c>
      <c r="AY105" s="259" t="s">
        <v>199</v>
      </c>
    </row>
    <row r="106" spans="1:65" s="2" customFormat="1" ht="40.2" customHeight="1">
      <c r="A106" s="40"/>
      <c r="B106" s="41"/>
      <c r="C106" s="260" t="s">
        <v>209</v>
      </c>
      <c r="D106" s="260" t="s">
        <v>222</v>
      </c>
      <c r="E106" s="261" t="s">
        <v>1311</v>
      </c>
      <c r="F106" s="262" t="s">
        <v>1312</v>
      </c>
      <c r="G106" s="263" t="s">
        <v>303</v>
      </c>
      <c r="H106" s="264">
        <v>77.1</v>
      </c>
      <c r="I106" s="265"/>
      <c r="J106" s="266">
        <f>ROUND(I106*H106,2)</f>
        <v>0</v>
      </c>
      <c r="K106" s="262" t="s">
        <v>32</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209</v>
      </c>
      <c r="AT106" s="232" t="s">
        <v>222</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208</v>
      </c>
    </row>
    <row r="107" spans="1:47" s="2" customFormat="1" ht="12">
      <c r="A107" s="40"/>
      <c r="B107" s="41"/>
      <c r="C107" s="42"/>
      <c r="D107" s="234" t="s">
        <v>210</v>
      </c>
      <c r="E107" s="42"/>
      <c r="F107" s="235" t="s">
        <v>1312</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51" s="13" customFormat="1" ht="12">
      <c r="A108" s="13"/>
      <c r="B108" s="238"/>
      <c r="C108" s="239"/>
      <c r="D108" s="234" t="s">
        <v>213</v>
      </c>
      <c r="E108" s="240" t="s">
        <v>32</v>
      </c>
      <c r="F108" s="241" t="s">
        <v>1671</v>
      </c>
      <c r="G108" s="239"/>
      <c r="H108" s="242">
        <v>77.1</v>
      </c>
      <c r="I108" s="243"/>
      <c r="J108" s="239"/>
      <c r="K108" s="239"/>
      <c r="L108" s="244"/>
      <c r="M108" s="245"/>
      <c r="N108" s="246"/>
      <c r="O108" s="246"/>
      <c r="P108" s="246"/>
      <c r="Q108" s="246"/>
      <c r="R108" s="246"/>
      <c r="S108" s="246"/>
      <c r="T108" s="247"/>
      <c r="U108" s="13"/>
      <c r="V108" s="13"/>
      <c r="W108" s="13"/>
      <c r="X108" s="13"/>
      <c r="Y108" s="13"/>
      <c r="Z108" s="13"/>
      <c r="AA108" s="13"/>
      <c r="AB108" s="13"/>
      <c r="AC108" s="13"/>
      <c r="AD108" s="13"/>
      <c r="AE108" s="13"/>
      <c r="AT108" s="248" t="s">
        <v>213</v>
      </c>
      <c r="AU108" s="248" t="s">
        <v>86</v>
      </c>
      <c r="AV108" s="13" t="s">
        <v>86</v>
      </c>
      <c r="AW108" s="13" t="s">
        <v>39</v>
      </c>
      <c r="AX108" s="13" t="s">
        <v>6</v>
      </c>
      <c r="AY108" s="248" t="s">
        <v>199</v>
      </c>
    </row>
    <row r="109" spans="1:51" s="14" customFormat="1" ht="12">
      <c r="A109" s="14"/>
      <c r="B109" s="249"/>
      <c r="C109" s="250"/>
      <c r="D109" s="234" t="s">
        <v>213</v>
      </c>
      <c r="E109" s="251" t="s">
        <v>32</v>
      </c>
      <c r="F109" s="252" t="s">
        <v>215</v>
      </c>
      <c r="G109" s="250"/>
      <c r="H109" s="253">
        <v>77.1</v>
      </c>
      <c r="I109" s="254"/>
      <c r="J109" s="250"/>
      <c r="K109" s="250"/>
      <c r="L109" s="255"/>
      <c r="M109" s="269"/>
      <c r="N109" s="270"/>
      <c r="O109" s="270"/>
      <c r="P109" s="270"/>
      <c r="Q109" s="270"/>
      <c r="R109" s="270"/>
      <c r="S109" s="270"/>
      <c r="T109" s="271"/>
      <c r="U109" s="14"/>
      <c r="V109" s="14"/>
      <c r="W109" s="14"/>
      <c r="X109" s="14"/>
      <c r="Y109" s="14"/>
      <c r="Z109" s="14"/>
      <c r="AA109" s="14"/>
      <c r="AB109" s="14"/>
      <c r="AC109" s="14"/>
      <c r="AD109" s="14"/>
      <c r="AE109" s="14"/>
      <c r="AT109" s="259" t="s">
        <v>213</v>
      </c>
      <c r="AU109" s="259" t="s">
        <v>86</v>
      </c>
      <c r="AV109" s="14" t="s">
        <v>209</v>
      </c>
      <c r="AW109" s="14" t="s">
        <v>39</v>
      </c>
      <c r="AX109" s="14" t="s">
        <v>84</v>
      </c>
      <c r="AY109" s="259" t="s">
        <v>199</v>
      </c>
    </row>
    <row r="110" spans="1:65" s="2" customFormat="1" ht="40.2" customHeight="1">
      <c r="A110" s="40"/>
      <c r="B110" s="41"/>
      <c r="C110" s="260" t="s">
        <v>200</v>
      </c>
      <c r="D110" s="260" t="s">
        <v>222</v>
      </c>
      <c r="E110" s="261" t="s">
        <v>868</v>
      </c>
      <c r="F110" s="262" t="s">
        <v>869</v>
      </c>
      <c r="G110" s="263" t="s">
        <v>303</v>
      </c>
      <c r="H110" s="264">
        <v>77.1</v>
      </c>
      <c r="I110" s="265"/>
      <c r="J110" s="266">
        <f>ROUND(I110*H110,2)</f>
        <v>0</v>
      </c>
      <c r="K110" s="262" t="s">
        <v>32</v>
      </c>
      <c r="L110" s="46"/>
      <c r="M110" s="267" t="s">
        <v>32</v>
      </c>
      <c r="N110" s="268" t="s">
        <v>48</v>
      </c>
      <c r="O110" s="86"/>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209</v>
      </c>
      <c r="AT110" s="232" t="s">
        <v>222</v>
      </c>
      <c r="AU110" s="232" t="s">
        <v>86</v>
      </c>
      <c r="AY110" s="18" t="s">
        <v>199</v>
      </c>
      <c r="BE110" s="233">
        <f>IF(N110="základní",J110,0)</f>
        <v>0</v>
      </c>
      <c r="BF110" s="233">
        <f>IF(N110="snížená",J110,0)</f>
        <v>0</v>
      </c>
      <c r="BG110" s="233">
        <f>IF(N110="zákl. přenesená",J110,0)</f>
        <v>0</v>
      </c>
      <c r="BH110" s="233">
        <f>IF(N110="sníž. přenesená",J110,0)</f>
        <v>0</v>
      </c>
      <c r="BI110" s="233">
        <f>IF(N110="nulová",J110,0)</f>
        <v>0</v>
      </c>
      <c r="BJ110" s="18" t="s">
        <v>84</v>
      </c>
      <c r="BK110" s="233">
        <f>ROUND(I110*H110,2)</f>
        <v>0</v>
      </c>
      <c r="BL110" s="18" t="s">
        <v>209</v>
      </c>
      <c r="BM110" s="232" t="s">
        <v>235</v>
      </c>
    </row>
    <row r="111" spans="1:47" s="2" customFormat="1" ht="12">
      <c r="A111" s="40"/>
      <c r="B111" s="41"/>
      <c r="C111" s="42"/>
      <c r="D111" s="234" t="s">
        <v>210</v>
      </c>
      <c r="E111" s="42"/>
      <c r="F111" s="235" t="s">
        <v>869</v>
      </c>
      <c r="G111" s="42"/>
      <c r="H111" s="42"/>
      <c r="I111" s="138"/>
      <c r="J111" s="42"/>
      <c r="K111" s="42"/>
      <c r="L111" s="46"/>
      <c r="M111" s="236"/>
      <c r="N111" s="237"/>
      <c r="O111" s="86"/>
      <c r="P111" s="86"/>
      <c r="Q111" s="86"/>
      <c r="R111" s="86"/>
      <c r="S111" s="86"/>
      <c r="T111" s="87"/>
      <c r="U111" s="40"/>
      <c r="V111" s="40"/>
      <c r="W111" s="40"/>
      <c r="X111" s="40"/>
      <c r="Y111" s="40"/>
      <c r="Z111" s="40"/>
      <c r="AA111" s="40"/>
      <c r="AB111" s="40"/>
      <c r="AC111" s="40"/>
      <c r="AD111" s="40"/>
      <c r="AE111" s="40"/>
      <c r="AT111" s="18" t="s">
        <v>210</v>
      </c>
      <c r="AU111" s="18" t="s">
        <v>86</v>
      </c>
    </row>
    <row r="112" spans="1:51" s="13" customFormat="1" ht="12">
      <c r="A112" s="13"/>
      <c r="B112" s="238"/>
      <c r="C112" s="239"/>
      <c r="D112" s="234" t="s">
        <v>213</v>
      </c>
      <c r="E112" s="240" t="s">
        <v>32</v>
      </c>
      <c r="F112" s="241" t="s">
        <v>1671</v>
      </c>
      <c r="G112" s="239"/>
      <c r="H112" s="242">
        <v>77.1</v>
      </c>
      <c r="I112" s="243"/>
      <c r="J112" s="239"/>
      <c r="K112" s="239"/>
      <c r="L112" s="244"/>
      <c r="M112" s="245"/>
      <c r="N112" s="246"/>
      <c r="O112" s="246"/>
      <c r="P112" s="246"/>
      <c r="Q112" s="246"/>
      <c r="R112" s="246"/>
      <c r="S112" s="246"/>
      <c r="T112" s="247"/>
      <c r="U112" s="13"/>
      <c r="V112" s="13"/>
      <c r="W112" s="13"/>
      <c r="X112" s="13"/>
      <c r="Y112" s="13"/>
      <c r="Z112" s="13"/>
      <c r="AA112" s="13"/>
      <c r="AB112" s="13"/>
      <c r="AC112" s="13"/>
      <c r="AD112" s="13"/>
      <c r="AE112" s="13"/>
      <c r="AT112" s="248" t="s">
        <v>213</v>
      </c>
      <c r="AU112" s="248" t="s">
        <v>86</v>
      </c>
      <c r="AV112" s="13" t="s">
        <v>86</v>
      </c>
      <c r="AW112" s="13" t="s">
        <v>39</v>
      </c>
      <c r="AX112" s="13" t="s">
        <v>6</v>
      </c>
      <c r="AY112" s="248" t="s">
        <v>199</v>
      </c>
    </row>
    <row r="113" spans="1:51" s="14" customFormat="1" ht="12">
      <c r="A113" s="14"/>
      <c r="B113" s="249"/>
      <c r="C113" s="250"/>
      <c r="D113" s="234" t="s">
        <v>213</v>
      </c>
      <c r="E113" s="251" t="s">
        <v>32</v>
      </c>
      <c r="F113" s="252" t="s">
        <v>215</v>
      </c>
      <c r="G113" s="250"/>
      <c r="H113" s="253">
        <v>77.1</v>
      </c>
      <c r="I113" s="254"/>
      <c r="J113" s="250"/>
      <c r="K113" s="250"/>
      <c r="L113" s="255"/>
      <c r="M113" s="269"/>
      <c r="N113" s="270"/>
      <c r="O113" s="270"/>
      <c r="P113" s="270"/>
      <c r="Q113" s="270"/>
      <c r="R113" s="270"/>
      <c r="S113" s="270"/>
      <c r="T113" s="271"/>
      <c r="U113" s="14"/>
      <c r="V113" s="14"/>
      <c r="W113" s="14"/>
      <c r="X113" s="14"/>
      <c r="Y113" s="14"/>
      <c r="Z113" s="14"/>
      <c r="AA113" s="14"/>
      <c r="AB113" s="14"/>
      <c r="AC113" s="14"/>
      <c r="AD113" s="14"/>
      <c r="AE113" s="14"/>
      <c r="AT113" s="259" t="s">
        <v>213</v>
      </c>
      <c r="AU113" s="259" t="s">
        <v>86</v>
      </c>
      <c r="AV113" s="14" t="s">
        <v>209</v>
      </c>
      <c r="AW113" s="14" t="s">
        <v>39</v>
      </c>
      <c r="AX113" s="14" t="s">
        <v>84</v>
      </c>
      <c r="AY113" s="259" t="s">
        <v>199</v>
      </c>
    </row>
    <row r="114" spans="1:65" s="2" customFormat="1" ht="19.8" customHeight="1">
      <c r="A114" s="40"/>
      <c r="B114" s="41"/>
      <c r="C114" s="260" t="s">
        <v>230</v>
      </c>
      <c r="D114" s="260" t="s">
        <v>222</v>
      </c>
      <c r="E114" s="261" t="s">
        <v>870</v>
      </c>
      <c r="F114" s="262" t="s">
        <v>871</v>
      </c>
      <c r="G114" s="263" t="s">
        <v>296</v>
      </c>
      <c r="H114" s="264">
        <v>154.2</v>
      </c>
      <c r="I114" s="265"/>
      <c r="J114" s="266">
        <f>ROUND(I114*H114,2)</f>
        <v>0</v>
      </c>
      <c r="K114" s="262" t="s">
        <v>32</v>
      </c>
      <c r="L114" s="46"/>
      <c r="M114" s="267" t="s">
        <v>32</v>
      </c>
      <c r="N114" s="268" t="s">
        <v>48</v>
      </c>
      <c r="O114" s="86"/>
      <c r="P114" s="230">
        <f>O114*H114</f>
        <v>0</v>
      </c>
      <c r="Q114" s="230">
        <v>0</v>
      </c>
      <c r="R114" s="230">
        <f>Q114*H114</f>
        <v>0</v>
      </c>
      <c r="S114" s="230">
        <v>0</v>
      </c>
      <c r="T114" s="231">
        <f>S114*H114</f>
        <v>0</v>
      </c>
      <c r="U114" s="40"/>
      <c r="V114" s="40"/>
      <c r="W114" s="40"/>
      <c r="X114" s="40"/>
      <c r="Y114" s="40"/>
      <c r="Z114" s="40"/>
      <c r="AA114" s="40"/>
      <c r="AB114" s="40"/>
      <c r="AC114" s="40"/>
      <c r="AD114" s="40"/>
      <c r="AE114" s="40"/>
      <c r="AR114" s="232" t="s">
        <v>209</v>
      </c>
      <c r="AT114" s="232" t="s">
        <v>222</v>
      </c>
      <c r="AU114" s="232" t="s">
        <v>86</v>
      </c>
      <c r="AY114" s="18" t="s">
        <v>199</v>
      </c>
      <c r="BE114" s="233">
        <f>IF(N114="základní",J114,0)</f>
        <v>0</v>
      </c>
      <c r="BF114" s="233">
        <f>IF(N114="snížená",J114,0)</f>
        <v>0</v>
      </c>
      <c r="BG114" s="233">
        <f>IF(N114="zákl. přenesená",J114,0)</f>
        <v>0</v>
      </c>
      <c r="BH114" s="233">
        <f>IF(N114="sníž. přenesená",J114,0)</f>
        <v>0</v>
      </c>
      <c r="BI114" s="233">
        <f>IF(N114="nulová",J114,0)</f>
        <v>0</v>
      </c>
      <c r="BJ114" s="18" t="s">
        <v>84</v>
      </c>
      <c r="BK114" s="233">
        <f>ROUND(I114*H114,2)</f>
        <v>0</v>
      </c>
      <c r="BL114" s="18" t="s">
        <v>209</v>
      </c>
      <c r="BM114" s="232" t="s">
        <v>238</v>
      </c>
    </row>
    <row r="115" spans="1:47" s="2" customFormat="1" ht="12">
      <c r="A115" s="40"/>
      <c r="B115" s="41"/>
      <c r="C115" s="42"/>
      <c r="D115" s="234" t="s">
        <v>210</v>
      </c>
      <c r="E115" s="42"/>
      <c r="F115" s="235" t="s">
        <v>871</v>
      </c>
      <c r="G115" s="42"/>
      <c r="H115" s="42"/>
      <c r="I115" s="138"/>
      <c r="J115" s="42"/>
      <c r="K115" s="42"/>
      <c r="L115" s="46"/>
      <c r="M115" s="236"/>
      <c r="N115" s="237"/>
      <c r="O115" s="86"/>
      <c r="P115" s="86"/>
      <c r="Q115" s="86"/>
      <c r="R115" s="86"/>
      <c r="S115" s="86"/>
      <c r="T115" s="87"/>
      <c r="U115" s="40"/>
      <c r="V115" s="40"/>
      <c r="W115" s="40"/>
      <c r="X115" s="40"/>
      <c r="Y115" s="40"/>
      <c r="Z115" s="40"/>
      <c r="AA115" s="40"/>
      <c r="AB115" s="40"/>
      <c r="AC115" s="40"/>
      <c r="AD115" s="40"/>
      <c r="AE115" s="40"/>
      <c r="AT115" s="18" t="s">
        <v>210</v>
      </c>
      <c r="AU115" s="18" t="s">
        <v>86</v>
      </c>
    </row>
    <row r="116" spans="1:65" s="2" customFormat="1" ht="30" customHeight="1">
      <c r="A116" s="40"/>
      <c r="B116" s="41"/>
      <c r="C116" s="260" t="s">
        <v>239</v>
      </c>
      <c r="D116" s="260" t="s">
        <v>222</v>
      </c>
      <c r="E116" s="261" t="s">
        <v>872</v>
      </c>
      <c r="F116" s="262" t="s">
        <v>873</v>
      </c>
      <c r="G116" s="263" t="s">
        <v>303</v>
      </c>
      <c r="H116" s="264">
        <v>77.1</v>
      </c>
      <c r="I116" s="265"/>
      <c r="J116" s="266">
        <f>ROUND(I116*H116,2)</f>
        <v>0</v>
      </c>
      <c r="K116" s="262" t="s">
        <v>32</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209</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242</v>
      </c>
    </row>
    <row r="117" spans="1:47" s="2" customFormat="1" ht="12">
      <c r="A117" s="40"/>
      <c r="B117" s="41"/>
      <c r="C117" s="42"/>
      <c r="D117" s="234" t="s">
        <v>210</v>
      </c>
      <c r="E117" s="42"/>
      <c r="F117" s="235" t="s">
        <v>873</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65" s="2" customFormat="1" ht="30" customHeight="1">
      <c r="A118" s="40"/>
      <c r="B118" s="41"/>
      <c r="C118" s="260" t="s">
        <v>208</v>
      </c>
      <c r="D118" s="260" t="s">
        <v>222</v>
      </c>
      <c r="E118" s="261" t="s">
        <v>874</v>
      </c>
      <c r="F118" s="262" t="s">
        <v>875</v>
      </c>
      <c r="G118" s="263" t="s">
        <v>303</v>
      </c>
      <c r="H118" s="264">
        <v>1542</v>
      </c>
      <c r="I118" s="265"/>
      <c r="J118" s="266">
        <f>ROUND(I118*H118,2)</f>
        <v>0</v>
      </c>
      <c r="K118" s="262" t="s">
        <v>32</v>
      </c>
      <c r="L118" s="46"/>
      <c r="M118" s="267" t="s">
        <v>32</v>
      </c>
      <c r="N118" s="268"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209</v>
      </c>
      <c r="AT118" s="232" t="s">
        <v>222</v>
      </c>
      <c r="AU118" s="232" t="s">
        <v>86</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245</v>
      </c>
    </row>
    <row r="119" spans="1:47" s="2" customFormat="1" ht="12">
      <c r="A119" s="40"/>
      <c r="B119" s="41"/>
      <c r="C119" s="42"/>
      <c r="D119" s="234" t="s">
        <v>210</v>
      </c>
      <c r="E119" s="42"/>
      <c r="F119" s="235" t="s">
        <v>875</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86</v>
      </c>
    </row>
    <row r="120" spans="1:51" s="13" customFormat="1" ht="12">
      <c r="A120" s="13"/>
      <c r="B120" s="238"/>
      <c r="C120" s="239"/>
      <c r="D120" s="234" t="s">
        <v>213</v>
      </c>
      <c r="E120" s="240" t="s">
        <v>32</v>
      </c>
      <c r="F120" s="241" t="s">
        <v>1672</v>
      </c>
      <c r="G120" s="239"/>
      <c r="H120" s="242">
        <v>1542</v>
      </c>
      <c r="I120" s="243"/>
      <c r="J120" s="239"/>
      <c r="K120" s="239"/>
      <c r="L120" s="244"/>
      <c r="M120" s="245"/>
      <c r="N120" s="246"/>
      <c r="O120" s="246"/>
      <c r="P120" s="246"/>
      <c r="Q120" s="246"/>
      <c r="R120" s="246"/>
      <c r="S120" s="246"/>
      <c r="T120" s="247"/>
      <c r="U120" s="13"/>
      <c r="V120" s="13"/>
      <c r="W120" s="13"/>
      <c r="X120" s="13"/>
      <c r="Y120" s="13"/>
      <c r="Z120" s="13"/>
      <c r="AA120" s="13"/>
      <c r="AB120" s="13"/>
      <c r="AC120" s="13"/>
      <c r="AD120" s="13"/>
      <c r="AE120" s="13"/>
      <c r="AT120" s="248" t="s">
        <v>213</v>
      </c>
      <c r="AU120" s="248" t="s">
        <v>86</v>
      </c>
      <c r="AV120" s="13" t="s">
        <v>86</v>
      </c>
      <c r="AW120" s="13" t="s">
        <v>39</v>
      </c>
      <c r="AX120" s="13" t="s">
        <v>6</v>
      </c>
      <c r="AY120" s="248" t="s">
        <v>199</v>
      </c>
    </row>
    <row r="121" spans="1:51" s="14" customFormat="1" ht="12">
      <c r="A121" s="14"/>
      <c r="B121" s="249"/>
      <c r="C121" s="250"/>
      <c r="D121" s="234" t="s">
        <v>213</v>
      </c>
      <c r="E121" s="251" t="s">
        <v>32</v>
      </c>
      <c r="F121" s="252" t="s">
        <v>215</v>
      </c>
      <c r="G121" s="250"/>
      <c r="H121" s="253">
        <v>1542</v>
      </c>
      <c r="I121" s="254"/>
      <c r="J121" s="250"/>
      <c r="K121" s="250"/>
      <c r="L121" s="255"/>
      <c r="M121" s="269"/>
      <c r="N121" s="270"/>
      <c r="O121" s="270"/>
      <c r="P121" s="270"/>
      <c r="Q121" s="270"/>
      <c r="R121" s="270"/>
      <c r="S121" s="270"/>
      <c r="T121" s="271"/>
      <c r="U121" s="14"/>
      <c r="V121" s="14"/>
      <c r="W121" s="14"/>
      <c r="X121" s="14"/>
      <c r="Y121" s="14"/>
      <c r="Z121" s="14"/>
      <c r="AA121" s="14"/>
      <c r="AB121" s="14"/>
      <c r="AC121" s="14"/>
      <c r="AD121" s="14"/>
      <c r="AE121" s="14"/>
      <c r="AT121" s="259" t="s">
        <v>213</v>
      </c>
      <c r="AU121" s="259" t="s">
        <v>86</v>
      </c>
      <c r="AV121" s="14" t="s">
        <v>209</v>
      </c>
      <c r="AW121" s="14" t="s">
        <v>39</v>
      </c>
      <c r="AX121" s="14" t="s">
        <v>84</v>
      </c>
      <c r="AY121" s="259" t="s">
        <v>199</v>
      </c>
    </row>
    <row r="122" spans="1:65" s="2" customFormat="1" ht="19.8" customHeight="1">
      <c r="A122" s="40"/>
      <c r="B122" s="41"/>
      <c r="C122" s="260" t="s">
        <v>249</v>
      </c>
      <c r="D122" s="260" t="s">
        <v>222</v>
      </c>
      <c r="E122" s="261" t="s">
        <v>1317</v>
      </c>
      <c r="F122" s="262" t="s">
        <v>1318</v>
      </c>
      <c r="G122" s="263" t="s">
        <v>303</v>
      </c>
      <c r="H122" s="264">
        <v>77.1</v>
      </c>
      <c r="I122" s="265"/>
      <c r="J122" s="266">
        <f>ROUND(I122*H122,2)</f>
        <v>0</v>
      </c>
      <c r="K122" s="262" t="s">
        <v>32</v>
      </c>
      <c r="L122" s="46"/>
      <c r="M122" s="267" t="s">
        <v>32</v>
      </c>
      <c r="N122" s="268" t="s">
        <v>48</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209</v>
      </c>
      <c r="AT122" s="232" t="s">
        <v>222</v>
      </c>
      <c r="AU122" s="232" t="s">
        <v>86</v>
      </c>
      <c r="AY122" s="18" t="s">
        <v>199</v>
      </c>
      <c r="BE122" s="233">
        <f>IF(N122="základní",J122,0)</f>
        <v>0</v>
      </c>
      <c r="BF122" s="233">
        <f>IF(N122="snížená",J122,0)</f>
        <v>0</v>
      </c>
      <c r="BG122" s="233">
        <f>IF(N122="zákl. přenesená",J122,0)</f>
        <v>0</v>
      </c>
      <c r="BH122" s="233">
        <f>IF(N122="sníž. přenesená",J122,0)</f>
        <v>0</v>
      </c>
      <c r="BI122" s="233">
        <f>IF(N122="nulová",J122,0)</f>
        <v>0</v>
      </c>
      <c r="BJ122" s="18" t="s">
        <v>84</v>
      </c>
      <c r="BK122" s="233">
        <f>ROUND(I122*H122,2)</f>
        <v>0</v>
      </c>
      <c r="BL122" s="18" t="s">
        <v>209</v>
      </c>
      <c r="BM122" s="232" t="s">
        <v>254</v>
      </c>
    </row>
    <row r="123" spans="1:47" s="2" customFormat="1" ht="12">
      <c r="A123" s="40"/>
      <c r="B123" s="41"/>
      <c r="C123" s="42"/>
      <c r="D123" s="234" t="s">
        <v>210</v>
      </c>
      <c r="E123" s="42"/>
      <c r="F123" s="235" t="s">
        <v>1318</v>
      </c>
      <c r="G123" s="42"/>
      <c r="H123" s="42"/>
      <c r="I123" s="138"/>
      <c r="J123" s="42"/>
      <c r="K123" s="42"/>
      <c r="L123" s="46"/>
      <c r="M123" s="236"/>
      <c r="N123" s="237"/>
      <c r="O123" s="86"/>
      <c r="P123" s="86"/>
      <c r="Q123" s="86"/>
      <c r="R123" s="86"/>
      <c r="S123" s="86"/>
      <c r="T123" s="87"/>
      <c r="U123" s="40"/>
      <c r="V123" s="40"/>
      <c r="W123" s="40"/>
      <c r="X123" s="40"/>
      <c r="Y123" s="40"/>
      <c r="Z123" s="40"/>
      <c r="AA123" s="40"/>
      <c r="AB123" s="40"/>
      <c r="AC123" s="40"/>
      <c r="AD123" s="40"/>
      <c r="AE123" s="40"/>
      <c r="AT123" s="18" t="s">
        <v>210</v>
      </c>
      <c r="AU123" s="18" t="s">
        <v>86</v>
      </c>
    </row>
    <row r="124" spans="1:51" s="13" customFormat="1" ht="12">
      <c r="A124" s="13"/>
      <c r="B124" s="238"/>
      <c r="C124" s="239"/>
      <c r="D124" s="234" t="s">
        <v>213</v>
      </c>
      <c r="E124" s="240" t="s">
        <v>32</v>
      </c>
      <c r="F124" s="241" t="s">
        <v>1671</v>
      </c>
      <c r="G124" s="239"/>
      <c r="H124" s="242">
        <v>77.1</v>
      </c>
      <c r="I124" s="243"/>
      <c r="J124" s="239"/>
      <c r="K124" s="239"/>
      <c r="L124" s="244"/>
      <c r="M124" s="245"/>
      <c r="N124" s="246"/>
      <c r="O124" s="246"/>
      <c r="P124" s="246"/>
      <c r="Q124" s="246"/>
      <c r="R124" s="246"/>
      <c r="S124" s="246"/>
      <c r="T124" s="247"/>
      <c r="U124" s="13"/>
      <c r="V124" s="13"/>
      <c r="W124" s="13"/>
      <c r="X124" s="13"/>
      <c r="Y124" s="13"/>
      <c r="Z124" s="13"/>
      <c r="AA124" s="13"/>
      <c r="AB124" s="13"/>
      <c r="AC124" s="13"/>
      <c r="AD124" s="13"/>
      <c r="AE124" s="13"/>
      <c r="AT124" s="248" t="s">
        <v>213</v>
      </c>
      <c r="AU124" s="248" t="s">
        <v>86</v>
      </c>
      <c r="AV124" s="13" t="s">
        <v>86</v>
      </c>
      <c r="AW124" s="13" t="s">
        <v>39</v>
      </c>
      <c r="AX124" s="13" t="s">
        <v>6</v>
      </c>
      <c r="AY124" s="248" t="s">
        <v>199</v>
      </c>
    </row>
    <row r="125" spans="1:51" s="14" customFormat="1" ht="12">
      <c r="A125" s="14"/>
      <c r="B125" s="249"/>
      <c r="C125" s="250"/>
      <c r="D125" s="234" t="s">
        <v>213</v>
      </c>
      <c r="E125" s="251" t="s">
        <v>32</v>
      </c>
      <c r="F125" s="252" t="s">
        <v>215</v>
      </c>
      <c r="G125" s="250"/>
      <c r="H125" s="253">
        <v>77.1</v>
      </c>
      <c r="I125" s="254"/>
      <c r="J125" s="250"/>
      <c r="K125" s="250"/>
      <c r="L125" s="255"/>
      <c r="M125" s="269"/>
      <c r="N125" s="270"/>
      <c r="O125" s="270"/>
      <c r="P125" s="270"/>
      <c r="Q125" s="270"/>
      <c r="R125" s="270"/>
      <c r="S125" s="270"/>
      <c r="T125" s="271"/>
      <c r="U125" s="14"/>
      <c r="V125" s="14"/>
      <c r="W125" s="14"/>
      <c r="X125" s="14"/>
      <c r="Y125" s="14"/>
      <c r="Z125" s="14"/>
      <c r="AA125" s="14"/>
      <c r="AB125" s="14"/>
      <c r="AC125" s="14"/>
      <c r="AD125" s="14"/>
      <c r="AE125" s="14"/>
      <c r="AT125" s="259" t="s">
        <v>213</v>
      </c>
      <c r="AU125" s="259" t="s">
        <v>86</v>
      </c>
      <c r="AV125" s="14" t="s">
        <v>209</v>
      </c>
      <c r="AW125" s="14" t="s">
        <v>39</v>
      </c>
      <c r="AX125" s="14" t="s">
        <v>84</v>
      </c>
      <c r="AY125" s="259" t="s">
        <v>199</v>
      </c>
    </row>
    <row r="126" spans="1:65" s="2" customFormat="1" ht="19.8" customHeight="1">
      <c r="A126" s="40"/>
      <c r="B126" s="41"/>
      <c r="C126" s="260" t="s">
        <v>235</v>
      </c>
      <c r="D126" s="260" t="s">
        <v>222</v>
      </c>
      <c r="E126" s="261" t="s">
        <v>882</v>
      </c>
      <c r="F126" s="262" t="s">
        <v>883</v>
      </c>
      <c r="G126" s="263" t="s">
        <v>303</v>
      </c>
      <c r="H126" s="264">
        <v>77.1</v>
      </c>
      <c r="I126" s="265"/>
      <c r="J126" s="266">
        <f>ROUND(I126*H126,2)</f>
        <v>0</v>
      </c>
      <c r="K126" s="262" t="s">
        <v>32</v>
      </c>
      <c r="L126" s="46"/>
      <c r="M126" s="267" t="s">
        <v>32</v>
      </c>
      <c r="N126" s="268" t="s">
        <v>48</v>
      </c>
      <c r="O126" s="86"/>
      <c r="P126" s="230">
        <f>O126*H126</f>
        <v>0</v>
      </c>
      <c r="Q126" s="230">
        <v>0</v>
      </c>
      <c r="R126" s="230">
        <f>Q126*H126</f>
        <v>0</v>
      </c>
      <c r="S126" s="230">
        <v>0</v>
      </c>
      <c r="T126" s="231">
        <f>S126*H126</f>
        <v>0</v>
      </c>
      <c r="U126" s="40"/>
      <c r="V126" s="40"/>
      <c r="W126" s="40"/>
      <c r="X126" s="40"/>
      <c r="Y126" s="40"/>
      <c r="Z126" s="40"/>
      <c r="AA126" s="40"/>
      <c r="AB126" s="40"/>
      <c r="AC126" s="40"/>
      <c r="AD126" s="40"/>
      <c r="AE126" s="40"/>
      <c r="AR126" s="232" t="s">
        <v>209</v>
      </c>
      <c r="AT126" s="232" t="s">
        <v>222</v>
      </c>
      <c r="AU126" s="232" t="s">
        <v>86</v>
      </c>
      <c r="AY126" s="18" t="s">
        <v>199</v>
      </c>
      <c r="BE126" s="233">
        <f>IF(N126="základní",J126,0)</f>
        <v>0</v>
      </c>
      <c r="BF126" s="233">
        <f>IF(N126="snížená",J126,0)</f>
        <v>0</v>
      </c>
      <c r="BG126" s="233">
        <f>IF(N126="zákl. přenesená",J126,0)</f>
        <v>0</v>
      </c>
      <c r="BH126" s="233">
        <f>IF(N126="sníž. přenesená",J126,0)</f>
        <v>0</v>
      </c>
      <c r="BI126" s="233">
        <f>IF(N126="nulová",J126,0)</f>
        <v>0</v>
      </c>
      <c r="BJ126" s="18" t="s">
        <v>84</v>
      </c>
      <c r="BK126" s="233">
        <f>ROUND(I126*H126,2)</f>
        <v>0</v>
      </c>
      <c r="BL126" s="18" t="s">
        <v>209</v>
      </c>
      <c r="BM126" s="232" t="s">
        <v>257</v>
      </c>
    </row>
    <row r="127" spans="1:47" s="2" customFormat="1" ht="12">
      <c r="A127" s="40"/>
      <c r="B127" s="41"/>
      <c r="C127" s="42"/>
      <c r="D127" s="234" t="s">
        <v>210</v>
      </c>
      <c r="E127" s="42"/>
      <c r="F127" s="235" t="s">
        <v>883</v>
      </c>
      <c r="G127" s="42"/>
      <c r="H127" s="42"/>
      <c r="I127" s="138"/>
      <c r="J127" s="42"/>
      <c r="K127" s="42"/>
      <c r="L127" s="46"/>
      <c r="M127" s="236"/>
      <c r="N127" s="237"/>
      <c r="O127" s="86"/>
      <c r="P127" s="86"/>
      <c r="Q127" s="86"/>
      <c r="R127" s="86"/>
      <c r="S127" s="86"/>
      <c r="T127" s="87"/>
      <c r="U127" s="40"/>
      <c r="V127" s="40"/>
      <c r="W127" s="40"/>
      <c r="X127" s="40"/>
      <c r="Y127" s="40"/>
      <c r="Z127" s="40"/>
      <c r="AA127" s="40"/>
      <c r="AB127" s="40"/>
      <c r="AC127" s="40"/>
      <c r="AD127" s="40"/>
      <c r="AE127" s="40"/>
      <c r="AT127" s="18" t="s">
        <v>210</v>
      </c>
      <c r="AU127" s="18" t="s">
        <v>86</v>
      </c>
    </row>
    <row r="128" spans="1:51" s="15" customFormat="1" ht="12">
      <c r="A128" s="15"/>
      <c r="B128" s="276"/>
      <c r="C128" s="277"/>
      <c r="D128" s="234" t="s">
        <v>213</v>
      </c>
      <c r="E128" s="278" t="s">
        <v>32</v>
      </c>
      <c r="F128" s="279" t="s">
        <v>884</v>
      </c>
      <c r="G128" s="277"/>
      <c r="H128" s="278" t="s">
        <v>32</v>
      </c>
      <c r="I128" s="280"/>
      <c r="J128" s="277"/>
      <c r="K128" s="277"/>
      <c r="L128" s="281"/>
      <c r="M128" s="282"/>
      <c r="N128" s="283"/>
      <c r="O128" s="283"/>
      <c r="P128" s="283"/>
      <c r="Q128" s="283"/>
      <c r="R128" s="283"/>
      <c r="S128" s="283"/>
      <c r="T128" s="284"/>
      <c r="U128" s="15"/>
      <c r="V128" s="15"/>
      <c r="W128" s="15"/>
      <c r="X128" s="15"/>
      <c r="Y128" s="15"/>
      <c r="Z128" s="15"/>
      <c r="AA128" s="15"/>
      <c r="AB128" s="15"/>
      <c r="AC128" s="15"/>
      <c r="AD128" s="15"/>
      <c r="AE128" s="15"/>
      <c r="AT128" s="285" t="s">
        <v>213</v>
      </c>
      <c r="AU128" s="285" t="s">
        <v>86</v>
      </c>
      <c r="AV128" s="15" t="s">
        <v>84</v>
      </c>
      <c r="AW128" s="15" t="s">
        <v>39</v>
      </c>
      <c r="AX128" s="15" t="s">
        <v>6</v>
      </c>
      <c r="AY128" s="285" t="s">
        <v>199</v>
      </c>
    </row>
    <row r="129" spans="1:51" s="13" customFormat="1" ht="12">
      <c r="A129" s="13"/>
      <c r="B129" s="238"/>
      <c r="C129" s="239"/>
      <c r="D129" s="234" t="s">
        <v>213</v>
      </c>
      <c r="E129" s="240" t="s">
        <v>32</v>
      </c>
      <c r="F129" s="241" t="s">
        <v>1671</v>
      </c>
      <c r="G129" s="239"/>
      <c r="H129" s="242">
        <v>77.1</v>
      </c>
      <c r="I129" s="243"/>
      <c r="J129" s="239"/>
      <c r="K129" s="239"/>
      <c r="L129" s="244"/>
      <c r="M129" s="245"/>
      <c r="N129" s="246"/>
      <c r="O129" s="246"/>
      <c r="P129" s="246"/>
      <c r="Q129" s="246"/>
      <c r="R129" s="246"/>
      <c r="S129" s="246"/>
      <c r="T129" s="247"/>
      <c r="U129" s="13"/>
      <c r="V129" s="13"/>
      <c r="W129" s="13"/>
      <c r="X129" s="13"/>
      <c r="Y129" s="13"/>
      <c r="Z129" s="13"/>
      <c r="AA129" s="13"/>
      <c r="AB129" s="13"/>
      <c r="AC129" s="13"/>
      <c r="AD129" s="13"/>
      <c r="AE129" s="13"/>
      <c r="AT129" s="248" t="s">
        <v>213</v>
      </c>
      <c r="AU129" s="248" t="s">
        <v>86</v>
      </c>
      <c r="AV129" s="13" t="s">
        <v>86</v>
      </c>
      <c r="AW129" s="13" t="s">
        <v>39</v>
      </c>
      <c r="AX129" s="13" t="s">
        <v>6</v>
      </c>
      <c r="AY129" s="248" t="s">
        <v>199</v>
      </c>
    </row>
    <row r="130" spans="1:51" s="14" customFormat="1" ht="12">
      <c r="A130" s="14"/>
      <c r="B130" s="249"/>
      <c r="C130" s="250"/>
      <c r="D130" s="234" t="s">
        <v>213</v>
      </c>
      <c r="E130" s="251" t="s">
        <v>32</v>
      </c>
      <c r="F130" s="252" t="s">
        <v>215</v>
      </c>
      <c r="G130" s="250"/>
      <c r="H130" s="253">
        <v>77.1</v>
      </c>
      <c r="I130" s="254"/>
      <c r="J130" s="250"/>
      <c r="K130" s="250"/>
      <c r="L130" s="255"/>
      <c r="M130" s="269"/>
      <c r="N130" s="270"/>
      <c r="O130" s="270"/>
      <c r="P130" s="270"/>
      <c r="Q130" s="270"/>
      <c r="R130" s="270"/>
      <c r="S130" s="270"/>
      <c r="T130" s="271"/>
      <c r="U130" s="14"/>
      <c r="V130" s="14"/>
      <c r="W130" s="14"/>
      <c r="X130" s="14"/>
      <c r="Y130" s="14"/>
      <c r="Z130" s="14"/>
      <c r="AA130" s="14"/>
      <c r="AB130" s="14"/>
      <c r="AC130" s="14"/>
      <c r="AD130" s="14"/>
      <c r="AE130" s="14"/>
      <c r="AT130" s="259" t="s">
        <v>213</v>
      </c>
      <c r="AU130" s="259" t="s">
        <v>86</v>
      </c>
      <c r="AV130" s="14" t="s">
        <v>209</v>
      </c>
      <c r="AW130" s="14" t="s">
        <v>39</v>
      </c>
      <c r="AX130" s="14" t="s">
        <v>84</v>
      </c>
      <c r="AY130" s="259" t="s">
        <v>199</v>
      </c>
    </row>
    <row r="131" spans="1:65" s="2" customFormat="1" ht="19.8" customHeight="1">
      <c r="A131" s="40"/>
      <c r="B131" s="41"/>
      <c r="C131" s="260" t="s">
        <v>258</v>
      </c>
      <c r="D131" s="260" t="s">
        <v>222</v>
      </c>
      <c r="E131" s="261" t="s">
        <v>892</v>
      </c>
      <c r="F131" s="262" t="s">
        <v>893</v>
      </c>
      <c r="G131" s="263" t="s">
        <v>303</v>
      </c>
      <c r="H131" s="264">
        <v>46.16</v>
      </c>
      <c r="I131" s="265"/>
      <c r="J131" s="266">
        <f>ROUND(I131*H131,2)</f>
        <v>0</v>
      </c>
      <c r="K131" s="262" t="s">
        <v>32</v>
      </c>
      <c r="L131" s="46"/>
      <c r="M131" s="267" t="s">
        <v>32</v>
      </c>
      <c r="N131" s="268" t="s">
        <v>48</v>
      </c>
      <c r="O131" s="86"/>
      <c r="P131" s="230">
        <f>O131*H131</f>
        <v>0</v>
      </c>
      <c r="Q131" s="230">
        <v>0</v>
      </c>
      <c r="R131" s="230">
        <f>Q131*H131</f>
        <v>0</v>
      </c>
      <c r="S131" s="230">
        <v>0</v>
      </c>
      <c r="T131" s="231">
        <f>S131*H131</f>
        <v>0</v>
      </c>
      <c r="U131" s="40"/>
      <c r="V131" s="40"/>
      <c r="W131" s="40"/>
      <c r="X131" s="40"/>
      <c r="Y131" s="40"/>
      <c r="Z131" s="40"/>
      <c r="AA131" s="40"/>
      <c r="AB131" s="40"/>
      <c r="AC131" s="40"/>
      <c r="AD131" s="40"/>
      <c r="AE131" s="40"/>
      <c r="AR131" s="232" t="s">
        <v>209</v>
      </c>
      <c r="AT131" s="232" t="s">
        <v>222</v>
      </c>
      <c r="AU131" s="232" t="s">
        <v>86</v>
      </c>
      <c r="AY131" s="18" t="s">
        <v>199</v>
      </c>
      <c r="BE131" s="233">
        <f>IF(N131="základní",J131,0)</f>
        <v>0</v>
      </c>
      <c r="BF131" s="233">
        <f>IF(N131="snížená",J131,0)</f>
        <v>0</v>
      </c>
      <c r="BG131" s="233">
        <f>IF(N131="zákl. přenesená",J131,0)</f>
        <v>0</v>
      </c>
      <c r="BH131" s="233">
        <f>IF(N131="sníž. přenesená",J131,0)</f>
        <v>0</v>
      </c>
      <c r="BI131" s="233">
        <f>IF(N131="nulová",J131,0)</f>
        <v>0</v>
      </c>
      <c r="BJ131" s="18" t="s">
        <v>84</v>
      </c>
      <c r="BK131" s="233">
        <f>ROUND(I131*H131,2)</f>
        <v>0</v>
      </c>
      <c r="BL131" s="18" t="s">
        <v>209</v>
      </c>
      <c r="BM131" s="232" t="s">
        <v>261</v>
      </c>
    </row>
    <row r="132" spans="1:47" s="2" customFormat="1" ht="12">
      <c r="A132" s="40"/>
      <c r="B132" s="41"/>
      <c r="C132" s="42"/>
      <c r="D132" s="234" t="s">
        <v>210</v>
      </c>
      <c r="E132" s="42"/>
      <c r="F132" s="235" t="s">
        <v>893</v>
      </c>
      <c r="G132" s="42"/>
      <c r="H132" s="42"/>
      <c r="I132" s="138"/>
      <c r="J132" s="42"/>
      <c r="K132" s="42"/>
      <c r="L132" s="46"/>
      <c r="M132" s="236"/>
      <c r="N132" s="237"/>
      <c r="O132" s="86"/>
      <c r="P132" s="86"/>
      <c r="Q132" s="86"/>
      <c r="R132" s="86"/>
      <c r="S132" s="86"/>
      <c r="T132" s="87"/>
      <c r="U132" s="40"/>
      <c r="V132" s="40"/>
      <c r="W132" s="40"/>
      <c r="X132" s="40"/>
      <c r="Y132" s="40"/>
      <c r="Z132" s="40"/>
      <c r="AA132" s="40"/>
      <c r="AB132" s="40"/>
      <c r="AC132" s="40"/>
      <c r="AD132" s="40"/>
      <c r="AE132" s="40"/>
      <c r="AT132" s="18" t="s">
        <v>210</v>
      </c>
      <c r="AU132" s="18" t="s">
        <v>86</v>
      </c>
    </row>
    <row r="133" spans="1:51" s="15" customFormat="1" ht="12">
      <c r="A133" s="15"/>
      <c r="B133" s="276"/>
      <c r="C133" s="277"/>
      <c r="D133" s="234" t="s">
        <v>213</v>
      </c>
      <c r="E133" s="278" t="s">
        <v>32</v>
      </c>
      <c r="F133" s="279" t="s">
        <v>894</v>
      </c>
      <c r="G133" s="277"/>
      <c r="H133" s="278" t="s">
        <v>32</v>
      </c>
      <c r="I133" s="280"/>
      <c r="J133" s="277"/>
      <c r="K133" s="277"/>
      <c r="L133" s="281"/>
      <c r="M133" s="282"/>
      <c r="N133" s="283"/>
      <c r="O133" s="283"/>
      <c r="P133" s="283"/>
      <c r="Q133" s="283"/>
      <c r="R133" s="283"/>
      <c r="S133" s="283"/>
      <c r="T133" s="284"/>
      <c r="U133" s="15"/>
      <c r="V133" s="15"/>
      <c r="W133" s="15"/>
      <c r="X133" s="15"/>
      <c r="Y133" s="15"/>
      <c r="Z133" s="15"/>
      <c r="AA133" s="15"/>
      <c r="AB133" s="15"/>
      <c r="AC133" s="15"/>
      <c r="AD133" s="15"/>
      <c r="AE133" s="15"/>
      <c r="AT133" s="285" t="s">
        <v>213</v>
      </c>
      <c r="AU133" s="285" t="s">
        <v>86</v>
      </c>
      <c r="AV133" s="15" t="s">
        <v>84</v>
      </c>
      <c r="AW133" s="15" t="s">
        <v>39</v>
      </c>
      <c r="AX133" s="15" t="s">
        <v>6</v>
      </c>
      <c r="AY133" s="285" t="s">
        <v>199</v>
      </c>
    </row>
    <row r="134" spans="1:51" s="13" customFormat="1" ht="12">
      <c r="A134" s="13"/>
      <c r="B134" s="238"/>
      <c r="C134" s="239"/>
      <c r="D134" s="234" t="s">
        <v>213</v>
      </c>
      <c r="E134" s="240" t="s">
        <v>32</v>
      </c>
      <c r="F134" s="241" t="s">
        <v>1641</v>
      </c>
      <c r="G134" s="239"/>
      <c r="H134" s="242">
        <v>46.16</v>
      </c>
      <c r="I134" s="243"/>
      <c r="J134" s="239"/>
      <c r="K134" s="239"/>
      <c r="L134" s="244"/>
      <c r="M134" s="245"/>
      <c r="N134" s="246"/>
      <c r="O134" s="246"/>
      <c r="P134" s="246"/>
      <c r="Q134" s="246"/>
      <c r="R134" s="246"/>
      <c r="S134" s="246"/>
      <c r="T134" s="247"/>
      <c r="U134" s="13"/>
      <c r="V134" s="13"/>
      <c r="W134" s="13"/>
      <c r="X134" s="13"/>
      <c r="Y134" s="13"/>
      <c r="Z134" s="13"/>
      <c r="AA134" s="13"/>
      <c r="AB134" s="13"/>
      <c r="AC134" s="13"/>
      <c r="AD134" s="13"/>
      <c r="AE134" s="13"/>
      <c r="AT134" s="248" t="s">
        <v>213</v>
      </c>
      <c r="AU134" s="248" t="s">
        <v>86</v>
      </c>
      <c r="AV134" s="13" t="s">
        <v>86</v>
      </c>
      <c r="AW134" s="13" t="s">
        <v>39</v>
      </c>
      <c r="AX134" s="13" t="s">
        <v>6</v>
      </c>
      <c r="AY134" s="248" t="s">
        <v>199</v>
      </c>
    </row>
    <row r="135" spans="1:51" s="14" customFormat="1" ht="12">
      <c r="A135" s="14"/>
      <c r="B135" s="249"/>
      <c r="C135" s="250"/>
      <c r="D135" s="234" t="s">
        <v>213</v>
      </c>
      <c r="E135" s="251" t="s">
        <v>32</v>
      </c>
      <c r="F135" s="252" t="s">
        <v>215</v>
      </c>
      <c r="G135" s="250"/>
      <c r="H135" s="253">
        <v>46.16</v>
      </c>
      <c r="I135" s="254"/>
      <c r="J135" s="250"/>
      <c r="K135" s="250"/>
      <c r="L135" s="255"/>
      <c r="M135" s="269"/>
      <c r="N135" s="270"/>
      <c r="O135" s="270"/>
      <c r="P135" s="270"/>
      <c r="Q135" s="270"/>
      <c r="R135" s="270"/>
      <c r="S135" s="270"/>
      <c r="T135" s="271"/>
      <c r="U135" s="14"/>
      <c r="V135" s="14"/>
      <c r="W135" s="14"/>
      <c r="X135" s="14"/>
      <c r="Y135" s="14"/>
      <c r="Z135" s="14"/>
      <c r="AA135" s="14"/>
      <c r="AB135" s="14"/>
      <c r="AC135" s="14"/>
      <c r="AD135" s="14"/>
      <c r="AE135" s="14"/>
      <c r="AT135" s="259" t="s">
        <v>213</v>
      </c>
      <c r="AU135" s="259" t="s">
        <v>86</v>
      </c>
      <c r="AV135" s="14" t="s">
        <v>209</v>
      </c>
      <c r="AW135" s="14" t="s">
        <v>39</v>
      </c>
      <c r="AX135" s="14" t="s">
        <v>84</v>
      </c>
      <c r="AY135" s="259" t="s">
        <v>199</v>
      </c>
    </row>
    <row r="136" spans="1:65" s="2" customFormat="1" ht="30" customHeight="1">
      <c r="A136" s="40"/>
      <c r="B136" s="41"/>
      <c r="C136" s="260" t="s">
        <v>238</v>
      </c>
      <c r="D136" s="260" t="s">
        <v>222</v>
      </c>
      <c r="E136" s="261" t="s">
        <v>1398</v>
      </c>
      <c r="F136" s="262" t="s">
        <v>1399</v>
      </c>
      <c r="G136" s="263" t="s">
        <v>303</v>
      </c>
      <c r="H136" s="264">
        <v>87.5</v>
      </c>
      <c r="I136" s="265"/>
      <c r="J136" s="266">
        <f>ROUND(I136*H136,2)</f>
        <v>0</v>
      </c>
      <c r="K136" s="262" t="s">
        <v>32</v>
      </c>
      <c r="L136" s="46"/>
      <c r="M136" s="267" t="s">
        <v>32</v>
      </c>
      <c r="N136" s="268" t="s">
        <v>48</v>
      </c>
      <c r="O136" s="86"/>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209</v>
      </c>
      <c r="AT136" s="232" t="s">
        <v>222</v>
      </c>
      <c r="AU136" s="232" t="s">
        <v>86</v>
      </c>
      <c r="AY136" s="18" t="s">
        <v>199</v>
      </c>
      <c r="BE136" s="233">
        <f>IF(N136="základní",J136,0)</f>
        <v>0</v>
      </c>
      <c r="BF136" s="233">
        <f>IF(N136="snížená",J136,0)</f>
        <v>0</v>
      </c>
      <c r="BG136" s="233">
        <f>IF(N136="zákl. přenesená",J136,0)</f>
        <v>0</v>
      </c>
      <c r="BH136" s="233">
        <f>IF(N136="sníž. přenesená",J136,0)</f>
        <v>0</v>
      </c>
      <c r="BI136" s="233">
        <f>IF(N136="nulová",J136,0)</f>
        <v>0</v>
      </c>
      <c r="BJ136" s="18" t="s">
        <v>84</v>
      </c>
      <c r="BK136" s="233">
        <f>ROUND(I136*H136,2)</f>
        <v>0</v>
      </c>
      <c r="BL136" s="18" t="s">
        <v>209</v>
      </c>
      <c r="BM136" s="232" t="s">
        <v>264</v>
      </c>
    </row>
    <row r="137" spans="1:47" s="2" customFormat="1" ht="12">
      <c r="A137" s="40"/>
      <c r="B137" s="41"/>
      <c r="C137" s="42"/>
      <c r="D137" s="234" t="s">
        <v>210</v>
      </c>
      <c r="E137" s="42"/>
      <c r="F137" s="235" t="s">
        <v>1399</v>
      </c>
      <c r="G137" s="42"/>
      <c r="H137" s="42"/>
      <c r="I137" s="138"/>
      <c r="J137" s="42"/>
      <c r="K137" s="42"/>
      <c r="L137" s="46"/>
      <c r="M137" s="236"/>
      <c r="N137" s="237"/>
      <c r="O137" s="86"/>
      <c r="P137" s="86"/>
      <c r="Q137" s="86"/>
      <c r="R137" s="86"/>
      <c r="S137" s="86"/>
      <c r="T137" s="87"/>
      <c r="U137" s="40"/>
      <c r="V137" s="40"/>
      <c r="W137" s="40"/>
      <c r="X137" s="40"/>
      <c r="Y137" s="40"/>
      <c r="Z137" s="40"/>
      <c r="AA137" s="40"/>
      <c r="AB137" s="40"/>
      <c r="AC137" s="40"/>
      <c r="AD137" s="40"/>
      <c r="AE137" s="40"/>
      <c r="AT137" s="18" t="s">
        <v>210</v>
      </c>
      <c r="AU137" s="18" t="s">
        <v>86</v>
      </c>
    </row>
    <row r="138" spans="1:51" s="13" customFormat="1" ht="12">
      <c r="A138" s="13"/>
      <c r="B138" s="238"/>
      <c r="C138" s="239"/>
      <c r="D138" s="234" t="s">
        <v>213</v>
      </c>
      <c r="E138" s="240" t="s">
        <v>32</v>
      </c>
      <c r="F138" s="241" t="s">
        <v>1673</v>
      </c>
      <c r="G138" s="239"/>
      <c r="H138" s="242">
        <v>87.5</v>
      </c>
      <c r="I138" s="243"/>
      <c r="J138" s="239"/>
      <c r="K138" s="239"/>
      <c r="L138" s="244"/>
      <c r="M138" s="245"/>
      <c r="N138" s="246"/>
      <c r="O138" s="246"/>
      <c r="P138" s="246"/>
      <c r="Q138" s="246"/>
      <c r="R138" s="246"/>
      <c r="S138" s="246"/>
      <c r="T138" s="247"/>
      <c r="U138" s="13"/>
      <c r="V138" s="13"/>
      <c r="W138" s="13"/>
      <c r="X138" s="13"/>
      <c r="Y138" s="13"/>
      <c r="Z138" s="13"/>
      <c r="AA138" s="13"/>
      <c r="AB138" s="13"/>
      <c r="AC138" s="13"/>
      <c r="AD138" s="13"/>
      <c r="AE138" s="13"/>
      <c r="AT138" s="248" t="s">
        <v>213</v>
      </c>
      <c r="AU138" s="248" t="s">
        <v>86</v>
      </c>
      <c r="AV138" s="13" t="s">
        <v>86</v>
      </c>
      <c r="AW138" s="13" t="s">
        <v>39</v>
      </c>
      <c r="AX138" s="13" t="s">
        <v>6</v>
      </c>
      <c r="AY138" s="248" t="s">
        <v>199</v>
      </c>
    </row>
    <row r="139" spans="1:51" s="14" customFormat="1" ht="12">
      <c r="A139" s="14"/>
      <c r="B139" s="249"/>
      <c r="C139" s="250"/>
      <c r="D139" s="234" t="s">
        <v>213</v>
      </c>
      <c r="E139" s="251" t="s">
        <v>32</v>
      </c>
      <c r="F139" s="252" t="s">
        <v>215</v>
      </c>
      <c r="G139" s="250"/>
      <c r="H139" s="253">
        <v>87.5</v>
      </c>
      <c r="I139" s="254"/>
      <c r="J139" s="250"/>
      <c r="K139" s="250"/>
      <c r="L139" s="255"/>
      <c r="M139" s="269"/>
      <c r="N139" s="270"/>
      <c r="O139" s="270"/>
      <c r="P139" s="270"/>
      <c r="Q139" s="270"/>
      <c r="R139" s="270"/>
      <c r="S139" s="270"/>
      <c r="T139" s="271"/>
      <c r="U139" s="14"/>
      <c r="V139" s="14"/>
      <c r="W139" s="14"/>
      <c r="X139" s="14"/>
      <c r="Y139" s="14"/>
      <c r="Z139" s="14"/>
      <c r="AA139" s="14"/>
      <c r="AB139" s="14"/>
      <c r="AC139" s="14"/>
      <c r="AD139" s="14"/>
      <c r="AE139" s="14"/>
      <c r="AT139" s="259" t="s">
        <v>213</v>
      </c>
      <c r="AU139" s="259" t="s">
        <v>86</v>
      </c>
      <c r="AV139" s="14" t="s">
        <v>209</v>
      </c>
      <c r="AW139" s="14" t="s">
        <v>39</v>
      </c>
      <c r="AX139" s="14" t="s">
        <v>84</v>
      </c>
      <c r="AY139" s="259" t="s">
        <v>199</v>
      </c>
    </row>
    <row r="140" spans="1:65" s="2" customFormat="1" ht="14.4" customHeight="1">
      <c r="A140" s="40"/>
      <c r="B140" s="41"/>
      <c r="C140" s="220" t="s">
        <v>265</v>
      </c>
      <c r="D140" s="220" t="s">
        <v>203</v>
      </c>
      <c r="E140" s="221" t="s">
        <v>1402</v>
      </c>
      <c r="F140" s="222" t="s">
        <v>1403</v>
      </c>
      <c r="G140" s="223" t="s">
        <v>296</v>
      </c>
      <c r="H140" s="224">
        <v>175</v>
      </c>
      <c r="I140" s="225"/>
      <c r="J140" s="226">
        <f>ROUND(I140*H140,2)</f>
        <v>0</v>
      </c>
      <c r="K140" s="222" t="s">
        <v>32</v>
      </c>
      <c r="L140" s="227"/>
      <c r="M140" s="228" t="s">
        <v>32</v>
      </c>
      <c r="N140" s="229" t="s">
        <v>48</v>
      </c>
      <c r="O140" s="86"/>
      <c r="P140" s="230">
        <f>O140*H140</f>
        <v>0</v>
      </c>
      <c r="Q140" s="230">
        <v>0</v>
      </c>
      <c r="R140" s="230">
        <f>Q140*H140</f>
        <v>0</v>
      </c>
      <c r="S140" s="230">
        <v>0</v>
      </c>
      <c r="T140" s="231">
        <f>S140*H140</f>
        <v>0</v>
      </c>
      <c r="U140" s="40"/>
      <c r="V140" s="40"/>
      <c r="W140" s="40"/>
      <c r="X140" s="40"/>
      <c r="Y140" s="40"/>
      <c r="Z140" s="40"/>
      <c r="AA140" s="40"/>
      <c r="AB140" s="40"/>
      <c r="AC140" s="40"/>
      <c r="AD140" s="40"/>
      <c r="AE140" s="40"/>
      <c r="AR140" s="232" t="s">
        <v>208</v>
      </c>
      <c r="AT140" s="232" t="s">
        <v>203</v>
      </c>
      <c r="AU140" s="232" t="s">
        <v>86</v>
      </c>
      <c r="AY140" s="18" t="s">
        <v>199</v>
      </c>
      <c r="BE140" s="233">
        <f>IF(N140="základní",J140,0)</f>
        <v>0</v>
      </c>
      <c r="BF140" s="233">
        <f>IF(N140="snížená",J140,0)</f>
        <v>0</v>
      </c>
      <c r="BG140" s="233">
        <f>IF(N140="zákl. přenesená",J140,0)</f>
        <v>0</v>
      </c>
      <c r="BH140" s="233">
        <f>IF(N140="sníž. přenesená",J140,0)</f>
        <v>0</v>
      </c>
      <c r="BI140" s="233">
        <f>IF(N140="nulová",J140,0)</f>
        <v>0</v>
      </c>
      <c r="BJ140" s="18" t="s">
        <v>84</v>
      </c>
      <c r="BK140" s="233">
        <f>ROUND(I140*H140,2)</f>
        <v>0</v>
      </c>
      <c r="BL140" s="18" t="s">
        <v>209</v>
      </c>
      <c r="BM140" s="232" t="s">
        <v>268</v>
      </c>
    </row>
    <row r="141" spans="1:47" s="2" customFormat="1" ht="12">
      <c r="A141" s="40"/>
      <c r="B141" s="41"/>
      <c r="C141" s="42"/>
      <c r="D141" s="234" t="s">
        <v>210</v>
      </c>
      <c r="E141" s="42"/>
      <c r="F141" s="235" t="s">
        <v>1403</v>
      </c>
      <c r="G141" s="42"/>
      <c r="H141" s="42"/>
      <c r="I141" s="138"/>
      <c r="J141" s="42"/>
      <c r="K141" s="42"/>
      <c r="L141" s="46"/>
      <c r="M141" s="236"/>
      <c r="N141" s="237"/>
      <c r="O141" s="86"/>
      <c r="P141" s="86"/>
      <c r="Q141" s="86"/>
      <c r="R141" s="86"/>
      <c r="S141" s="86"/>
      <c r="T141" s="87"/>
      <c r="U141" s="40"/>
      <c r="V141" s="40"/>
      <c r="W141" s="40"/>
      <c r="X141" s="40"/>
      <c r="Y141" s="40"/>
      <c r="Z141" s="40"/>
      <c r="AA141" s="40"/>
      <c r="AB141" s="40"/>
      <c r="AC141" s="40"/>
      <c r="AD141" s="40"/>
      <c r="AE141" s="40"/>
      <c r="AT141" s="18" t="s">
        <v>210</v>
      </c>
      <c r="AU141" s="18" t="s">
        <v>86</v>
      </c>
    </row>
    <row r="142" spans="1:51" s="13" customFormat="1" ht="12">
      <c r="A142" s="13"/>
      <c r="B142" s="238"/>
      <c r="C142" s="239"/>
      <c r="D142" s="234" t="s">
        <v>213</v>
      </c>
      <c r="E142" s="240" t="s">
        <v>32</v>
      </c>
      <c r="F142" s="241" t="s">
        <v>1674</v>
      </c>
      <c r="G142" s="239"/>
      <c r="H142" s="242">
        <v>175</v>
      </c>
      <c r="I142" s="243"/>
      <c r="J142" s="239"/>
      <c r="K142" s="239"/>
      <c r="L142" s="244"/>
      <c r="M142" s="245"/>
      <c r="N142" s="246"/>
      <c r="O142" s="246"/>
      <c r="P142" s="246"/>
      <c r="Q142" s="246"/>
      <c r="R142" s="246"/>
      <c r="S142" s="246"/>
      <c r="T142" s="247"/>
      <c r="U142" s="13"/>
      <c r="V142" s="13"/>
      <c r="W142" s="13"/>
      <c r="X142" s="13"/>
      <c r="Y142" s="13"/>
      <c r="Z142" s="13"/>
      <c r="AA142" s="13"/>
      <c r="AB142" s="13"/>
      <c r="AC142" s="13"/>
      <c r="AD142" s="13"/>
      <c r="AE142" s="13"/>
      <c r="AT142" s="248" t="s">
        <v>213</v>
      </c>
      <c r="AU142" s="248" t="s">
        <v>86</v>
      </c>
      <c r="AV142" s="13" t="s">
        <v>86</v>
      </c>
      <c r="AW142" s="13" t="s">
        <v>39</v>
      </c>
      <c r="AX142" s="13" t="s">
        <v>6</v>
      </c>
      <c r="AY142" s="248" t="s">
        <v>199</v>
      </c>
    </row>
    <row r="143" spans="1:51" s="14" customFormat="1" ht="12">
      <c r="A143" s="14"/>
      <c r="B143" s="249"/>
      <c r="C143" s="250"/>
      <c r="D143" s="234" t="s">
        <v>213</v>
      </c>
      <c r="E143" s="251" t="s">
        <v>32</v>
      </c>
      <c r="F143" s="252" t="s">
        <v>215</v>
      </c>
      <c r="G143" s="250"/>
      <c r="H143" s="253">
        <v>175</v>
      </c>
      <c r="I143" s="254"/>
      <c r="J143" s="250"/>
      <c r="K143" s="250"/>
      <c r="L143" s="255"/>
      <c r="M143" s="269"/>
      <c r="N143" s="270"/>
      <c r="O143" s="270"/>
      <c r="P143" s="270"/>
      <c r="Q143" s="270"/>
      <c r="R143" s="270"/>
      <c r="S143" s="270"/>
      <c r="T143" s="271"/>
      <c r="U143" s="14"/>
      <c r="V143" s="14"/>
      <c r="W143" s="14"/>
      <c r="X143" s="14"/>
      <c r="Y143" s="14"/>
      <c r="Z143" s="14"/>
      <c r="AA143" s="14"/>
      <c r="AB143" s="14"/>
      <c r="AC143" s="14"/>
      <c r="AD143" s="14"/>
      <c r="AE143" s="14"/>
      <c r="AT143" s="259" t="s">
        <v>213</v>
      </c>
      <c r="AU143" s="259" t="s">
        <v>86</v>
      </c>
      <c r="AV143" s="14" t="s">
        <v>209</v>
      </c>
      <c r="AW143" s="14" t="s">
        <v>39</v>
      </c>
      <c r="AX143" s="14" t="s">
        <v>84</v>
      </c>
      <c r="AY143" s="259" t="s">
        <v>199</v>
      </c>
    </row>
    <row r="144" spans="1:65" s="2" customFormat="1" ht="14.4" customHeight="1">
      <c r="A144" s="40"/>
      <c r="B144" s="41"/>
      <c r="C144" s="260" t="s">
        <v>242</v>
      </c>
      <c r="D144" s="260" t="s">
        <v>222</v>
      </c>
      <c r="E144" s="261" t="s">
        <v>890</v>
      </c>
      <c r="F144" s="262" t="s">
        <v>891</v>
      </c>
      <c r="G144" s="263" t="s">
        <v>324</v>
      </c>
      <c r="H144" s="264">
        <v>15</v>
      </c>
      <c r="I144" s="265"/>
      <c r="J144" s="266">
        <f>ROUND(I144*H144,2)</f>
        <v>0</v>
      </c>
      <c r="K144" s="262" t="s">
        <v>32</v>
      </c>
      <c r="L144" s="46"/>
      <c r="M144" s="267" t="s">
        <v>32</v>
      </c>
      <c r="N144" s="268" t="s">
        <v>48</v>
      </c>
      <c r="O144" s="86"/>
      <c r="P144" s="230">
        <f>O144*H144</f>
        <v>0</v>
      </c>
      <c r="Q144" s="230">
        <v>0</v>
      </c>
      <c r="R144" s="230">
        <f>Q144*H144</f>
        <v>0</v>
      </c>
      <c r="S144" s="230">
        <v>0</v>
      </c>
      <c r="T144" s="231">
        <f>S144*H144</f>
        <v>0</v>
      </c>
      <c r="U144" s="40"/>
      <c r="V144" s="40"/>
      <c r="W144" s="40"/>
      <c r="X144" s="40"/>
      <c r="Y144" s="40"/>
      <c r="Z144" s="40"/>
      <c r="AA144" s="40"/>
      <c r="AB144" s="40"/>
      <c r="AC144" s="40"/>
      <c r="AD144" s="40"/>
      <c r="AE144" s="40"/>
      <c r="AR144" s="232" t="s">
        <v>209</v>
      </c>
      <c r="AT144" s="232" t="s">
        <v>222</v>
      </c>
      <c r="AU144" s="232" t="s">
        <v>86</v>
      </c>
      <c r="AY144" s="18" t="s">
        <v>199</v>
      </c>
      <c r="BE144" s="233">
        <f>IF(N144="základní",J144,0)</f>
        <v>0</v>
      </c>
      <c r="BF144" s="233">
        <f>IF(N144="snížená",J144,0)</f>
        <v>0</v>
      </c>
      <c r="BG144" s="233">
        <f>IF(N144="zákl. přenesená",J144,0)</f>
        <v>0</v>
      </c>
      <c r="BH144" s="233">
        <f>IF(N144="sníž. přenesená",J144,0)</f>
        <v>0</v>
      </c>
      <c r="BI144" s="233">
        <f>IF(N144="nulová",J144,0)</f>
        <v>0</v>
      </c>
      <c r="BJ144" s="18" t="s">
        <v>84</v>
      </c>
      <c r="BK144" s="233">
        <f>ROUND(I144*H144,2)</f>
        <v>0</v>
      </c>
      <c r="BL144" s="18" t="s">
        <v>209</v>
      </c>
      <c r="BM144" s="232" t="s">
        <v>271</v>
      </c>
    </row>
    <row r="145" spans="1:47" s="2" customFormat="1" ht="12">
      <c r="A145" s="40"/>
      <c r="B145" s="41"/>
      <c r="C145" s="42"/>
      <c r="D145" s="234" t="s">
        <v>210</v>
      </c>
      <c r="E145" s="42"/>
      <c r="F145" s="235" t="s">
        <v>891</v>
      </c>
      <c r="G145" s="42"/>
      <c r="H145" s="42"/>
      <c r="I145" s="138"/>
      <c r="J145" s="42"/>
      <c r="K145" s="42"/>
      <c r="L145" s="46"/>
      <c r="M145" s="236"/>
      <c r="N145" s="237"/>
      <c r="O145" s="86"/>
      <c r="P145" s="86"/>
      <c r="Q145" s="86"/>
      <c r="R145" s="86"/>
      <c r="S145" s="86"/>
      <c r="T145" s="87"/>
      <c r="U145" s="40"/>
      <c r="V145" s="40"/>
      <c r="W145" s="40"/>
      <c r="X145" s="40"/>
      <c r="Y145" s="40"/>
      <c r="Z145" s="40"/>
      <c r="AA145" s="40"/>
      <c r="AB145" s="40"/>
      <c r="AC145" s="40"/>
      <c r="AD145" s="40"/>
      <c r="AE145" s="40"/>
      <c r="AT145" s="18" t="s">
        <v>210</v>
      </c>
      <c r="AU145" s="18" t="s">
        <v>86</v>
      </c>
    </row>
    <row r="146" spans="1:65" s="2" customFormat="1" ht="19.8" customHeight="1">
      <c r="A146" s="40"/>
      <c r="B146" s="41"/>
      <c r="C146" s="260" t="s">
        <v>9</v>
      </c>
      <c r="D146" s="260" t="s">
        <v>222</v>
      </c>
      <c r="E146" s="261" t="s">
        <v>895</v>
      </c>
      <c r="F146" s="262" t="s">
        <v>896</v>
      </c>
      <c r="G146" s="263" t="s">
        <v>288</v>
      </c>
      <c r="H146" s="264">
        <v>163.2</v>
      </c>
      <c r="I146" s="265"/>
      <c r="J146" s="266">
        <f>ROUND(I146*H146,2)</f>
        <v>0</v>
      </c>
      <c r="K146" s="262" t="s">
        <v>32</v>
      </c>
      <c r="L146" s="46"/>
      <c r="M146" s="267" t="s">
        <v>32</v>
      </c>
      <c r="N146" s="268" t="s">
        <v>48</v>
      </c>
      <c r="O146" s="86"/>
      <c r="P146" s="230">
        <f>O146*H146</f>
        <v>0</v>
      </c>
      <c r="Q146" s="230">
        <v>0</v>
      </c>
      <c r="R146" s="230">
        <f>Q146*H146</f>
        <v>0</v>
      </c>
      <c r="S146" s="230">
        <v>0</v>
      </c>
      <c r="T146" s="231">
        <f>S146*H146</f>
        <v>0</v>
      </c>
      <c r="U146" s="40"/>
      <c r="V146" s="40"/>
      <c r="W146" s="40"/>
      <c r="X146" s="40"/>
      <c r="Y146" s="40"/>
      <c r="Z146" s="40"/>
      <c r="AA146" s="40"/>
      <c r="AB146" s="40"/>
      <c r="AC146" s="40"/>
      <c r="AD146" s="40"/>
      <c r="AE146" s="40"/>
      <c r="AR146" s="232" t="s">
        <v>209</v>
      </c>
      <c r="AT146" s="232" t="s">
        <v>222</v>
      </c>
      <c r="AU146" s="232" t="s">
        <v>86</v>
      </c>
      <c r="AY146" s="18" t="s">
        <v>199</v>
      </c>
      <c r="BE146" s="233">
        <f>IF(N146="základní",J146,0)</f>
        <v>0</v>
      </c>
      <c r="BF146" s="233">
        <f>IF(N146="snížená",J146,0)</f>
        <v>0</v>
      </c>
      <c r="BG146" s="233">
        <f>IF(N146="zákl. přenesená",J146,0)</f>
        <v>0</v>
      </c>
      <c r="BH146" s="233">
        <f>IF(N146="sníž. přenesená",J146,0)</f>
        <v>0</v>
      </c>
      <c r="BI146" s="233">
        <f>IF(N146="nulová",J146,0)</f>
        <v>0</v>
      </c>
      <c r="BJ146" s="18" t="s">
        <v>84</v>
      </c>
      <c r="BK146" s="233">
        <f>ROUND(I146*H146,2)</f>
        <v>0</v>
      </c>
      <c r="BL146" s="18" t="s">
        <v>209</v>
      </c>
      <c r="BM146" s="232" t="s">
        <v>274</v>
      </c>
    </row>
    <row r="147" spans="1:47" s="2" customFormat="1" ht="12">
      <c r="A147" s="40"/>
      <c r="B147" s="41"/>
      <c r="C147" s="42"/>
      <c r="D147" s="234" t="s">
        <v>210</v>
      </c>
      <c r="E147" s="42"/>
      <c r="F147" s="235" t="s">
        <v>896</v>
      </c>
      <c r="G147" s="42"/>
      <c r="H147" s="42"/>
      <c r="I147" s="138"/>
      <c r="J147" s="42"/>
      <c r="K147" s="42"/>
      <c r="L147" s="46"/>
      <c r="M147" s="236"/>
      <c r="N147" s="237"/>
      <c r="O147" s="86"/>
      <c r="P147" s="86"/>
      <c r="Q147" s="86"/>
      <c r="R147" s="86"/>
      <c r="S147" s="86"/>
      <c r="T147" s="87"/>
      <c r="U147" s="40"/>
      <c r="V147" s="40"/>
      <c r="W147" s="40"/>
      <c r="X147" s="40"/>
      <c r="Y147" s="40"/>
      <c r="Z147" s="40"/>
      <c r="AA147" s="40"/>
      <c r="AB147" s="40"/>
      <c r="AC147" s="40"/>
      <c r="AD147" s="40"/>
      <c r="AE147" s="40"/>
      <c r="AT147" s="18" t="s">
        <v>210</v>
      </c>
      <c r="AU147" s="18" t="s">
        <v>86</v>
      </c>
    </row>
    <row r="148" spans="1:51" s="13" customFormat="1" ht="12">
      <c r="A148" s="13"/>
      <c r="B148" s="238"/>
      <c r="C148" s="239"/>
      <c r="D148" s="234" t="s">
        <v>213</v>
      </c>
      <c r="E148" s="240" t="s">
        <v>32</v>
      </c>
      <c r="F148" s="241" t="s">
        <v>1675</v>
      </c>
      <c r="G148" s="239"/>
      <c r="H148" s="242">
        <v>126</v>
      </c>
      <c r="I148" s="243"/>
      <c r="J148" s="239"/>
      <c r="K148" s="239"/>
      <c r="L148" s="244"/>
      <c r="M148" s="245"/>
      <c r="N148" s="246"/>
      <c r="O148" s="246"/>
      <c r="P148" s="246"/>
      <c r="Q148" s="246"/>
      <c r="R148" s="246"/>
      <c r="S148" s="246"/>
      <c r="T148" s="247"/>
      <c r="U148" s="13"/>
      <c r="V148" s="13"/>
      <c r="W148" s="13"/>
      <c r="X148" s="13"/>
      <c r="Y148" s="13"/>
      <c r="Z148" s="13"/>
      <c r="AA148" s="13"/>
      <c r="AB148" s="13"/>
      <c r="AC148" s="13"/>
      <c r="AD148" s="13"/>
      <c r="AE148" s="13"/>
      <c r="AT148" s="248" t="s">
        <v>213</v>
      </c>
      <c r="AU148" s="248" t="s">
        <v>86</v>
      </c>
      <c r="AV148" s="13" t="s">
        <v>86</v>
      </c>
      <c r="AW148" s="13" t="s">
        <v>39</v>
      </c>
      <c r="AX148" s="13" t="s">
        <v>6</v>
      </c>
      <c r="AY148" s="248" t="s">
        <v>199</v>
      </c>
    </row>
    <row r="149" spans="1:51" s="13" customFormat="1" ht="12">
      <c r="A149" s="13"/>
      <c r="B149" s="238"/>
      <c r="C149" s="239"/>
      <c r="D149" s="234" t="s">
        <v>213</v>
      </c>
      <c r="E149" s="240" t="s">
        <v>32</v>
      </c>
      <c r="F149" s="241" t="s">
        <v>1676</v>
      </c>
      <c r="G149" s="239"/>
      <c r="H149" s="242">
        <v>37.2</v>
      </c>
      <c r="I149" s="243"/>
      <c r="J149" s="239"/>
      <c r="K149" s="239"/>
      <c r="L149" s="244"/>
      <c r="M149" s="245"/>
      <c r="N149" s="246"/>
      <c r="O149" s="246"/>
      <c r="P149" s="246"/>
      <c r="Q149" s="246"/>
      <c r="R149" s="246"/>
      <c r="S149" s="246"/>
      <c r="T149" s="247"/>
      <c r="U149" s="13"/>
      <c r="V149" s="13"/>
      <c r="W149" s="13"/>
      <c r="X149" s="13"/>
      <c r="Y149" s="13"/>
      <c r="Z149" s="13"/>
      <c r="AA149" s="13"/>
      <c r="AB149" s="13"/>
      <c r="AC149" s="13"/>
      <c r="AD149" s="13"/>
      <c r="AE149" s="13"/>
      <c r="AT149" s="248" t="s">
        <v>213</v>
      </c>
      <c r="AU149" s="248" t="s">
        <v>86</v>
      </c>
      <c r="AV149" s="13" t="s">
        <v>86</v>
      </c>
      <c r="AW149" s="13" t="s">
        <v>39</v>
      </c>
      <c r="AX149" s="13" t="s">
        <v>6</v>
      </c>
      <c r="AY149" s="248" t="s">
        <v>199</v>
      </c>
    </row>
    <row r="150" spans="1:51" s="14" customFormat="1" ht="12">
      <c r="A150" s="14"/>
      <c r="B150" s="249"/>
      <c r="C150" s="250"/>
      <c r="D150" s="234" t="s">
        <v>213</v>
      </c>
      <c r="E150" s="251" t="s">
        <v>32</v>
      </c>
      <c r="F150" s="252" t="s">
        <v>215</v>
      </c>
      <c r="G150" s="250"/>
      <c r="H150" s="253">
        <v>163.2</v>
      </c>
      <c r="I150" s="254"/>
      <c r="J150" s="250"/>
      <c r="K150" s="250"/>
      <c r="L150" s="255"/>
      <c r="M150" s="269"/>
      <c r="N150" s="270"/>
      <c r="O150" s="270"/>
      <c r="P150" s="270"/>
      <c r="Q150" s="270"/>
      <c r="R150" s="270"/>
      <c r="S150" s="270"/>
      <c r="T150" s="271"/>
      <c r="U150" s="14"/>
      <c r="V150" s="14"/>
      <c r="W150" s="14"/>
      <c r="X150" s="14"/>
      <c r="Y150" s="14"/>
      <c r="Z150" s="14"/>
      <c r="AA150" s="14"/>
      <c r="AB150" s="14"/>
      <c r="AC150" s="14"/>
      <c r="AD150" s="14"/>
      <c r="AE150" s="14"/>
      <c r="AT150" s="259" t="s">
        <v>213</v>
      </c>
      <c r="AU150" s="259" t="s">
        <v>86</v>
      </c>
      <c r="AV150" s="14" t="s">
        <v>209</v>
      </c>
      <c r="AW150" s="14" t="s">
        <v>39</v>
      </c>
      <c r="AX150" s="14" t="s">
        <v>84</v>
      </c>
      <c r="AY150" s="259" t="s">
        <v>199</v>
      </c>
    </row>
    <row r="151" spans="1:65" s="2" customFormat="1" ht="14.4" customHeight="1">
      <c r="A151" s="40"/>
      <c r="B151" s="41"/>
      <c r="C151" s="260" t="s">
        <v>245</v>
      </c>
      <c r="D151" s="260" t="s">
        <v>222</v>
      </c>
      <c r="E151" s="261" t="s">
        <v>899</v>
      </c>
      <c r="F151" s="262" t="s">
        <v>900</v>
      </c>
      <c r="G151" s="263" t="s">
        <v>288</v>
      </c>
      <c r="H151" s="264">
        <v>126</v>
      </c>
      <c r="I151" s="265"/>
      <c r="J151" s="266">
        <f>ROUND(I151*H151,2)</f>
        <v>0</v>
      </c>
      <c r="K151" s="262" t="s">
        <v>32</v>
      </c>
      <c r="L151" s="46"/>
      <c r="M151" s="267" t="s">
        <v>32</v>
      </c>
      <c r="N151" s="268" t="s">
        <v>48</v>
      </c>
      <c r="O151" s="86"/>
      <c r="P151" s="230">
        <f>O151*H151</f>
        <v>0</v>
      </c>
      <c r="Q151" s="230">
        <v>0</v>
      </c>
      <c r="R151" s="230">
        <f>Q151*H151</f>
        <v>0</v>
      </c>
      <c r="S151" s="230">
        <v>0</v>
      </c>
      <c r="T151" s="231">
        <f>S151*H151</f>
        <v>0</v>
      </c>
      <c r="U151" s="40"/>
      <c r="V151" s="40"/>
      <c r="W151" s="40"/>
      <c r="X151" s="40"/>
      <c r="Y151" s="40"/>
      <c r="Z151" s="40"/>
      <c r="AA151" s="40"/>
      <c r="AB151" s="40"/>
      <c r="AC151" s="40"/>
      <c r="AD151" s="40"/>
      <c r="AE151" s="40"/>
      <c r="AR151" s="232" t="s">
        <v>209</v>
      </c>
      <c r="AT151" s="232" t="s">
        <v>222</v>
      </c>
      <c r="AU151" s="232" t="s">
        <v>86</v>
      </c>
      <c r="AY151" s="18" t="s">
        <v>199</v>
      </c>
      <c r="BE151" s="233">
        <f>IF(N151="základní",J151,0)</f>
        <v>0</v>
      </c>
      <c r="BF151" s="233">
        <f>IF(N151="snížená",J151,0)</f>
        <v>0</v>
      </c>
      <c r="BG151" s="233">
        <f>IF(N151="zákl. přenesená",J151,0)</f>
        <v>0</v>
      </c>
      <c r="BH151" s="233">
        <f>IF(N151="sníž. přenesená",J151,0)</f>
        <v>0</v>
      </c>
      <c r="BI151" s="233">
        <f>IF(N151="nulová",J151,0)</f>
        <v>0</v>
      </c>
      <c r="BJ151" s="18" t="s">
        <v>84</v>
      </c>
      <c r="BK151" s="233">
        <f>ROUND(I151*H151,2)</f>
        <v>0</v>
      </c>
      <c r="BL151" s="18" t="s">
        <v>209</v>
      </c>
      <c r="BM151" s="232" t="s">
        <v>278</v>
      </c>
    </row>
    <row r="152" spans="1:47" s="2" customFormat="1" ht="12">
      <c r="A152" s="40"/>
      <c r="B152" s="41"/>
      <c r="C152" s="42"/>
      <c r="D152" s="234" t="s">
        <v>210</v>
      </c>
      <c r="E152" s="42"/>
      <c r="F152" s="235" t="s">
        <v>900</v>
      </c>
      <c r="G152" s="42"/>
      <c r="H152" s="42"/>
      <c r="I152" s="138"/>
      <c r="J152" s="42"/>
      <c r="K152" s="42"/>
      <c r="L152" s="46"/>
      <c r="M152" s="236"/>
      <c r="N152" s="237"/>
      <c r="O152" s="86"/>
      <c r="P152" s="86"/>
      <c r="Q152" s="86"/>
      <c r="R152" s="86"/>
      <c r="S152" s="86"/>
      <c r="T152" s="87"/>
      <c r="U152" s="40"/>
      <c r="V152" s="40"/>
      <c r="W152" s="40"/>
      <c r="X152" s="40"/>
      <c r="Y152" s="40"/>
      <c r="Z152" s="40"/>
      <c r="AA152" s="40"/>
      <c r="AB152" s="40"/>
      <c r="AC152" s="40"/>
      <c r="AD152" s="40"/>
      <c r="AE152" s="40"/>
      <c r="AT152" s="18" t="s">
        <v>210</v>
      </c>
      <c r="AU152" s="18" t="s">
        <v>86</v>
      </c>
    </row>
    <row r="153" spans="1:51" s="13" customFormat="1" ht="12">
      <c r="A153" s="13"/>
      <c r="B153" s="238"/>
      <c r="C153" s="239"/>
      <c r="D153" s="234" t="s">
        <v>213</v>
      </c>
      <c r="E153" s="240" t="s">
        <v>32</v>
      </c>
      <c r="F153" s="241" t="s">
        <v>1677</v>
      </c>
      <c r="G153" s="239"/>
      <c r="H153" s="242">
        <v>126</v>
      </c>
      <c r="I153" s="243"/>
      <c r="J153" s="239"/>
      <c r="K153" s="239"/>
      <c r="L153" s="244"/>
      <c r="M153" s="245"/>
      <c r="N153" s="246"/>
      <c r="O153" s="246"/>
      <c r="P153" s="246"/>
      <c r="Q153" s="246"/>
      <c r="R153" s="246"/>
      <c r="S153" s="246"/>
      <c r="T153" s="247"/>
      <c r="U153" s="13"/>
      <c r="V153" s="13"/>
      <c r="W153" s="13"/>
      <c r="X153" s="13"/>
      <c r="Y153" s="13"/>
      <c r="Z153" s="13"/>
      <c r="AA153" s="13"/>
      <c r="AB153" s="13"/>
      <c r="AC153" s="13"/>
      <c r="AD153" s="13"/>
      <c r="AE153" s="13"/>
      <c r="AT153" s="248" t="s">
        <v>213</v>
      </c>
      <c r="AU153" s="248" t="s">
        <v>86</v>
      </c>
      <c r="AV153" s="13" t="s">
        <v>86</v>
      </c>
      <c r="AW153" s="13" t="s">
        <v>39</v>
      </c>
      <c r="AX153" s="13" t="s">
        <v>6</v>
      </c>
      <c r="AY153" s="248" t="s">
        <v>199</v>
      </c>
    </row>
    <row r="154" spans="1:51" s="14" customFormat="1" ht="12">
      <c r="A154" s="14"/>
      <c r="B154" s="249"/>
      <c r="C154" s="250"/>
      <c r="D154" s="234" t="s">
        <v>213</v>
      </c>
      <c r="E154" s="251" t="s">
        <v>32</v>
      </c>
      <c r="F154" s="252" t="s">
        <v>215</v>
      </c>
      <c r="G154" s="250"/>
      <c r="H154" s="253">
        <v>126</v>
      </c>
      <c r="I154" s="254"/>
      <c r="J154" s="250"/>
      <c r="K154" s="250"/>
      <c r="L154" s="255"/>
      <c r="M154" s="269"/>
      <c r="N154" s="270"/>
      <c r="O154" s="270"/>
      <c r="P154" s="270"/>
      <c r="Q154" s="270"/>
      <c r="R154" s="270"/>
      <c r="S154" s="270"/>
      <c r="T154" s="271"/>
      <c r="U154" s="14"/>
      <c r="V154" s="14"/>
      <c r="W154" s="14"/>
      <c r="X154" s="14"/>
      <c r="Y154" s="14"/>
      <c r="Z154" s="14"/>
      <c r="AA154" s="14"/>
      <c r="AB154" s="14"/>
      <c r="AC154" s="14"/>
      <c r="AD154" s="14"/>
      <c r="AE154" s="14"/>
      <c r="AT154" s="259" t="s">
        <v>213</v>
      </c>
      <c r="AU154" s="259" t="s">
        <v>86</v>
      </c>
      <c r="AV154" s="14" t="s">
        <v>209</v>
      </c>
      <c r="AW154" s="14" t="s">
        <v>39</v>
      </c>
      <c r="AX154" s="14" t="s">
        <v>84</v>
      </c>
      <c r="AY154" s="259" t="s">
        <v>199</v>
      </c>
    </row>
    <row r="155" spans="1:63" s="12" customFormat="1" ht="22.8" customHeight="1">
      <c r="A155" s="12"/>
      <c r="B155" s="204"/>
      <c r="C155" s="205"/>
      <c r="D155" s="206" t="s">
        <v>76</v>
      </c>
      <c r="E155" s="218" t="s">
        <v>86</v>
      </c>
      <c r="F155" s="218" t="s">
        <v>902</v>
      </c>
      <c r="G155" s="205"/>
      <c r="H155" s="205"/>
      <c r="I155" s="208"/>
      <c r="J155" s="219">
        <f>BK155</f>
        <v>0</v>
      </c>
      <c r="K155" s="205"/>
      <c r="L155" s="210"/>
      <c r="M155" s="211"/>
      <c r="N155" s="212"/>
      <c r="O155" s="212"/>
      <c r="P155" s="213">
        <f>SUM(P156:P159)</f>
        <v>0</v>
      </c>
      <c r="Q155" s="212"/>
      <c r="R155" s="213">
        <f>SUM(R156:R159)</f>
        <v>0</v>
      </c>
      <c r="S155" s="212"/>
      <c r="T155" s="214">
        <f>SUM(T156:T159)</f>
        <v>0</v>
      </c>
      <c r="U155" s="12"/>
      <c r="V155" s="12"/>
      <c r="W155" s="12"/>
      <c r="X155" s="12"/>
      <c r="Y155" s="12"/>
      <c r="Z155" s="12"/>
      <c r="AA155" s="12"/>
      <c r="AB155" s="12"/>
      <c r="AC155" s="12"/>
      <c r="AD155" s="12"/>
      <c r="AE155" s="12"/>
      <c r="AR155" s="215" t="s">
        <v>84</v>
      </c>
      <c r="AT155" s="216" t="s">
        <v>76</v>
      </c>
      <c r="AU155" s="216" t="s">
        <v>84</v>
      </c>
      <c r="AY155" s="215" t="s">
        <v>199</v>
      </c>
      <c r="BK155" s="217">
        <f>SUM(BK156:BK159)</f>
        <v>0</v>
      </c>
    </row>
    <row r="156" spans="1:65" s="2" customFormat="1" ht="19.8" customHeight="1">
      <c r="A156" s="40"/>
      <c r="B156" s="41"/>
      <c r="C156" s="260" t="s">
        <v>279</v>
      </c>
      <c r="D156" s="260" t="s">
        <v>222</v>
      </c>
      <c r="E156" s="261" t="s">
        <v>1331</v>
      </c>
      <c r="F156" s="262" t="s">
        <v>1332</v>
      </c>
      <c r="G156" s="263" t="s">
        <v>303</v>
      </c>
      <c r="H156" s="264">
        <v>7.84</v>
      </c>
      <c r="I156" s="265"/>
      <c r="J156" s="266">
        <f>ROUND(I156*H156,2)</f>
        <v>0</v>
      </c>
      <c r="K156" s="262" t="s">
        <v>32</v>
      </c>
      <c r="L156" s="46"/>
      <c r="M156" s="267" t="s">
        <v>32</v>
      </c>
      <c r="N156" s="268" t="s">
        <v>48</v>
      </c>
      <c r="O156" s="86"/>
      <c r="P156" s="230">
        <f>O156*H156</f>
        <v>0</v>
      </c>
      <c r="Q156" s="230">
        <v>0</v>
      </c>
      <c r="R156" s="230">
        <f>Q156*H156</f>
        <v>0</v>
      </c>
      <c r="S156" s="230">
        <v>0</v>
      </c>
      <c r="T156" s="231">
        <f>S156*H156</f>
        <v>0</v>
      </c>
      <c r="U156" s="40"/>
      <c r="V156" s="40"/>
      <c r="W156" s="40"/>
      <c r="X156" s="40"/>
      <c r="Y156" s="40"/>
      <c r="Z156" s="40"/>
      <c r="AA156" s="40"/>
      <c r="AB156" s="40"/>
      <c r="AC156" s="40"/>
      <c r="AD156" s="40"/>
      <c r="AE156" s="40"/>
      <c r="AR156" s="232" t="s">
        <v>209</v>
      </c>
      <c r="AT156" s="232" t="s">
        <v>222</v>
      </c>
      <c r="AU156" s="232" t="s">
        <v>86</v>
      </c>
      <c r="AY156" s="18" t="s">
        <v>199</v>
      </c>
      <c r="BE156" s="233">
        <f>IF(N156="základní",J156,0)</f>
        <v>0</v>
      </c>
      <c r="BF156" s="233">
        <f>IF(N156="snížená",J156,0)</f>
        <v>0</v>
      </c>
      <c r="BG156" s="233">
        <f>IF(N156="zákl. přenesená",J156,0)</f>
        <v>0</v>
      </c>
      <c r="BH156" s="233">
        <f>IF(N156="sníž. přenesená",J156,0)</f>
        <v>0</v>
      </c>
      <c r="BI156" s="233">
        <f>IF(N156="nulová",J156,0)</f>
        <v>0</v>
      </c>
      <c r="BJ156" s="18" t="s">
        <v>84</v>
      </c>
      <c r="BK156" s="233">
        <f>ROUND(I156*H156,2)</f>
        <v>0</v>
      </c>
      <c r="BL156" s="18" t="s">
        <v>209</v>
      </c>
      <c r="BM156" s="232" t="s">
        <v>282</v>
      </c>
    </row>
    <row r="157" spans="1:47" s="2" customFormat="1" ht="12">
      <c r="A157" s="40"/>
      <c r="B157" s="41"/>
      <c r="C157" s="42"/>
      <c r="D157" s="234" t="s">
        <v>210</v>
      </c>
      <c r="E157" s="42"/>
      <c r="F157" s="235" t="s">
        <v>1332</v>
      </c>
      <c r="G157" s="42"/>
      <c r="H157" s="42"/>
      <c r="I157" s="138"/>
      <c r="J157" s="42"/>
      <c r="K157" s="42"/>
      <c r="L157" s="46"/>
      <c r="M157" s="236"/>
      <c r="N157" s="237"/>
      <c r="O157" s="86"/>
      <c r="P157" s="86"/>
      <c r="Q157" s="86"/>
      <c r="R157" s="86"/>
      <c r="S157" s="86"/>
      <c r="T157" s="87"/>
      <c r="U157" s="40"/>
      <c r="V157" s="40"/>
      <c r="W157" s="40"/>
      <c r="X157" s="40"/>
      <c r="Y157" s="40"/>
      <c r="Z157" s="40"/>
      <c r="AA157" s="40"/>
      <c r="AB157" s="40"/>
      <c r="AC157" s="40"/>
      <c r="AD157" s="40"/>
      <c r="AE157" s="40"/>
      <c r="AT157" s="18" t="s">
        <v>210</v>
      </c>
      <c r="AU157" s="18" t="s">
        <v>86</v>
      </c>
    </row>
    <row r="158" spans="1:51" s="13" customFormat="1" ht="12">
      <c r="A158" s="13"/>
      <c r="B158" s="238"/>
      <c r="C158" s="239"/>
      <c r="D158" s="234" t="s">
        <v>213</v>
      </c>
      <c r="E158" s="240" t="s">
        <v>32</v>
      </c>
      <c r="F158" s="241" t="s">
        <v>1678</v>
      </c>
      <c r="G158" s="239"/>
      <c r="H158" s="242">
        <v>7.84</v>
      </c>
      <c r="I158" s="243"/>
      <c r="J158" s="239"/>
      <c r="K158" s="239"/>
      <c r="L158" s="244"/>
      <c r="M158" s="245"/>
      <c r="N158" s="246"/>
      <c r="O158" s="246"/>
      <c r="P158" s="246"/>
      <c r="Q158" s="246"/>
      <c r="R158" s="246"/>
      <c r="S158" s="246"/>
      <c r="T158" s="247"/>
      <c r="U158" s="13"/>
      <c r="V158" s="13"/>
      <c r="W158" s="13"/>
      <c r="X158" s="13"/>
      <c r="Y158" s="13"/>
      <c r="Z158" s="13"/>
      <c r="AA158" s="13"/>
      <c r="AB158" s="13"/>
      <c r="AC158" s="13"/>
      <c r="AD158" s="13"/>
      <c r="AE158" s="13"/>
      <c r="AT158" s="248" t="s">
        <v>213</v>
      </c>
      <c r="AU158" s="248" t="s">
        <v>86</v>
      </c>
      <c r="AV158" s="13" t="s">
        <v>86</v>
      </c>
      <c r="AW158" s="13" t="s">
        <v>39</v>
      </c>
      <c r="AX158" s="13" t="s">
        <v>6</v>
      </c>
      <c r="AY158" s="248" t="s">
        <v>199</v>
      </c>
    </row>
    <row r="159" spans="1:51" s="14" customFormat="1" ht="12">
      <c r="A159" s="14"/>
      <c r="B159" s="249"/>
      <c r="C159" s="250"/>
      <c r="D159" s="234" t="s">
        <v>213</v>
      </c>
      <c r="E159" s="251" t="s">
        <v>32</v>
      </c>
      <c r="F159" s="252" t="s">
        <v>215</v>
      </c>
      <c r="G159" s="250"/>
      <c r="H159" s="253">
        <v>7.84</v>
      </c>
      <c r="I159" s="254"/>
      <c r="J159" s="250"/>
      <c r="K159" s="250"/>
      <c r="L159" s="255"/>
      <c r="M159" s="269"/>
      <c r="N159" s="270"/>
      <c r="O159" s="270"/>
      <c r="P159" s="270"/>
      <c r="Q159" s="270"/>
      <c r="R159" s="270"/>
      <c r="S159" s="270"/>
      <c r="T159" s="271"/>
      <c r="U159" s="14"/>
      <c r="V159" s="14"/>
      <c r="W159" s="14"/>
      <c r="X159" s="14"/>
      <c r="Y159" s="14"/>
      <c r="Z159" s="14"/>
      <c r="AA159" s="14"/>
      <c r="AB159" s="14"/>
      <c r="AC159" s="14"/>
      <c r="AD159" s="14"/>
      <c r="AE159" s="14"/>
      <c r="AT159" s="259" t="s">
        <v>213</v>
      </c>
      <c r="AU159" s="259" t="s">
        <v>86</v>
      </c>
      <c r="AV159" s="14" t="s">
        <v>209</v>
      </c>
      <c r="AW159" s="14" t="s">
        <v>39</v>
      </c>
      <c r="AX159" s="14" t="s">
        <v>84</v>
      </c>
      <c r="AY159" s="259" t="s">
        <v>199</v>
      </c>
    </row>
    <row r="160" spans="1:63" s="12" customFormat="1" ht="22.8" customHeight="1">
      <c r="A160" s="12"/>
      <c r="B160" s="204"/>
      <c r="C160" s="205"/>
      <c r="D160" s="206" t="s">
        <v>76</v>
      </c>
      <c r="E160" s="218" t="s">
        <v>221</v>
      </c>
      <c r="F160" s="218" t="s">
        <v>906</v>
      </c>
      <c r="G160" s="205"/>
      <c r="H160" s="205"/>
      <c r="I160" s="208"/>
      <c r="J160" s="219">
        <f>BK160</f>
        <v>0</v>
      </c>
      <c r="K160" s="205"/>
      <c r="L160" s="210"/>
      <c r="M160" s="211"/>
      <c r="N160" s="212"/>
      <c r="O160" s="212"/>
      <c r="P160" s="213">
        <f>SUM(P161:P172)</f>
        <v>0</v>
      </c>
      <c r="Q160" s="212"/>
      <c r="R160" s="213">
        <f>SUM(R161:R172)</f>
        <v>0</v>
      </c>
      <c r="S160" s="212"/>
      <c r="T160" s="214">
        <f>SUM(T161:T172)</f>
        <v>0</v>
      </c>
      <c r="U160" s="12"/>
      <c r="V160" s="12"/>
      <c r="W160" s="12"/>
      <c r="X160" s="12"/>
      <c r="Y160" s="12"/>
      <c r="Z160" s="12"/>
      <c r="AA160" s="12"/>
      <c r="AB160" s="12"/>
      <c r="AC160" s="12"/>
      <c r="AD160" s="12"/>
      <c r="AE160" s="12"/>
      <c r="AR160" s="215" t="s">
        <v>84</v>
      </c>
      <c r="AT160" s="216" t="s">
        <v>76</v>
      </c>
      <c r="AU160" s="216" t="s">
        <v>84</v>
      </c>
      <c r="AY160" s="215" t="s">
        <v>199</v>
      </c>
      <c r="BK160" s="217">
        <f>SUM(BK161:BK172)</f>
        <v>0</v>
      </c>
    </row>
    <row r="161" spans="1:65" s="2" customFormat="1" ht="19.8" customHeight="1">
      <c r="A161" s="40"/>
      <c r="B161" s="41"/>
      <c r="C161" s="260" t="s">
        <v>254</v>
      </c>
      <c r="D161" s="260" t="s">
        <v>222</v>
      </c>
      <c r="E161" s="261" t="s">
        <v>1411</v>
      </c>
      <c r="F161" s="262" t="s">
        <v>1412</v>
      </c>
      <c r="G161" s="263" t="s">
        <v>303</v>
      </c>
      <c r="H161" s="264">
        <v>13.52</v>
      </c>
      <c r="I161" s="265"/>
      <c r="J161" s="266">
        <f>ROUND(I161*H161,2)</f>
        <v>0</v>
      </c>
      <c r="K161" s="262" t="s">
        <v>32</v>
      </c>
      <c r="L161" s="46"/>
      <c r="M161" s="267" t="s">
        <v>32</v>
      </c>
      <c r="N161" s="268" t="s">
        <v>48</v>
      </c>
      <c r="O161" s="86"/>
      <c r="P161" s="230">
        <f>O161*H161</f>
        <v>0</v>
      </c>
      <c r="Q161" s="230">
        <v>0</v>
      </c>
      <c r="R161" s="230">
        <f>Q161*H161</f>
        <v>0</v>
      </c>
      <c r="S161" s="230">
        <v>0</v>
      </c>
      <c r="T161" s="231">
        <f>S161*H161</f>
        <v>0</v>
      </c>
      <c r="U161" s="40"/>
      <c r="V161" s="40"/>
      <c r="W161" s="40"/>
      <c r="X161" s="40"/>
      <c r="Y161" s="40"/>
      <c r="Z161" s="40"/>
      <c r="AA161" s="40"/>
      <c r="AB161" s="40"/>
      <c r="AC161" s="40"/>
      <c r="AD161" s="40"/>
      <c r="AE161" s="40"/>
      <c r="AR161" s="232" t="s">
        <v>209</v>
      </c>
      <c r="AT161" s="232" t="s">
        <v>222</v>
      </c>
      <c r="AU161" s="232" t="s">
        <v>86</v>
      </c>
      <c r="AY161" s="18" t="s">
        <v>199</v>
      </c>
      <c r="BE161" s="233">
        <f>IF(N161="základní",J161,0)</f>
        <v>0</v>
      </c>
      <c r="BF161" s="233">
        <f>IF(N161="snížená",J161,0)</f>
        <v>0</v>
      </c>
      <c r="BG161" s="233">
        <f>IF(N161="zákl. přenesená",J161,0)</f>
        <v>0</v>
      </c>
      <c r="BH161" s="233">
        <f>IF(N161="sníž. přenesená",J161,0)</f>
        <v>0</v>
      </c>
      <c r="BI161" s="233">
        <f>IF(N161="nulová",J161,0)</f>
        <v>0</v>
      </c>
      <c r="BJ161" s="18" t="s">
        <v>84</v>
      </c>
      <c r="BK161" s="233">
        <f>ROUND(I161*H161,2)</f>
        <v>0</v>
      </c>
      <c r="BL161" s="18" t="s">
        <v>209</v>
      </c>
      <c r="BM161" s="232" t="s">
        <v>341</v>
      </c>
    </row>
    <row r="162" spans="1:47" s="2" customFormat="1" ht="12">
      <c r="A162" s="40"/>
      <c r="B162" s="41"/>
      <c r="C162" s="42"/>
      <c r="D162" s="234" t="s">
        <v>210</v>
      </c>
      <c r="E162" s="42"/>
      <c r="F162" s="235" t="s">
        <v>1412</v>
      </c>
      <c r="G162" s="42"/>
      <c r="H162" s="42"/>
      <c r="I162" s="138"/>
      <c r="J162" s="42"/>
      <c r="K162" s="42"/>
      <c r="L162" s="46"/>
      <c r="M162" s="236"/>
      <c r="N162" s="237"/>
      <c r="O162" s="86"/>
      <c r="P162" s="86"/>
      <c r="Q162" s="86"/>
      <c r="R162" s="86"/>
      <c r="S162" s="86"/>
      <c r="T162" s="87"/>
      <c r="U162" s="40"/>
      <c r="V162" s="40"/>
      <c r="W162" s="40"/>
      <c r="X162" s="40"/>
      <c r="Y162" s="40"/>
      <c r="Z162" s="40"/>
      <c r="AA162" s="40"/>
      <c r="AB162" s="40"/>
      <c r="AC162" s="40"/>
      <c r="AD162" s="40"/>
      <c r="AE162" s="40"/>
      <c r="AT162" s="18" t="s">
        <v>210</v>
      </c>
      <c r="AU162" s="18" t="s">
        <v>86</v>
      </c>
    </row>
    <row r="163" spans="1:51" s="13" customFormat="1" ht="12">
      <c r="A163" s="13"/>
      <c r="B163" s="238"/>
      <c r="C163" s="239"/>
      <c r="D163" s="234" t="s">
        <v>213</v>
      </c>
      <c r="E163" s="240" t="s">
        <v>32</v>
      </c>
      <c r="F163" s="241" t="s">
        <v>1679</v>
      </c>
      <c r="G163" s="239"/>
      <c r="H163" s="242">
        <v>13.52</v>
      </c>
      <c r="I163" s="243"/>
      <c r="J163" s="239"/>
      <c r="K163" s="239"/>
      <c r="L163" s="244"/>
      <c r="M163" s="245"/>
      <c r="N163" s="246"/>
      <c r="O163" s="246"/>
      <c r="P163" s="246"/>
      <c r="Q163" s="246"/>
      <c r="R163" s="246"/>
      <c r="S163" s="246"/>
      <c r="T163" s="247"/>
      <c r="U163" s="13"/>
      <c r="V163" s="13"/>
      <c r="W163" s="13"/>
      <c r="X163" s="13"/>
      <c r="Y163" s="13"/>
      <c r="Z163" s="13"/>
      <c r="AA163" s="13"/>
      <c r="AB163" s="13"/>
      <c r="AC163" s="13"/>
      <c r="AD163" s="13"/>
      <c r="AE163" s="13"/>
      <c r="AT163" s="248" t="s">
        <v>213</v>
      </c>
      <c r="AU163" s="248" t="s">
        <v>86</v>
      </c>
      <c r="AV163" s="13" t="s">
        <v>86</v>
      </c>
      <c r="AW163" s="13" t="s">
        <v>39</v>
      </c>
      <c r="AX163" s="13" t="s">
        <v>6</v>
      </c>
      <c r="AY163" s="248" t="s">
        <v>199</v>
      </c>
    </row>
    <row r="164" spans="1:51" s="14" customFormat="1" ht="12">
      <c r="A164" s="14"/>
      <c r="B164" s="249"/>
      <c r="C164" s="250"/>
      <c r="D164" s="234" t="s">
        <v>213</v>
      </c>
      <c r="E164" s="251" t="s">
        <v>32</v>
      </c>
      <c r="F164" s="252" t="s">
        <v>215</v>
      </c>
      <c r="G164" s="250"/>
      <c r="H164" s="253">
        <v>13.52</v>
      </c>
      <c r="I164" s="254"/>
      <c r="J164" s="250"/>
      <c r="K164" s="250"/>
      <c r="L164" s="255"/>
      <c r="M164" s="269"/>
      <c r="N164" s="270"/>
      <c r="O164" s="270"/>
      <c r="P164" s="270"/>
      <c r="Q164" s="270"/>
      <c r="R164" s="270"/>
      <c r="S164" s="270"/>
      <c r="T164" s="271"/>
      <c r="U164" s="14"/>
      <c r="V164" s="14"/>
      <c r="W164" s="14"/>
      <c r="X164" s="14"/>
      <c r="Y164" s="14"/>
      <c r="Z164" s="14"/>
      <c r="AA164" s="14"/>
      <c r="AB164" s="14"/>
      <c r="AC164" s="14"/>
      <c r="AD164" s="14"/>
      <c r="AE164" s="14"/>
      <c r="AT164" s="259" t="s">
        <v>213</v>
      </c>
      <c r="AU164" s="259" t="s">
        <v>86</v>
      </c>
      <c r="AV164" s="14" t="s">
        <v>209</v>
      </c>
      <c r="AW164" s="14" t="s">
        <v>39</v>
      </c>
      <c r="AX164" s="14" t="s">
        <v>84</v>
      </c>
      <c r="AY164" s="259" t="s">
        <v>199</v>
      </c>
    </row>
    <row r="165" spans="1:65" s="2" customFormat="1" ht="30" customHeight="1">
      <c r="A165" s="40"/>
      <c r="B165" s="41"/>
      <c r="C165" s="260" t="s">
        <v>342</v>
      </c>
      <c r="D165" s="260" t="s">
        <v>222</v>
      </c>
      <c r="E165" s="261" t="s">
        <v>1414</v>
      </c>
      <c r="F165" s="262" t="s">
        <v>1415</v>
      </c>
      <c r="G165" s="263" t="s">
        <v>288</v>
      </c>
      <c r="H165" s="264">
        <v>11.78</v>
      </c>
      <c r="I165" s="265"/>
      <c r="J165" s="266">
        <f>ROUND(I165*H165,2)</f>
        <v>0</v>
      </c>
      <c r="K165" s="262" t="s">
        <v>32</v>
      </c>
      <c r="L165" s="46"/>
      <c r="M165" s="267" t="s">
        <v>32</v>
      </c>
      <c r="N165" s="268" t="s">
        <v>48</v>
      </c>
      <c r="O165" s="86"/>
      <c r="P165" s="230">
        <f>O165*H165</f>
        <v>0</v>
      </c>
      <c r="Q165" s="230">
        <v>0</v>
      </c>
      <c r="R165" s="230">
        <f>Q165*H165</f>
        <v>0</v>
      </c>
      <c r="S165" s="230">
        <v>0</v>
      </c>
      <c r="T165" s="231">
        <f>S165*H165</f>
        <v>0</v>
      </c>
      <c r="U165" s="40"/>
      <c r="V165" s="40"/>
      <c r="W165" s="40"/>
      <c r="X165" s="40"/>
      <c r="Y165" s="40"/>
      <c r="Z165" s="40"/>
      <c r="AA165" s="40"/>
      <c r="AB165" s="40"/>
      <c r="AC165" s="40"/>
      <c r="AD165" s="40"/>
      <c r="AE165" s="40"/>
      <c r="AR165" s="232" t="s">
        <v>209</v>
      </c>
      <c r="AT165" s="232" t="s">
        <v>222</v>
      </c>
      <c r="AU165" s="232" t="s">
        <v>86</v>
      </c>
      <c r="AY165" s="18" t="s">
        <v>199</v>
      </c>
      <c r="BE165" s="233">
        <f>IF(N165="základní",J165,0)</f>
        <v>0</v>
      </c>
      <c r="BF165" s="233">
        <f>IF(N165="snížená",J165,0)</f>
        <v>0</v>
      </c>
      <c r="BG165" s="233">
        <f>IF(N165="zákl. přenesená",J165,0)</f>
        <v>0</v>
      </c>
      <c r="BH165" s="233">
        <f>IF(N165="sníž. přenesená",J165,0)</f>
        <v>0</v>
      </c>
      <c r="BI165" s="233">
        <f>IF(N165="nulová",J165,0)</f>
        <v>0</v>
      </c>
      <c r="BJ165" s="18" t="s">
        <v>84</v>
      </c>
      <c r="BK165" s="233">
        <f>ROUND(I165*H165,2)</f>
        <v>0</v>
      </c>
      <c r="BL165" s="18" t="s">
        <v>209</v>
      </c>
      <c r="BM165" s="232" t="s">
        <v>345</v>
      </c>
    </row>
    <row r="166" spans="1:47" s="2" customFormat="1" ht="12">
      <c r="A166" s="40"/>
      <c r="B166" s="41"/>
      <c r="C166" s="42"/>
      <c r="D166" s="234" t="s">
        <v>210</v>
      </c>
      <c r="E166" s="42"/>
      <c r="F166" s="235" t="s">
        <v>1415</v>
      </c>
      <c r="G166" s="42"/>
      <c r="H166" s="42"/>
      <c r="I166" s="138"/>
      <c r="J166" s="42"/>
      <c r="K166" s="42"/>
      <c r="L166" s="46"/>
      <c r="M166" s="236"/>
      <c r="N166" s="237"/>
      <c r="O166" s="86"/>
      <c r="P166" s="86"/>
      <c r="Q166" s="86"/>
      <c r="R166" s="86"/>
      <c r="S166" s="86"/>
      <c r="T166" s="87"/>
      <c r="U166" s="40"/>
      <c r="V166" s="40"/>
      <c r="W166" s="40"/>
      <c r="X166" s="40"/>
      <c r="Y166" s="40"/>
      <c r="Z166" s="40"/>
      <c r="AA166" s="40"/>
      <c r="AB166" s="40"/>
      <c r="AC166" s="40"/>
      <c r="AD166" s="40"/>
      <c r="AE166" s="40"/>
      <c r="AT166" s="18" t="s">
        <v>210</v>
      </c>
      <c r="AU166" s="18" t="s">
        <v>86</v>
      </c>
    </row>
    <row r="167" spans="1:51" s="13" customFormat="1" ht="12">
      <c r="A167" s="13"/>
      <c r="B167" s="238"/>
      <c r="C167" s="239"/>
      <c r="D167" s="234" t="s">
        <v>213</v>
      </c>
      <c r="E167" s="240" t="s">
        <v>32</v>
      </c>
      <c r="F167" s="241" t="s">
        <v>1680</v>
      </c>
      <c r="G167" s="239"/>
      <c r="H167" s="242">
        <v>11.78</v>
      </c>
      <c r="I167" s="243"/>
      <c r="J167" s="239"/>
      <c r="K167" s="239"/>
      <c r="L167" s="244"/>
      <c r="M167" s="245"/>
      <c r="N167" s="246"/>
      <c r="O167" s="246"/>
      <c r="P167" s="246"/>
      <c r="Q167" s="246"/>
      <c r="R167" s="246"/>
      <c r="S167" s="246"/>
      <c r="T167" s="247"/>
      <c r="U167" s="13"/>
      <c r="V167" s="13"/>
      <c r="W167" s="13"/>
      <c r="X167" s="13"/>
      <c r="Y167" s="13"/>
      <c r="Z167" s="13"/>
      <c r="AA167" s="13"/>
      <c r="AB167" s="13"/>
      <c r="AC167" s="13"/>
      <c r="AD167" s="13"/>
      <c r="AE167" s="13"/>
      <c r="AT167" s="248" t="s">
        <v>213</v>
      </c>
      <c r="AU167" s="248" t="s">
        <v>86</v>
      </c>
      <c r="AV167" s="13" t="s">
        <v>86</v>
      </c>
      <c r="AW167" s="13" t="s">
        <v>39</v>
      </c>
      <c r="AX167" s="13" t="s">
        <v>6</v>
      </c>
      <c r="AY167" s="248" t="s">
        <v>199</v>
      </c>
    </row>
    <row r="168" spans="1:51" s="14" customFormat="1" ht="12">
      <c r="A168" s="14"/>
      <c r="B168" s="249"/>
      <c r="C168" s="250"/>
      <c r="D168" s="234" t="s">
        <v>213</v>
      </c>
      <c r="E168" s="251" t="s">
        <v>32</v>
      </c>
      <c r="F168" s="252" t="s">
        <v>215</v>
      </c>
      <c r="G168" s="250"/>
      <c r="H168" s="253">
        <v>11.78</v>
      </c>
      <c r="I168" s="254"/>
      <c r="J168" s="250"/>
      <c r="K168" s="250"/>
      <c r="L168" s="255"/>
      <c r="M168" s="269"/>
      <c r="N168" s="270"/>
      <c r="O168" s="270"/>
      <c r="P168" s="270"/>
      <c r="Q168" s="270"/>
      <c r="R168" s="270"/>
      <c r="S168" s="270"/>
      <c r="T168" s="271"/>
      <c r="U168" s="14"/>
      <c r="V168" s="14"/>
      <c r="W168" s="14"/>
      <c r="X168" s="14"/>
      <c r="Y168" s="14"/>
      <c r="Z168" s="14"/>
      <c r="AA168" s="14"/>
      <c r="AB168" s="14"/>
      <c r="AC168" s="14"/>
      <c r="AD168" s="14"/>
      <c r="AE168" s="14"/>
      <c r="AT168" s="259" t="s">
        <v>213</v>
      </c>
      <c r="AU168" s="259" t="s">
        <v>86</v>
      </c>
      <c r="AV168" s="14" t="s">
        <v>209</v>
      </c>
      <c r="AW168" s="14" t="s">
        <v>39</v>
      </c>
      <c r="AX168" s="14" t="s">
        <v>84</v>
      </c>
      <c r="AY168" s="259" t="s">
        <v>199</v>
      </c>
    </row>
    <row r="169" spans="1:65" s="2" customFormat="1" ht="30" customHeight="1">
      <c r="A169" s="40"/>
      <c r="B169" s="41"/>
      <c r="C169" s="260" t="s">
        <v>257</v>
      </c>
      <c r="D169" s="260" t="s">
        <v>222</v>
      </c>
      <c r="E169" s="261" t="s">
        <v>1417</v>
      </c>
      <c r="F169" s="262" t="s">
        <v>1418</v>
      </c>
      <c r="G169" s="263" t="s">
        <v>288</v>
      </c>
      <c r="H169" s="264">
        <v>11.78</v>
      </c>
      <c r="I169" s="265"/>
      <c r="J169" s="266">
        <f>ROUND(I169*H169,2)</f>
        <v>0</v>
      </c>
      <c r="K169" s="262" t="s">
        <v>32</v>
      </c>
      <c r="L169" s="46"/>
      <c r="M169" s="267" t="s">
        <v>32</v>
      </c>
      <c r="N169" s="268" t="s">
        <v>48</v>
      </c>
      <c r="O169" s="86"/>
      <c r="P169" s="230">
        <f>O169*H169</f>
        <v>0</v>
      </c>
      <c r="Q169" s="230">
        <v>0</v>
      </c>
      <c r="R169" s="230">
        <f>Q169*H169</f>
        <v>0</v>
      </c>
      <c r="S169" s="230">
        <v>0</v>
      </c>
      <c r="T169" s="231">
        <f>S169*H169</f>
        <v>0</v>
      </c>
      <c r="U169" s="40"/>
      <c r="V169" s="40"/>
      <c r="W169" s="40"/>
      <c r="X169" s="40"/>
      <c r="Y169" s="40"/>
      <c r="Z169" s="40"/>
      <c r="AA169" s="40"/>
      <c r="AB169" s="40"/>
      <c r="AC169" s="40"/>
      <c r="AD169" s="40"/>
      <c r="AE169" s="40"/>
      <c r="AR169" s="232" t="s">
        <v>209</v>
      </c>
      <c r="AT169" s="232" t="s">
        <v>222</v>
      </c>
      <c r="AU169" s="232" t="s">
        <v>86</v>
      </c>
      <c r="AY169" s="18" t="s">
        <v>199</v>
      </c>
      <c r="BE169" s="233">
        <f>IF(N169="základní",J169,0)</f>
        <v>0</v>
      </c>
      <c r="BF169" s="233">
        <f>IF(N169="snížená",J169,0)</f>
        <v>0</v>
      </c>
      <c r="BG169" s="233">
        <f>IF(N169="zákl. přenesená",J169,0)</f>
        <v>0</v>
      </c>
      <c r="BH169" s="233">
        <f>IF(N169="sníž. přenesená",J169,0)</f>
        <v>0</v>
      </c>
      <c r="BI169" s="233">
        <f>IF(N169="nulová",J169,0)</f>
        <v>0</v>
      </c>
      <c r="BJ169" s="18" t="s">
        <v>84</v>
      </c>
      <c r="BK169" s="233">
        <f>ROUND(I169*H169,2)</f>
        <v>0</v>
      </c>
      <c r="BL169" s="18" t="s">
        <v>209</v>
      </c>
      <c r="BM169" s="232" t="s">
        <v>348</v>
      </c>
    </row>
    <row r="170" spans="1:47" s="2" customFormat="1" ht="12">
      <c r="A170" s="40"/>
      <c r="B170" s="41"/>
      <c r="C170" s="42"/>
      <c r="D170" s="234" t="s">
        <v>210</v>
      </c>
      <c r="E170" s="42"/>
      <c r="F170" s="235" t="s">
        <v>1418</v>
      </c>
      <c r="G170" s="42"/>
      <c r="H170" s="42"/>
      <c r="I170" s="138"/>
      <c r="J170" s="42"/>
      <c r="K170" s="42"/>
      <c r="L170" s="46"/>
      <c r="M170" s="236"/>
      <c r="N170" s="237"/>
      <c r="O170" s="86"/>
      <c r="P170" s="86"/>
      <c r="Q170" s="86"/>
      <c r="R170" s="86"/>
      <c r="S170" s="86"/>
      <c r="T170" s="87"/>
      <c r="U170" s="40"/>
      <c r="V170" s="40"/>
      <c r="W170" s="40"/>
      <c r="X170" s="40"/>
      <c r="Y170" s="40"/>
      <c r="Z170" s="40"/>
      <c r="AA170" s="40"/>
      <c r="AB170" s="40"/>
      <c r="AC170" s="40"/>
      <c r="AD170" s="40"/>
      <c r="AE170" s="40"/>
      <c r="AT170" s="18" t="s">
        <v>210</v>
      </c>
      <c r="AU170" s="18" t="s">
        <v>86</v>
      </c>
    </row>
    <row r="171" spans="1:65" s="2" customFormat="1" ht="19.8" customHeight="1">
      <c r="A171" s="40"/>
      <c r="B171" s="41"/>
      <c r="C171" s="260" t="s">
        <v>7</v>
      </c>
      <c r="D171" s="260" t="s">
        <v>222</v>
      </c>
      <c r="E171" s="261" t="s">
        <v>915</v>
      </c>
      <c r="F171" s="262" t="s">
        <v>916</v>
      </c>
      <c r="G171" s="263" t="s">
        <v>324</v>
      </c>
      <c r="H171" s="264">
        <v>15</v>
      </c>
      <c r="I171" s="265"/>
      <c r="J171" s="266">
        <f>ROUND(I171*H171,2)</f>
        <v>0</v>
      </c>
      <c r="K171" s="262" t="s">
        <v>32</v>
      </c>
      <c r="L171" s="46"/>
      <c r="M171" s="267" t="s">
        <v>32</v>
      </c>
      <c r="N171" s="268" t="s">
        <v>48</v>
      </c>
      <c r="O171" s="86"/>
      <c r="P171" s="230">
        <f>O171*H171</f>
        <v>0</v>
      </c>
      <c r="Q171" s="230">
        <v>0</v>
      </c>
      <c r="R171" s="230">
        <f>Q171*H171</f>
        <v>0</v>
      </c>
      <c r="S171" s="230">
        <v>0</v>
      </c>
      <c r="T171" s="231">
        <f>S171*H171</f>
        <v>0</v>
      </c>
      <c r="U171" s="40"/>
      <c r="V171" s="40"/>
      <c r="W171" s="40"/>
      <c r="X171" s="40"/>
      <c r="Y171" s="40"/>
      <c r="Z171" s="40"/>
      <c r="AA171" s="40"/>
      <c r="AB171" s="40"/>
      <c r="AC171" s="40"/>
      <c r="AD171" s="40"/>
      <c r="AE171" s="40"/>
      <c r="AR171" s="232" t="s">
        <v>209</v>
      </c>
      <c r="AT171" s="232" t="s">
        <v>222</v>
      </c>
      <c r="AU171" s="232" t="s">
        <v>86</v>
      </c>
      <c r="AY171" s="18" t="s">
        <v>199</v>
      </c>
      <c r="BE171" s="233">
        <f>IF(N171="základní",J171,0)</f>
        <v>0</v>
      </c>
      <c r="BF171" s="233">
        <f>IF(N171="snížená",J171,0)</f>
        <v>0</v>
      </c>
      <c r="BG171" s="233">
        <f>IF(N171="zákl. přenesená",J171,0)</f>
        <v>0</v>
      </c>
      <c r="BH171" s="233">
        <f>IF(N171="sníž. přenesená",J171,0)</f>
        <v>0</v>
      </c>
      <c r="BI171" s="233">
        <f>IF(N171="nulová",J171,0)</f>
        <v>0</v>
      </c>
      <c r="BJ171" s="18" t="s">
        <v>84</v>
      </c>
      <c r="BK171" s="233">
        <f>ROUND(I171*H171,2)</f>
        <v>0</v>
      </c>
      <c r="BL171" s="18" t="s">
        <v>209</v>
      </c>
      <c r="BM171" s="232" t="s">
        <v>351</v>
      </c>
    </row>
    <row r="172" spans="1:47" s="2" customFormat="1" ht="12">
      <c r="A172" s="40"/>
      <c r="B172" s="41"/>
      <c r="C172" s="42"/>
      <c r="D172" s="234" t="s">
        <v>210</v>
      </c>
      <c r="E172" s="42"/>
      <c r="F172" s="235" t="s">
        <v>916</v>
      </c>
      <c r="G172" s="42"/>
      <c r="H172" s="42"/>
      <c r="I172" s="138"/>
      <c r="J172" s="42"/>
      <c r="K172" s="42"/>
      <c r="L172" s="46"/>
      <c r="M172" s="236"/>
      <c r="N172" s="237"/>
      <c r="O172" s="86"/>
      <c r="P172" s="86"/>
      <c r="Q172" s="86"/>
      <c r="R172" s="86"/>
      <c r="S172" s="86"/>
      <c r="T172" s="87"/>
      <c r="U172" s="40"/>
      <c r="V172" s="40"/>
      <c r="W172" s="40"/>
      <c r="X172" s="40"/>
      <c r="Y172" s="40"/>
      <c r="Z172" s="40"/>
      <c r="AA172" s="40"/>
      <c r="AB172" s="40"/>
      <c r="AC172" s="40"/>
      <c r="AD172" s="40"/>
      <c r="AE172" s="40"/>
      <c r="AT172" s="18" t="s">
        <v>210</v>
      </c>
      <c r="AU172" s="18" t="s">
        <v>86</v>
      </c>
    </row>
    <row r="173" spans="1:63" s="12" customFormat="1" ht="22.8" customHeight="1">
      <c r="A173" s="12"/>
      <c r="B173" s="204"/>
      <c r="C173" s="205"/>
      <c r="D173" s="206" t="s">
        <v>76</v>
      </c>
      <c r="E173" s="218" t="s">
        <v>209</v>
      </c>
      <c r="F173" s="218" t="s">
        <v>917</v>
      </c>
      <c r="G173" s="205"/>
      <c r="H173" s="205"/>
      <c r="I173" s="208"/>
      <c r="J173" s="219">
        <f>BK173</f>
        <v>0</v>
      </c>
      <c r="K173" s="205"/>
      <c r="L173" s="210"/>
      <c r="M173" s="211"/>
      <c r="N173" s="212"/>
      <c r="O173" s="212"/>
      <c r="P173" s="213">
        <f>SUM(P174:P178)</f>
        <v>0</v>
      </c>
      <c r="Q173" s="212"/>
      <c r="R173" s="213">
        <f>SUM(R174:R178)</f>
        <v>0</v>
      </c>
      <c r="S173" s="212"/>
      <c r="T173" s="214">
        <f>SUM(T174:T178)</f>
        <v>0</v>
      </c>
      <c r="U173" s="12"/>
      <c r="V173" s="12"/>
      <c r="W173" s="12"/>
      <c r="X173" s="12"/>
      <c r="Y173" s="12"/>
      <c r="Z173" s="12"/>
      <c r="AA173" s="12"/>
      <c r="AB173" s="12"/>
      <c r="AC173" s="12"/>
      <c r="AD173" s="12"/>
      <c r="AE173" s="12"/>
      <c r="AR173" s="215" t="s">
        <v>84</v>
      </c>
      <c r="AT173" s="216" t="s">
        <v>76</v>
      </c>
      <c r="AU173" s="216" t="s">
        <v>84</v>
      </c>
      <c r="AY173" s="215" t="s">
        <v>199</v>
      </c>
      <c r="BK173" s="217">
        <f>SUM(BK174:BK178)</f>
        <v>0</v>
      </c>
    </row>
    <row r="174" spans="1:65" s="2" customFormat="1" ht="30" customHeight="1">
      <c r="A174" s="40"/>
      <c r="B174" s="41"/>
      <c r="C174" s="260" t="s">
        <v>261</v>
      </c>
      <c r="D174" s="260" t="s">
        <v>222</v>
      </c>
      <c r="E174" s="261" t="s">
        <v>1348</v>
      </c>
      <c r="F174" s="262" t="s">
        <v>1349</v>
      </c>
      <c r="G174" s="263" t="s">
        <v>288</v>
      </c>
      <c r="H174" s="264">
        <v>84</v>
      </c>
      <c r="I174" s="265"/>
      <c r="J174" s="266">
        <f>ROUND(I174*H174,2)</f>
        <v>0</v>
      </c>
      <c r="K174" s="262" t="s">
        <v>32</v>
      </c>
      <c r="L174" s="46"/>
      <c r="M174" s="267" t="s">
        <v>32</v>
      </c>
      <c r="N174" s="268" t="s">
        <v>48</v>
      </c>
      <c r="O174" s="86"/>
      <c r="P174" s="230">
        <f>O174*H174</f>
        <v>0</v>
      </c>
      <c r="Q174" s="230">
        <v>0</v>
      </c>
      <c r="R174" s="230">
        <f>Q174*H174</f>
        <v>0</v>
      </c>
      <c r="S174" s="230">
        <v>0</v>
      </c>
      <c r="T174" s="231">
        <f>S174*H174</f>
        <v>0</v>
      </c>
      <c r="U174" s="40"/>
      <c r="V174" s="40"/>
      <c r="W174" s="40"/>
      <c r="X174" s="40"/>
      <c r="Y174" s="40"/>
      <c r="Z174" s="40"/>
      <c r="AA174" s="40"/>
      <c r="AB174" s="40"/>
      <c r="AC174" s="40"/>
      <c r="AD174" s="40"/>
      <c r="AE174" s="40"/>
      <c r="AR174" s="232" t="s">
        <v>209</v>
      </c>
      <c r="AT174" s="232" t="s">
        <v>222</v>
      </c>
      <c r="AU174" s="232" t="s">
        <v>86</v>
      </c>
      <c r="AY174" s="18" t="s">
        <v>199</v>
      </c>
      <c r="BE174" s="233">
        <f>IF(N174="základní",J174,0)</f>
        <v>0</v>
      </c>
      <c r="BF174" s="233">
        <f>IF(N174="snížená",J174,0)</f>
        <v>0</v>
      </c>
      <c r="BG174" s="233">
        <f>IF(N174="zákl. přenesená",J174,0)</f>
        <v>0</v>
      </c>
      <c r="BH174" s="233">
        <f>IF(N174="sníž. přenesená",J174,0)</f>
        <v>0</v>
      </c>
      <c r="BI174" s="233">
        <f>IF(N174="nulová",J174,0)</f>
        <v>0</v>
      </c>
      <c r="BJ174" s="18" t="s">
        <v>84</v>
      </c>
      <c r="BK174" s="233">
        <f>ROUND(I174*H174,2)</f>
        <v>0</v>
      </c>
      <c r="BL174" s="18" t="s">
        <v>209</v>
      </c>
      <c r="BM174" s="232" t="s">
        <v>354</v>
      </c>
    </row>
    <row r="175" spans="1:47" s="2" customFormat="1" ht="12">
      <c r="A175" s="40"/>
      <c r="B175" s="41"/>
      <c r="C175" s="42"/>
      <c r="D175" s="234" t="s">
        <v>210</v>
      </c>
      <c r="E175" s="42"/>
      <c r="F175" s="235" t="s">
        <v>1349</v>
      </c>
      <c r="G175" s="42"/>
      <c r="H175" s="42"/>
      <c r="I175" s="138"/>
      <c r="J175" s="42"/>
      <c r="K175" s="42"/>
      <c r="L175" s="46"/>
      <c r="M175" s="236"/>
      <c r="N175" s="237"/>
      <c r="O175" s="86"/>
      <c r="P175" s="86"/>
      <c r="Q175" s="86"/>
      <c r="R175" s="86"/>
      <c r="S175" s="86"/>
      <c r="T175" s="87"/>
      <c r="U175" s="40"/>
      <c r="V175" s="40"/>
      <c r="W175" s="40"/>
      <c r="X175" s="40"/>
      <c r="Y175" s="40"/>
      <c r="Z175" s="40"/>
      <c r="AA175" s="40"/>
      <c r="AB175" s="40"/>
      <c r="AC175" s="40"/>
      <c r="AD175" s="40"/>
      <c r="AE175" s="40"/>
      <c r="AT175" s="18" t="s">
        <v>210</v>
      </c>
      <c r="AU175" s="18" t="s">
        <v>86</v>
      </c>
    </row>
    <row r="176" spans="1:51" s="13" customFormat="1" ht="12">
      <c r="A176" s="13"/>
      <c r="B176" s="238"/>
      <c r="C176" s="239"/>
      <c r="D176" s="234" t="s">
        <v>213</v>
      </c>
      <c r="E176" s="240" t="s">
        <v>32</v>
      </c>
      <c r="F176" s="241" t="s">
        <v>1681</v>
      </c>
      <c r="G176" s="239"/>
      <c r="H176" s="242">
        <v>39</v>
      </c>
      <c r="I176" s="243"/>
      <c r="J176" s="239"/>
      <c r="K176" s="239"/>
      <c r="L176" s="244"/>
      <c r="M176" s="245"/>
      <c r="N176" s="246"/>
      <c r="O176" s="246"/>
      <c r="P176" s="246"/>
      <c r="Q176" s="246"/>
      <c r="R176" s="246"/>
      <c r="S176" s="246"/>
      <c r="T176" s="247"/>
      <c r="U176" s="13"/>
      <c r="V176" s="13"/>
      <c r="W176" s="13"/>
      <c r="X176" s="13"/>
      <c r="Y176" s="13"/>
      <c r="Z176" s="13"/>
      <c r="AA176" s="13"/>
      <c r="AB176" s="13"/>
      <c r="AC176" s="13"/>
      <c r="AD176" s="13"/>
      <c r="AE176" s="13"/>
      <c r="AT176" s="248" t="s">
        <v>213</v>
      </c>
      <c r="AU176" s="248" t="s">
        <v>86</v>
      </c>
      <c r="AV176" s="13" t="s">
        <v>86</v>
      </c>
      <c r="AW176" s="13" t="s">
        <v>39</v>
      </c>
      <c r="AX176" s="13" t="s">
        <v>6</v>
      </c>
      <c r="AY176" s="248" t="s">
        <v>199</v>
      </c>
    </row>
    <row r="177" spans="1:51" s="13" customFormat="1" ht="12">
      <c r="A177" s="13"/>
      <c r="B177" s="238"/>
      <c r="C177" s="239"/>
      <c r="D177" s="234" t="s">
        <v>213</v>
      </c>
      <c r="E177" s="240" t="s">
        <v>32</v>
      </c>
      <c r="F177" s="241" t="s">
        <v>1682</v>
      </c>
      <c r="G177" s="239"/>
      <c r="H177" s="242">
        <v>45</v>
      </c>
      <c r="I177" s="243"/>
      <c r="J177" s="239"/>
      <c r="K177" s="239"/>
      <c r="L177" s="244"/>
      <c r="M177" s="245"/>
      <c r="N177" s="246"/>
      <c r="O177" s="246"/>
      <c r="P177" s="246"/>
      <c r="Q177" s="246"/>
      <c r="R177" s="246"/>
      <c r="S177" s="246"/>
      <c r="T177" s="247"/>
      <c r="U177" s="13"/>
      <c r="V177" s="13"/>
      <c r="W177" s="13"/>
      <c r="X177" s="13"/>
      <c r="Y177" s="13"/>
      <c r="Z177" s="13"/>
      <c r="AA177" s="13"/>
      <c r="AB177" s="13"/>
      <c r="AC177" s="13"/>
      <c r="AD177" s="13"/>
      <c r="AE177" s="13"/>
      <c r="AT177" s="248" t="s">
        <v>213</v>
      </c>
      <c r="AU177" s="248" t="s">
        <v>86</v>
      </c>
      <c r="AV177" s="13" t="s">
        <v>86</v>
      </c>
      <c r="AW177" s="13" t="s">
        <v>39</v>
      </c>
      <c r="AX177" s="13" t="s">
        <v>6</v>
      </c>
      <c r="AY177" s="248" t="s">
        <v>199</v>
      </c>
    </row>
    <row r="178" spans="1:51" s="14" customFormat="1" ht="12">
      <c r="A178" s="14"/>
      <c r="B178" s="249"/>
      <c r="C178" s="250"/>
      <c r="D178" s="234" t="s">
        <v>213</v>
      </c>
      <c r="E178" s="251" t="s">
        <v>32</v>
      </c>
      <c r="F178" s="252" t="s">
        <v>215</v>
      </c>
      <c r="G178" s="250"/>
      <c r="H178" s="253">
        <v>84</v>
      </c>
      <c r="I178" s="254"/>
      <c r="J178" s="250"/>
      <c r="K178" s="250"/>
      <c r="L178" s="255"/>
      <c r="M178" s="269"/>
      <c r="N178" s="270"/>
      <c r="O178" s="270"/>
      <c r="P178" s="270"/>
      <c r="Q178" s="270"/>
      <c r="R178" s="270"/>
      <c r="S178" s="270"/>
      <c r="T178" s="271"/>
      <c r="U178" s="14"/>
      <c r="V178" s="14"/>
      <c r="W178" s="14"/>
      <c r="X178" s="14"/>
      <c r="Y178" s="14"/>
      <c r="Z178" s="14"/>
      <c r="AA178" s="14"/>
      <c r="AB178" s="14"/>
      <c r="AC178" s="14"/>
      <c r="AD178" s="14"/>
      <c r="AE178" s="14"/>
      <c r="AT178" s="259" t="s">
        <v>213</v>
      </c>
      <c r="AU178" s="259" t="s">
        <v>86</v>
      </c>
      <c r="AV178" s="14" t="s">
        <v>209</v>
      </c>
      <c r="AW178" s="14" t="s">
        <v>39</v>
      </c>
      <c r="AX178" s="14" t="s">
        <v>84</v>
      </c>
      <c r="AY178" s="259" t="s">
        <v>199</v>
      </c>
    </row>
    <row r="179" spans="1:63" s="12" customFormat="1" ht="22.8" customHeight="1">
      <c r="A179" s="12"/>
      <c r="B179" s="204"/>
      <c r="C179" s="205"/>
      <c r="D179" s="206" t="s">
        <v>76</v>
      </c>
      <c r="E179" s="218" t="s">
        <v>200</v>
      </c>
      <c r="F179" s="218" t="s">
        <v>201</v>
      </c>
      <c r="G179" s="205"/>
      <c r="H179" s="205"/>
      <c r="I179" s="208"/>
      <c r="J179" s="219">
        <f>BK179</f>
        <v>0</v>
      </c>
      <c r="K179" s="205"/>
      <c r="L179" s="210"/>
      <c r="M179" s="211"/>
      <c r="N179" s="212"/>
      <c r="O179" s="212"/>
      <c r="P179" s="213">
        <f>SUM(P180:P187)</f>
        <v>0</v>
      </c>
      <c r="Q179" s="212"/>
      <c r="R179" s="213">
        <f>SUM(R180:R187)</f>
        <v>0</v>
      </c>
      <c r="S179" s="212"/>
      <c r="T179" s="214">
        <f>SUM(T180:T187)</f>
        <v>0</v>
      </c>
      <c r="U179" s="12"/>
      <c r="V179" s="12"/>
      <c r="W179" s="12"/>
      <c r="X179" s="12"/>
      <c r="Y179" s="12"/>
      <c r="Z179" s="12"/>
      <c r="AA179" s="12"/>
      <c r="AB179" s="12"/>
      <c r="AC179" s="12"/>
      <c r="AD179" s="12"/>
      <c r="AE179" s="12"/>
      <c r="AR179" s="215" t="s">
        <v>84</v>
      </c>
      <c r="AT179" s="216" t="s">
        <v>76</v>
      </c>
      <c r="AU179" s="216" t="s">
        <v>84</v>
      </c>
      <c r="AY179" s="215" t="s">
        <v>199</v>
      </c>
      <c r="BK179" s="217">
        <f>SUM(BK180:BK187)</f>
        <v>0</v>
      </c>
    </row>
    <row r="180" spans="1:65" s="2" customFormat="1" ht="14.4" customHeight="1">
      <c r="A180" s="40"/>
      <c r="B180" s="41"/>
      <c r="C180" s="260" t="s">
        <v>355</v>
      </c>
      <c r="D180" s="260" t="s">
        <v>222</v>
      </c>
      <c r="E180" s="261" t="s">
        <v>1421</v>
      </c>
      <c r="F180" s="262" t="s">
        <v>1422</v>
      </c>
      <c r="G180" s="263" t="s">
        <v>288</v>
      </c>
      <c r="H180" s="264">
        <v>16.72</v>
      </c>
      <c r="I180" s="265"/>
      <c r="J180" s="266">
        <f>ROUND(I180*H180,2)</f>
        <v>0</v>
      </c>
      <c r="K180" s="262" t="s">
        <v>32</v>
      </c>
      <c r="L180" s="46"/>
      <c r="M180" s="267" t="s">
        <v>32</v>
      </c>
      <c r="N180" s="268" t="s">
        <v>48</v>
      </c>
      <c r="O180" s="86"/>
      <c r="P180" s="230">
        <f>O180*H180</f>
        <v>0</v>
      </c>
      <c r="Q180" s="230">
        <v>0</v>
      </c>
      <c r="R180" s="230">
        <f>Q180*H180</f>
        <v>0</v>
      </c>
      <c r="S180" s="230">
        <v>0</v>
      </c>
      <c r="T180" s="231">
        <f>S180*H180</f>
        <v>0</v>
      </c>
      <c r="U180" s="40"/>
      <c r="V180" s="40"/>
      <c r="W180" s="40"/>
      <c r="X180" s="40"/>
      <c r="Y180" s="40"/>
      <c r="Z180" s="40"/>
      <c r="AA180" s="40"/>
      <c r="AB180" s="40"/>
      <c r="AC180" s="40"/>
      <c r="AD180" s="40"/>
      <c r="AE180" s="40"/>
      <c r="AR180" s="232" t="s">
        <v>209</v>
      </c>
      <c r="AT180" s="232" t="s">
        <v>222</v>
      </c>
      <c r="AU180" s="232" t="s">
        <v>86</v>
      </c>
      <c r="AY180" s="18" t="s">
        <v>199</v>
      </c>
      <c r="BE180" s="233">
        <f>IF(N180="základní",J180,0)</f>
        <v>0</v>
      </c>
      <c r="BF180" s="233">
        <f>IF(N180="snížená",J180,0)</f>
        <v>0</v>
      </c>
      <c r="BG180" s="233">
        <f>IF(N180="zákl. přenesená",J180,0)</f>
        <v>0</v>
      </c>
      <c r="BH180" s="233">
        <f>IF(N180="sníž. přenesená",J180,0)</f>
        <v>0</v>
      </c>
      <c r="BI180" s="233">
        <f>IF(N180="nulová",J180,0)</f>
        <v>0</v>
      </c>
      <c r="BJ180" s="18" t="s">
        <v>84</v>
      </c>
      <c r="BK180" s="233">
        <f>ROUND(I180*H180,2)</f>
        <v>0</v>
      </c>
      <c r="BL180" s="18" t="s">
        <v>209</v>
      </c>
      <c r="BM180" s="232" t="s">
        <v>358</v>
      </c>
    </row>
    <row r="181" spans="1:47" s="2" customFormat="1" ht="12">
      <c r="A181" s="40"/>
      <c r="B181" s="41"/>
      <c r="C181" s="42"/>
      <c r="D181" s="234" t="s">
        <v>210</v>
      </c>
      <c r="E181" s="42"/>
      <c r="F181" s="235" t="s">
        <v>1422</v>
      </c>
      <c r="G181" s="42"/>
      <c r="H181" s="42"/>
      <c r="I181" s="138"/>
      <c r="J181" s="42"/>
      <c r="K181" s="42"/>
      <c r="L181" s="46"/>
      <c r="M181" s="236"/>
      <c r="N181" s="237"/>
      <c r="O181" s="86"/>
      <c r="P181" s="86"/>
      <c r="Q181" s="86"/>
      <c r="R181" s="86"/>
      <c r="S181" s="86"/>
      <c r="T181" s="87"/>
      <c r="U181" s="40"/>
      <c r="V181" s="40"/>
      <c r="W181" s="40"/>
      <c r="X181" s="40"/>
      <c r="Y181" s="40"/>
      <c r="Z181" s="40"/>
      <c r="AA181" s="40"/>
      <c r="AB181" s="40"/>
      <c r="AC181" s="40"/>
      <c r="AD181" s="40"/>
      <c r="AE181" s="40"/>
      <c r="AT181" s="18" t="s">
        <v>210</v>
      </c>
      <c r="AU181" s="18" t="s">
        <v>86</v>
      </c>
    </row>
    <row r="182" spans="1:51" s="13" customFormat="1" ht="12">
      <c r="A182" s="13"/>
      <c r="B182" s="238"/>
      <c r="C182" s="239"/>
      <c r="D182" s="234" t="s">
        <v>213</v>
      </c>
      <c r="E182" s="240" t="s">
        <v>32</v>
      </c>
      <c r="F182" s="241" t="s">
        <v>1683</v>
      </c>
      <c r="G182" s="239"/>
      <c r="H182" s="242">
        <v>16.72</v>
      </c>
      <c r="I182" s="243"/>
      <c r="J182" s="239"/>
      <c r="K182" s="239"/>
      <c r="L182" s="244"/>
      <c r="M182" s="245"/>
      <c r="N182" s="246"/>
      <c r="O182" s="246"/>
      <c r="P182" s="246"/>
      <c r="Q182" s="246"/>
      <c r="R182" s="246"/>
      <c r="S182" s="246"/>
      <c r="T182" s="247"/>
      <c r="U182" s="13"/>
      <c r="V182" s="13"/>
      <c r="W182" s="13"/>
      <c r="X182" s="13"/>
      <c r="Y182" s="13"/>
      <c r="Z182" s="13"/>
      <c r="AA182" s="13"/>
      <c r="AB182" s="13"/>
      <c r="AC182" s="13"/>
      <c r="AD182" s="13"/>
      <c r="AE182" s="13"/>
      <c r="AT182" s="248" t="s">
        <v>213</v>
      </c>
      <c r="AU182" s="248" t="s">
        <v>86</v>
      </c>
      <c r="AV182" s="13" t="s">
        <v>86</v>
      </c>
      <c r="AW182" s="13" t="s">
        <v>39</v>
      </c>
      <c r="AX182" s="13" t="s">
        <v>6</v>
      </c>
      <c r="AY182" s="248" t="s">
        <v>199</v>
      </c>
    </row>
    <row r="183" spans="1:51" s="14" customFormat="1" ht="12">
      <c r="A183" s="14"/>
      <c r="B183" s="249"/>
      <c r="C183" s="250"/>
      <c r="D183" s="234" t="s">
        <v>213</v>
      </c>
      <c r="E183" s="251" t="s">
        <v>32</v>
      </c>
      <c r="F183" s="252" t="s">
        <v>215</v>
      </c>
      <c r="G183" s="250"/>
      <c r="H183" s="253">
        <v>16.72</v>
      </c>
      <c r="I183" s="254"/>
      <c r="J183" s="250"/>
      <c r="K183" s="250"/>
      <c r="L183" s="255"/>
      <c r="M183" s="269"/>
      <c r="N183" s="270"/>
      <c r="O183" s="270"/>
      <c r="P183" s="270"/>
      <c r="Q183" s="270"/>
      <c r="R183" s="270"/>
      <c r="S183" s="270"/>
      <c r="T183" s="271"/>
      <c r="U183" s="14"/>
      <c r="V183" s="14"/>
      <c r="W183" s="14"/>
      <c r="X183" s="14"/>
      <c r="Y183" s="14"/>
      <c r="Z183" s="14"/>
      <c r="AA183" s="14"/>
      <c r="AB183" s="14"/>
      <c r="AC183" s="14"/>
      <c r="AD183" s="14"/>
      <c r="AE183" s="14"/>
      <c r="AT183" s="259" t="s">
        <v>213</v>
      </c>
      <c r="AU183" s="259" t="s">
        <v>86</v>
      </c>
      <c r="AV183" s="14" t="s">
        <v>209</v>
      </c>
      <c r="AW183" s="14" t="s">
        <v>39</v>
      </c>
      <c r="AX183" s="14" t="s">
        <v>84</v>
      </c>
      <c r="AY183" s="259" t="s">
        <v>199</v>
      </c>
    </row>
    <row r="184" spans="1:65" s="2" customFormat="1" ht="14.4" customHeight="1">
      <c r="A184" s="40"/>
      <c r="B184" s="41"/>
      <c r="C184" s="260" t="s">
        <v>264</v>
      </c>
      <c r="D184" s="260" t="s">
        <v>222</v>
      </c>
      <c r="E184" s="261" t="s">
        <v>1424</v>
      </c>
      <c r="F184" s="262" t="s">
        <v>771</v>
      </c>
      <c r="G184" s="263" t="s">
        <v>288</v>
      </c>
      <c r="H184" s="264">
        <v>16.72</v>
      </c>
      <c r="I184" s="265"/>
      <c r="J184" s="266">
        <f>ROUND(I184*H184,2)</f>
        <v>0</v>
      </c>
      <c r="K184" s="262" t="s">
        <v>32</v>
      </c>
      <c r="L184" s="46"/>
      <c r="M184" s="267" t="s">
        <v>32</v>
      </c>
      <c r="N184" s="268" t="s">
        <v>48</v>
      </c>
      <c r="O184" s="86"/>
      <c r="P184" s="230">
        <f>O184*H184</f>
        <v>0</v>
      </c>
      <c r="Q184" s="230">
        <v>0</v>
      </c>
      <c r="R184" s="230">
        <f>Q184*H184</f>
        <v>0</v>
      </c>
      <c r="S184" s="230">
        <v>0</v>
      </c>
      <c r="T184" s="231">
        <f>S184*H184</f>
        <v>0</v>
      </c>
      <c r="U184" s="40"/>
      <c r="V184" s="40"/>
      <c r="W184" s="40"/>
      <c r="X184" s="40"/>
      <c r="Y184" s="40"/>
      <c r="Z184" s="40"/>
      <c r="AA184" s="40"/>
      <c r="AB184" s="40"/>
      <c r="AC184" s="40"/>
      <c r="AD184" s="40"/>
      <c r="AE184" s="40"/>
      <c r="AR184" s="232" t="s">
        <v>209</v>
      </c>
      <c r="AT184" s="232" t="s">
        <v>222</v>
      </c>
      <c r="AU184" s="232" t="s">
        <v>86</v>
      </c>
      <c r="AY184" s="18" t="s">
        <v>199</v>
      </c>
      <c r="BE184" s="233">
        <f>IF(N184="základní",J184,0)</f>
        <v>0</v>
      </c>
      <c r="BF184" s="233">
        <f>IF(N184="snížená",J184,0)</f>
        <v>0</v>
      </c>
      <c r="BG184" s="233">
        <f>IF(N184="zákl. přenesená",J184,0)</f>
        <v>0</v>
      </c>
      <c r="BH184" s="233">
        <f>IF(N184="sníž. přenesená",J184,0)</f>
        <v>0</v>
      </c>
      <c r="BI184" s="233">
        <f>IF(N184="nulová",J184,0)</f>
        <v>0</v>
      </c>
      <c r="BJ184" s="18" t="s">
        <v>84</v>
      </c>
      <c r="BK184" s="233">
        <f>ROUND(I184*H184,2)</f>
        <v>0</v>
      </c>
      <c r="BL184" s="18" t="s">
        <v>209</v>
      </c>
      <c r="BM184" s="232" t="s">
        <v>363</v>
      </c>
    </row>
    <row r="185" spans="1:47" s="2" customFormat="1" ht="12">
      <c r="A185" s="40"/>
      <c r="B185" s="41"/>
      <c r="C185" s="42"/>
      <c r="D185" s="234" t="s">
        <v>210</v>
      </c>
      <c r="E185" s="42"/>
      <c r="F185" s="235" t="s">
        <v>771</v>
      </c>
      <c r="G185" s="42"/>
      <c r="H185" s="42"/>
      <c r="I185" s="138"/>
      <c r="J185" s="42"/>
      <c r="K185" s="42"/>
      <c r="L185" s="46"/>
      <c r="M185" s="236"/>
      <c r="N185" s="237"/>
      <c r="O185" s="86"/>
      <c r="P185" s="86"/>
      <c r="Q185" s="86"/>
      <c r="R185" s="86"/>
      <c r="S185" s="86"/>
      <c r="T185" s="87"/>
      <c r="U185" s="40"/>
      <c r="V185" s="40"/>
      <c r="W185" s="40"/>
      <c r="X185" s="40"/>
      <c r="Y185" s="40"/>
      <c r="Z185" s="40"/>
      <c r="AA185" s="40"/>
      <c r="AB185" s="40"/>
      <c r="AC185" s="40"/>
      <c r="AD185" s="40"/>
      <c r="AE185" s="40"/>
      <c r="AT185" s="18" t="s">
        <v>210</v>
      </c>
      <c r="AU185" s="18" t="s">
        <v>86</v>
      </c>
    </row>
    <row r="186" spans="1:51" s="13" customFormat="1" ht="12">
      <c r="A186" s="13"/>
      <c r="B186" s="238"/>
      <c r="C186" s="239"/>
      <c r="D186" s="234" t="s">
        <v>213</v>
      </c>
      <c r="E186" s="240" t="s">
        <v>32</v>
      </c>
      <c r="F186" s="241" t="s">
        <v>1684</v>
      </c>
      <c r="G186" s="239"/>
      <c r="H186" s="242">
        <v>16.72</v>
      </c>
      <c r="I186" s="243"/>
      <c r="J186" s="239"/>
      <c r="K186" s="239"/>
      <c r="L186" s="244"/>
      <c r="M186" s="245"/>
      <c r="N186" s="246"/>
      <c r="O186" s="246"/>
      <c r="P186" s="246"/>
      <c r="Q186" s="246"/>
      <c r="R186" s="246"/>
      <c r="S186" s="246"/>
      <c r="T186" s="247"/>
      <c r="U186" s="13"/>
      <c r="V186" s="13"/>
      <c r="W186" s="13"/>
      <c r="X186" s="13"/>
      <c r="Y186" s="13"/>
      <c r="Z186" s="13"/>
      <c r="AA186" s="13"/>
      <c r="AB186" s="13"/>
      <c r="AC186" s="13"/>
      <c r="AD186" s="13"/>
      <c r="AE186" s="13"/>
      <c r="AT186" s="248" t="s">
        <v>213</v>
      </c>
      <c r="AU186" s="248" t="s">
        <v>86</v>
      </c>
      <c r="AV186" s="13" t="s">
        <v>86</v>
      </c>
      <c r="AW186" s="13" t="s">
        <v>39</v>
      </c>
      <c r="AX186" s="13" t="s">
        <v>6</v>
      </c>
      <c r="AY186" s="248" t="s">
        <v>199</v>
      </c>
    </row>
    <row r="187" spans="1:51" s="14" customFormat="1" ht="12">
      <c r="A187" s="14"/>
      <c r="B187" s="249"/>
      <c r="C187" s="250"/>
      <c r="D187" s="234" t="s">
        <v>213</v>
      </c>
      <c r="E187" s="251" t="s">
        <v>32</v>
      </c>
      <c r="F187" s="252" t="s">
        <v>215</v>
      </c>
      <c r="G187" s="250"/>
      <c r="H187" s="253">
        <v>16.72</v>
      </c>
      <c r="I187" s="254"/>
      <c r="J187" s="250"/>
      <c r="K187" s="250"/>
      <c r="L187" s="255"/>
      <c r="M187" s="269"/>
      <c r="N187" s="270"/>
      <c r="O187" s="270"/>
      <c r="P187" s="270"/>
      <c r="Q187" s="270"/>
      <c r="R187" s="270"/>
      <c r="S187" s="270"/>
      <c r="T187" s="271"/>
      <c r="U187" s="14"/>
      <c r="V187" s="14"/>
      <c r="W187" s="14"/>
      <c r="X187" s="14"/>
      <c r="Y187" s="14"/>
      <c r="Z187" s="14"/>
      <c r="AA187" s="14"/>
      <c r="AB187" s="14"/>
      <c r="AC187" s="14"/>
      <c r="AD187" s="14"/>
      <c r="AE187" s="14"/>
      <c r="AT187" s="259" t="s">
        <v>213</v>
      </c>
      <c r="AU187" s="259" t="s">
        <v>86</v>
      </c>
      <c r="AV187" s="14" t="s">
        <v>209</v>
      </c>
      <c r="AW187" s="14" t="s">
        <v>39</v>
      </c>
      <c r="AX187" s="14" t="s">
        <v>84</v>
      </c>
      <c r="AY187" s="259" t="s">
        <v>199</v>
      </c>
    </row>
    <row r="188" spans="1:63" s="12" customFormat="1" ht="22.8" customHeight="1">
      <c r="A188" s="12"/>
      <c r="B188" s="204"/>
      <c r="C188" s="205"/>
      <c r="D188" s="206" t="s">
        <v>76</v>
      </c>
      <c r="E188" s="218" t="s">
        <v>230</v>
      </c>
      <c r="F188" s="218" t="s">
        <v>933</v>
      </c>
      <c r="G188" s="205"/>
      <c r="H188" s="205"/>
      <c r="I188" s="208"/>
      <c r="J188" s="219">
        <f>BK188</f>
        <v>0</v>
      </c>
      <c r="K188" s="205"/>
      <c r="L188" s="210"/>
      <c r="M188" s="211"/>
      <c r="N188" s="212"/>
      <c r="O188" s="212"/>
      <c r="P188" s="213">
        <f>SUM(P189:P192)</f>
        <v>0</v>
      </c>
      <c r="Q188" s="212"/>
      <c r="R188" s="213">
        <f>SUM(R189:R192)</f>
        <v>0</v>
      </c>
      <c r="S188" s="212"/>
      <c r="T188" s="214">
        <f>SUM(T189:T192)</f>
        <v>0</v>
      </c>
      <c r="U188" s="12"/>
      <c r="V188" s="12"/>
      <c r="W188" s="12"/>
      <c r="X188" s="12"/>
      <c r="Y188" s="12"/>
      <c r="Z188" s="12"/>
      <c r="AA188" s="12"/>
      <c r="AB188" s="12"/>
      <c r="AC188" s="12"/>
      <c r="AD188" s="12"/>
      <c r="AE188" s="12"/>
      <c r="AR188" s="215" t="s">
        <v>84</v>
      </c>
      <c r="AT188" s="216" t="s">
        <v>76</v>
      </c>
      <c r="AU188" s="216" t="s">
        <v>84</v>
      </c>
      <c r="AY188" s="215" t="s">
        <v>199</v>
      </c>
      <c r="BK188" s="217">
        <f>SUM(BK189:BK192)</f>
        <v>0</v>
      </c>
    </row>
    <row r="189" spans="1:65" s="2" customFormat="1" ht="30" customHeight="1">
      <c r="A189" s="40"/>
      <c r="B189" s="41"/>
      <c r="C189" s="260" t="s">
        <v>364</v>
      </c>
      <c r="D189" s="260" t="s">
        <v>222</v>
      </c>
      <c r="E189" s="261" t="s">
        <v>934</v>
      </c>
      <c r="F189" s="262" t="s">
        <v>935</v>
      </c>
      <c r="G189" s="263" t="s">
        <v>324</v>
      </c>
      <c r="H189" s="264">
        <v>11.8</v>
      </c>
      <c r="I189" s="265"/>
      <c r="J189" s="266">
        <f>ROUND(I189*H189,2)</f>
        <v>0</v>
      </c>
      <c r="K189" s="262" t="s">
        <v>32</v>
      </c>
      <c r="L189" s="46"/>
      <c r="M189" s="267" t="s">
        <v>32</v>
      </c>
      <c r="N189" s="268" t="s">
        <v>48</v>
      </c>
      <c r="O189" s="86"/>
      <c r="P189" s="230">
        <f>O189*H189</f>
        <v>0</v>
      </c>
      <c r="Q189" s="230">
        <v>0</v>
      </c>
      <c r="R189" s="230">
        <f>Q189*H189</f>
        <v>0</v>
      </c>
      <c r="S189" s="230">
        <v>0</v>
      </c>
      <c r="T189" s="231">
        <f>S189*H189</f>
        <v>0</v>
      </c>
      <c r="U189" s="40"/>
      <c r="V189" s="40"/>
      <c r="W189" s="40"/>
      <c r="X189" s="40"/>
      <c r="Y189" s="40"/>
      <c r="Z189" s="40"/>
      <c r="AA189" s="40"/>
      <c r="AB189" s="40"/>
      <c r="AC189" s="40"/>
      <c r="AD189" s="40"/>
      <c r="AE189" s="40"/>
      <c r="AR189" s="232" t="s">
        <v>209</v>
      </c>
      <c r="AT189" s="232" t="s">
        <v>222</v>
      </c>
      <c r="AU189" s="232" t="s">
        <v>86</v>
      </c>
      <c r="AY189" s="18" t="s">
        <v>199</v>
      </c>
      <c r="BE189" s="233">
        <f>IF(N189="základní",J189,0)</f>
        <v>0</v>
      </c>
      <c r="BF189" s="233">
        <f>IF(N189="snížená",J189,0)</f>
        <v>0</v>
      </c>
      <c r="BG189" s="233">
        <f>IF(N189="zákl. přenesená",J189,0)</f>
        <v>0</v>
      </c>
      <c r="BH189" s="233">
        <f>IF(N189="sníž. přenesená",J189,0)</f>
        <v>0</v>
      </c>
      <c r="BI189" s="233">
        <f>IF(N189="nulová",J189,0)</f>
        <v>0</v>
      </c>
      <c r="BJ189" s="18" t="s">
        <v>84</v>
      </c>
      <c r="BK189" s="233">
        <f>ROUND(I189*H189,2)</f>
        <v>0</v>
      </c>
      <c r="BL189" s="18" t="s">
        <v>209</v>
      </c>
      <c r="BM189" s="232" t="s">
        <v>367</v>
      </c>
    </row>
    <row r="190" spans="1:47" s="2" customFormat="1" ht="12">
      <c r="A190" s="40"/>
      <c r="B190" s="41"/>
      <c r="C190" s="42"/>
      <c r="D190" s="234" t="s">
        <v>210</v>
      </c>
      <c r="E190" s="42"/>
      <c r="F190" s="235" t="s">
        <v>935</v>
      </c>
      <c r="G190" s="42"/>
      <c r="H190" s="42"/>
      <c r="I190" s="138"/>
      <c r="J190" s="42"/>
      <c r="K190" s="42"/>
      <c r="L190" s="46"/>
      <c r="M190" s="236"/>
      <c r="N190" s="237"/>
      <c r="O190" s="86"/>
      <c r="P190" s="86"/>
      <c r="Q190" s="86"/>
      <c r="R190" s="86"/>
      <c r="S190" s="86"/>
      <c r="T190" s="87"/>
      <c r="U190" s="40"/>
      <c r="V190" s="40"/>
      <c r="W190" s="40"/>
      <c r="X190" s="40"/>
      <c r="Y190" s="40"/>
      <c r="Z190" s="40"/>
      <c r="AA190" s="40"/>
      <c r="AB190" s="40"/>
      <c r="AC190" s="40"/>
      <c r="AD190" s="40"/>
      <c r="AE190" s="40"/>
      <c r="AT190" s="18" t="s">
        <v>210</v>
      </c>
      <c r="AU190" s="18" t="s">
        <v>86</v>
      </c>
    </row>
    <row r="191" spans="1:51" s="13" customFormat="1" ht="12">
      <c r="A191" s="13"/>
      <c r="B191" s="238"/>
      <c r="C191" s="239"/>
      <c r="D191" s="234" t="s">
        <v>213</v>
      </c>
      <c r="E191" s="240" t="s">
        <v>32</v>
      </c>
      <c r="F191" s="241" t="s">
        <v>1685</v>
      </c>
      <c r="G191" s="239"/>
      <c r="H191" s="242">
        <v>11.8</v>
      </c>
      <c r="I191" s="243"/>
      <c r="J191" s="239"/>
      <c r="K191" s="239"/>
      <c r="L191" s="244"/>
      <c r="M191" s="245"/>
      <c r="N191" s="246"/>
      <c r="O191" s="246"/>
      <c r="P191" s="246"/>
      <c r="Q191" s="246"/>
      <c r="R191" s="246"/>
      <c r="S191" s="246"/>
      <c r="T191" s="247"/>
      <c r="U191" s="13"/>
      <c r="V191" s="13"/>
      <c r="W191" s="13"/>
      <c r="X191" s="13"/>
      <c r="Y191" s="13"/>
      <c r="Z191" s="13"/>
      <c r="AA191" s="13"/>
      <c r="AB191" s="13"/>
      <c r="AC191" s="13"/>
      <c r="AD191" s="13"/>
      <c r="AE191" s="13"/>
      <c r="AT191" s="248" t="s">
        <v>213</v>
      </c>
      <c r="AU191" s="248" t="s">
        <v>86</v>
      </c>
      <c r="AV191" s="13" t="s">
        <v>86</v>
      </c>
      <c r="AW191" s="13" t="s">
        <v>39</v>
      </c>
      <c r="AX191" s="13" t="s">
        <v>6</v>
      </c>
      <c r="AY191" s="248" t="s">
        <v>199</v>
      </c>
    </row>
    <row r="192" spans="1:51" s="14" customFormat="1" ht="12">
      <c r="A192" s="14"/>
      <c r="B192" s="249"/>
      <c r="C192" s="250"/>
      <c r="D192" s="234" t="s">
        <v>213</v>
      </c>
      <c r="E192" s="251" t="s">
        <v>32</v>
      </c>
      <c r="F192" s="252" t="s">
        <v>215</v>
      </c>
      <c r="G192" s="250"/>
      <c r="H192" s="253">
        <v>11.8</v>
      </c>
      <c r="I192" s="254"/>
      <c r="J192" s="250"/>
      <c r="K192" s="250"/>
      <c r="L192" s="255"/>
      <c r="M192" s="269"/>
      <c r="N192" s="270"/>
      <c r="O192" s="270"/>
      <c r="P192" s="270"/>
      <c r="Q192" s="270"/>
      <c r="R192" s="270"/>
      <c r="S192" s="270"/>
      <c r="T192" s="271"/>
      <c r="U192" s="14"/>
      <c r="V192" s="14"/>
      <c r="W192" s="14"/>
      <c r="X192" s="14"/>
      <c r="Y192" s="14"/>
      <c r="Z192" s="14"/>
      <c r="AA192" s="14"/>
      <c r="AB192" s="14"/>
      <c r="AC192" s="14"/>
      <c r="AD192" s="14"/>
      <c r="AE192" s="14"/>
      <c r="AT192" s="259" t="s">
        <v>213</v>
      </c>
      <c r="AU192" s="259" t="s">
        <v>86</v>
      </c>
      <c r="AV192" s="14" t="s">
        <v>209</v>
      </c>
      <c r="AW192" s="14" t="s">
        <v>39</v>
      </c>
      <c r="AX192" s="14" t="s">
        <v>84</v>
      </c>
      <c r="AY192" s="259" t="s">
        <v>199</v>
      </c>
    </row>
    <row r="193" spans="1:63" s="12" customFormat="1" ht="22.8" customHeight="1">
      <c r="A193" s="12"/>
      <c r="B193" s="204"/>
      <c r="C193" s="205"/>
      <c r="D193" s="206" t="s">
        <v>76</v>
      </c>
      <c r="E193" s="218" t="s">
        <v>249</v>
      </c>
      <c r="F193" s="218" t="s">
        <v>942</v>
      </c>
      <c r="G193" s="205"/>
      <c r="H193" s="205"/>
      <c r="I193" s="208"/>
      <c r="J193" s="219">
        <f>BK193</f>
        <v>0</v>
      </c>
      <c r="K193" s="205"/>
      <c r="L193" s="210"/>
      <c r="M193" s="211"/>
      <c r="N193" s="212"/>
      <c r="O193" s="212"/>
      <c r="P193" s="213">
        <f>SUM(P194:P233)</f>
        <v>0</v>
      </c>
      <c r="Q193" s="212"/>
      <c r="R193" s="213">
        <f>SUM(R194:R233)</f>
        <v>0</v>
      </c>
      <c r="S193" s="212"/>
      <c r="T193" s="214">
        <f>SUM(T194:T233)</f>
        <v>0</v>
      </c>
      <c r="U193" s="12"/>
      <c r="V193" s="12"/>
      <c r="W193" s="12"/>
      <c r="X193" s="12"/>
      <c r="Y193" s="12"/>
      <c r="Z193" s="12"/>
      <c r="AA193" s="12"/>
      <c r="AB193" s="12"/>
      <c r="AC193" s="12"/>
      <c r="AD193" s="12"/>
      <c r="AE193" s="12"/>
      <c r="AR193" s="215" t="s">
        <v>84</v>
      </c>
      <c r="AT193" s="216" t="s">
        <v>76</v>
      </c>
      <c r="AU193" s="216" t="s">
        <v>84</v>
      </c>
      <c r="AY193" s="215" t="s">
        <v>199</v>
      </c>
      <c r="BK193" s="217">
        <f>SUM(BK194:BK233)</f>
        <v>0</v>
      </c>
    </row>
    <row r="194" spans="1:65" s="2" customFormat="1" ht="14.4" customHeight="1">
      <c r="A194" s="40"/>
      <c r="B194" s="41"/>
      <c r="C194" s="260" t="s">
        <v>268</v>
      </c>
      <c r="D194" s="260" t="s">
        <v>222</v>
      </c>
      <c r="E194" s="261" t="s">
        <v>1020</v>
      </c>
      <c r="F194" s="262" t="s">
        <v>1021</v>
      </c>
      <c r="G194" s="263" t="s">
        <v>288</v>
      </c>
      <c r="H194" s="264">
        <v>17</v>
      </c>
      <c r="I194" s="265"/>
      <c r="J194" s="266">
        <f>ROUND(I194*H194,2)</f>
        <v>0</v>
      </c>
      <c r="K194" s="262" t="s">
        <v>32</v>
      </c>
      <c r="L194" s="46"/>
      <c r="M194" s="267" t="s">
        <v>32</v>
      </c>
      <c r="N194" s="268" t="s">
        <v>48</v>
      </c>
      <c r="O194" s="86"/>
      <c r="P194" s="230">
        <f>O194*H194</f>
        <v>0</v>
      </c>
      <c r="Q194" s="230">
        <v>0</v>
      </c>
      <c r="R194" s="230">
        <f>Q194*H194</f>
        <v>0</v>
      </c>
      <c r="S194" s="230">
        <v>0</v>
      </c>
      <c r="T194" s="231">
        <f>S194*H194</f>
        <v>0</v>
      </c>
      <c r="U194" s="40"/>
      <c r="V194" s="40"/>
      <c r="W194" s="40"/>
      <c r="X194" s="40"/>
      <c r="Y194" s="40"/>
      <c r="Z194" s="40"/>
      <c r="AA194" s="40"/>
      <c r="AB194" s="40"/>
      <c r="AC194" s="40"/>
      <c r="AD194" s="40"/>
      <c r="AE194" s="40"/>
      <c r="AR194" s="232" t="s">
        <v>209</v>
      </c>
      <c r="AT194" s="232" t="s">
        <v>222</v>
      </c>
      <c r="AU194" s="232" t="s">
        <v>86</v>
      </c>
      <c r="AY194" s="18" t="s">
        <v>199</v>
      </c>
      <c r="BE194" s="233">
        <f>IF(N194="základní",J194,0)</f>
        <v>0</v>
      </c>
      <c r="BF194" s="233">
        <f>IF(N194="snížená",J194,0)</f>
        <v>0</v>
      </c>
      <c r="BG194" s="233">
        <f>IF(N194="zákl. přenesená",J194,0)</f>
        <v>0</v>
      </c>
      <c r="BH194" s="233">
        <f>IF(N194="sníž. přenesená",J194,0)</f>
        <v>0</v>
      </c>
      <c r="BI194" s="233">
        <f>IF(N194="nulová",J194,0)</f>
        <v>0</v>
      </c>
      <c r="BJ194" s="18" t="s">
        <v>84</v>
      </c>
      <c r="BK194" s="233">
        <f>ROUND(I194*H194,2)</f>
        <v>0</v>
      </c>
      <c r="BL194" s="18" t="s">
        <v>209</v>
      </c>
      <c r="BM194" s="232" t="s">
        <v>371</v>
      </c>
    </row>
    <row r="195" spans="1:47" s="2" customFormat="1" ht="12">
      <c r="A195" s="40"/>
      <c r="B195" s="41"/>
      <c r="C195" s="42"/>
      <c r="D195" s="234" t="s">
        <v>210</v>
      </c>
      <c r="E195" s="42"/>
      <c r="F195" s="235" t="s">
        <v>1021</v>
      </c>
      <c r="G195" s="42"/>
      <c r="H195" s="42"/>
      <c r="I195" s="138"/>
      <c r="J195" s="42"/>
      <c r="K195" s="42"/>
      <c r="L195" s="46"/>
      <c r="M195" s="236"/>
      <c r="N195" s="237"/>
      <c r="O195" s="86"/>
      <c r="P195" s="86"/>
      <c r="Q195" s="86"/>
      <c r="R195" s="86"/>
      <c r="S195" s="86"/>
      <c r="T195" s="87"/>
      <c r="U195" s="40"/>
      <c r="V195" s="40"/>
      <c r="W195" s="40"/>
      <c r="X195" s="40"/>
      <c r="Y195" s="40"/>
      <c r="Z195" s="40"/>
      <c r="AA195" s="40"/>
      <c r="AB195" s="40"/>
      <c r="AC195" s="40"/>
      <c r="AD195" s="40"/>
      <c r="AE195" s="40"/>
      <c r="AT195" s="18" t="s">
        <v>210</v>
      </c>
      <c r="AU195" s="18" t="s">
        <v>86</v>
      </c>
    </row>
    <row r="196" spans="1:51" s="13" customFormat="1" ht="12">
      <c r="A196" s="13"/>
      <c r="B196" s="238"/>
      <c r="C196" s="239"/>
      <c r="D196" s="234" t="s">
        <v>213</v>
      </c>
      <c r="E196" s="240" t="s">
        <v>32</v>
      </c>
      <c r="F196" s="241" t="s">
        <v>1686</v>
      </c>
      <c r="G196" s="239"/>
      <c r="H196" s="242">
        <v>17</v>
      </c>
      <c r="I196" s="243"/>
      <c r="J196" s="239"/>
      <c r="K196" s="239"/>
      <c r="L196" s="244"/>
      <c r="M196" s="245"/>
      <c r="N196" s="246"/>
      <c r="O196" s="246"/>
      <c r="P196" s="246"/>
      <c r="Q196" s="246"/>
      <c r="R196" s="246"/>
      <c r="S196" s="246"/>
      <c r="T196" s="247"/>
      <c r="U196" s="13"/>
      <c r="V196" s="13"/>
      <c r="W196" s="13"/>
      <c r="X196" s="13"/>
      <c r="Y196" s="13"/>
      <c r="Z196" s="13"/>
      <c r="AA196" s="13"/>
      <c r="AB196" s="13"/>
      <c r="AC196" s="13"/>
      <c r="AD196" s="13"/>
      <c r="AE196" s="13"/>
      <c r="AT196" s="248" t="s">
        <v>213</v>
      </c>
      <c r="AU196" s="248" t="s">
        <v>86</v>
      </c>
      <c r="AV196" s="13" t="s">
        <v>86</v>
      </c>
      <c r="AW196" s="13" t="s">
        <v>39</v>
      </c>
      <c r="AX196" s="13" t="s">
        <v>6</v>
      </c>
      <c r="AY196" s="248" t="s">
        <v>199</v>
      </c>
    </row>
    <row r="197" spans="1:51" s="14" customFormat="1" ht="12">
      <c r="A197" s="14"/>
      <c r="B197" s="249"/>
      <c r="C197" s="250"/>
      <c r="D197" s="234" t="s">
        <v>213</v>
      </c>
      <c r="E197" s="251" t="s">
        <v>32</v>
      </c>
      <c r="F197" s="252" t="s">
        <v>215</v>
      </c>
      <c r="G197" s="250"/>
      <c r="H197" s="253">
        <v>17</v>
      </c>
      <c r="I197" s="254"/>
      <c r="J197" s="250"/>
      <c r="K197" s="250"/>
      <c r="L197" s="255"/>
      <c r="M197" s="269"/>
      <c r="N197" s="270"/>
      <c r="O197" s="270"/>
      <c r="P197" s="270"/>
      <c r="Q197" s="270"/>
      <c r="R197" s="270"/>
      <c r="S197" s="270"/>
      <c r="T197" s="271"/>
      <c r="U197" s="14"/>
      <c r="V197" s="14"/>
      <c r="W197" s="14"/>
      <c r="X197" s="14"/>
      <c r="Y197" s="14"/>
      <c r="Z197" s="14"/>
      <c r="AA197" s="14"/>
      <c r="AB197" s="14"/>
      <c r="AC197" s="14"/>
      <c r="AD197" s="14"/>
      <c r="AE197" s="14"/>
      <c r="AT197" s="259" t="s">
        <v>213</v>
      </c>
      <c r="AU197" s="259" t="s">
        <v>86</v>
      </c>
      <c r="AV197" s="14" t="s">
        <v>209</v>
      </c>
      <c r="AW197" s="14" t="s">
        <v>39</v>
      </c>
      <c r="AX197" s="14" t="s">
        <v>84</v>
      </c>
      <c r="AY197" s="259" t="s">
        <v>199</v>
      </c>
    </row>
    <row r="198" spans="1:65" s="2" customFormat="1" ht="19.8" customHeight="1">
      <c r="A198" s="40"/>
      <c r="B198" s="41"/>
      <c r="C198" s="260" t="s">
        <v>372</v>
      </c>
      <c r="D198" s="260" t="s">
        <v>222</v>
      </c>
      <c r="E198" s="261" t="s">
        <v>1429</v>
      </c>
      <c r="F198" s="262" t="s">
        <v>1430</v>
      </c>
      <c r="G198" s="263" t="s">
        <v>324</v>
      </c>
      <c r="H198" s="264">
        <v>13.4</v>
      </c>
      <c r="I198" s="265"/>
      <c r="J198" s="266">
        <f>ROUND(I198*H198,2)</f>
        <v>0</v>
      </c>
      <c r="K198" s="262" t="s">
        <v>32</v>
      </c>
      <c r="L198" s="46"/>
      <c r="M198" s="267" t="s">
        <v>32</v>
      </c>
      <c r="N198" s="268" t="s">
        <v>48</v>
      </c>
      <c r="O198" s="86"/>
      <c r="P198" s="230">
        <f>O198*H198</f>
        <v>0</v>
      </c>
      <c r="Q198" s="230">
        <v>0</v>
      </c>
      <c r="R198" s="230">
        <f>Q198*H198</f>
        <v>0</v>
      </c>
      <c r="S198" s="230">
        <v>0</v>
      </c>
      <c r="T198" s="231">
        <f>S198*H198</f>
        <v>0</v>
      </c>
      <c r="U198" s="40"/>
      <c r="V198" s="40"/>
      <c r="W198" s="40"/>
      <c r="X198" s="40"/>
      <c r="Y198" s="40"/>
      <c r="Z198" s="40"/>
      <c r="AA198" s="40"/>
      <c r="AB198" s="40"/>
      <c r="AC198" s="40"/>
      <c r="AD198" s="40"/>
      <c r="AE198" s="40"/>
      <c r="AR198" s="232" t="s">
        <v>209</v>
      </c>
      <c r="AT198" s="232" t="s">
        <v>222</v>
      </c>
      <c r="AU198" s="232" t="s">
        <v>86</v>
      </c>
      <c r="AY198" s="18" t="s">
        <v>199</v>
      </c>
      <c r="BE198" s="233">
        <f>IF(N198="základní",J198,0)</f>
        <v>0</v>
      </c>
      <c r="BF198" s="233">
        <f>IF(N198="snížená",J198,0)</f>
        <v>0</v>
      </c>
      <c r="BG198" s="233">
        <f>IF(N198="zákl. přenesená",J198,0)</f>
        <v>0</v>
      </c>
      <c r="BH198" s="233">
        <f>IF(N198="sníž. přenesená",J198,0)</f>
        <v>0</v>
      </c>
      <c r="BI198" s="233">
        <f>IF(N198="nulová",J198,0)</f>
        <v>0</v>
      </c>
      <c r="BJ198" s="18" t="s">
        <v>84</v>
      </c>
      <c r="BK198" s="233">
        <f>ROUND(I198*H198,2)</f>
        <v>0</v>
      </c>
      <c r="BL198" s="18" t="s">
        <v>209</v>
      </c>
      <c r="BM198" s="232" t="s">
        <v>375</v>
      </c>
    </row>
    <row r="199" spans="1:47" s="2" customFormat="1" ht="12">
      <c r="A199" s="40"/>
      <c r="B199" s="41"/>
      <c r="C199" s="42"/>
      <c r="D199" s="234" t="s">
        <v>210</v>
      </c>
      <c r="E199" s="42"/>
      <c r="F199" s="235" t="s">
        <v>1430</v>
      </c>
      <c r="G199" s="42"/>
      <c r="H199" s="42"/>
      <c r="I199" s="138"/>
      <c r="J199" s="42"/>
      <c r="K199" s="42"/>
      <c r="L199" s="46"/>
      <c r="M199" s="236"/>
      <c r="N199" s="237"/>
      <c r="O199" s="86"/>
      <c r="P199" s="86"/>
      <c r="Q199" s="86"/>
      <c r="R199" s="86"/>
      <c r="S199" s="86"/>
      <c r="T199" s="87"/>
      <c r="U199" s="40"/>
      <c r="V199" s="40"/>
      <c r="W199" s="40"/>
      <c r="X199" s="40"/>
      <c r="Y199" s="40"/>
      <c r="Z199" s="40"/>
      <c r="AA199" s="40"/>
      <c r="AB199" s="40"/>
      <c r="AC199" s="40"/>
      <c r="AD199" s="40"/>
      <c r="AE199" s="40"/>
      <c r="AT199" s="18" t="s">
        <v>210</v>
      </c>
      <c r="AU199" s="18" t="s">
        <v>86</v>
      </c>
    </row>
    <row r="200" spans="1:65" s="2" customFormat="1" ht="19.8" customHeight="1">
      <c r="A200" s="40"/>
      <c r="B200" s="41"/>
      <c r="C200" s="220" t="s">
        <v>271</v>
      </c>
      <c r="D200" s="220" t="s">
        <v>203</v>
      </c>
      <c r="E200" s="221" t="s">
        <v>1657</v>
      </c>
      <c r="F200" s="222" t="s">
        <v>1658</v>
      </c>
      <c r="G200" s="223" t="s">
        <v>324</v>
      </c>
      <c r="H200" s="224">
        <v>13.601</v>
      </c>
      <c r="I200" s="225"/>
      <c r="J200" s="226">
        <f>ROUND(I200*H200,2)</f>
        <v>0</v>
      </c>
      <c r="K200" s="222" t="s">
        <v>32</v>
      </c>
      <c r="L200" s="227"/>
      <c r="M200" s="228" t="s">
        <v>32</v>
      </c>
      <c r="N200" s="229" t="s">
        <v>48</v>
      </c>
      <c r="O200" s="86"/>
      <c r="P200" s="230">
        <f>O200*H200</f>
        <v>0</v>
      </c>
      <c r="Q200" s="230">
        <v>0</v>
      </c>
      <c r="R200" s="230">
        <f>Q200*H200</f>
        <v>0</v>
      </c>
      <c r="S200" s="230">
        <v>0</v>
      </c>
      <c r="T200" s="231">
        <f>S200*H200</f>
        <v>0</v>
      </c>
      <c r="U200" s="40"/>
      <c r="V200" s="40"/>
      <c r="W200" s="40"/>
      <c r="X200" s="40"/>
      <c r="Y200" s="40"/>
      <c r="Z200" s="40"/>
      <c r="AA200" s="40"/>
      <c r="AB200" s="40"/>
      <c r="AC200" s="40"/>
      <c r="AD200" s="40"/>
      <c r="AE200" s="40"/>
      <c r="AR200" s="232" t="s">
        <v>208</v>
      </c>
      <c r="AT200" s="232" t="s">
        <v>203</v>
      </c>
      <c r="AU200" s="232" t="s">
        <v>86</v>
      </c>
      <c r="AY200" s="18" t="s">
        <v>199</v>
      </c>
      <c r="BE200" s="233">
        <f>IF(N200="základní",J200,0)</f>
        <v>0</v>
      </c>
      <c r="BF200" s="233">
        <f>IF(N200="snížená",J200,0)</f>
        <v>0</v>
      </c>
      <c r="BG200" s="233">
        <f>IF(N200="zákl. přenesená",J200,0)</f>
        <v>0</v>
      </c>
      <c r="BH200" s="233">
        <f>IF(N200="sníž. přenesená",J200,0)</f>
        <v>0</v>
      </c>
      <c r="BI200" s="233">
        <f>IF(N200="nulová",J200,0)</f>
        <v>0</v>
      </c>
      <c r="BJ200" s="18" t="s">
        <v>84</v>
      </c>
      <c r="BK200" s="233">
        <f>ROUND(I200*H200,2)</f>
        <v>0</v>
      </c>
      <c r="BL200" s="18" t="s">
        <v>209</v>
      </c>
      <c r="BM200" s="232" t="s">
        <v>379</v>
      </c>
    </row>
    <row r="201" spans="1:47" s="2" customFormat="1" ht="12">
      <c r="A201" s="40"/>
      <c r="B201" s="41"/>
      <c r="C201" s="42"/>
      <c r="D201" s="234" t="s">
        <v>210</v>
      </c>
      <c r="E201" s="42"/>
      <c r="F201" s="235" t="s">
        <v>1658</v>
      </c>
      <c r="G201" s="42"/>
      <c r="H201" s="42"/>
      <c r="I201" s="138"/>
      <c r="J201" s="42"/>
      <c r="K201" s="42"/>
      <c r="L201" s="46"/>
      <c r="M201" s="236"/>
      <c r="N201" s="237"/>
      <c r="O201" s="86"/>
      <c r="P201" s="86"/>
      <c r="Q201" s="86"/>
      <c r="R201" s="86"/>
      <c r="S201" s="86"/>
      <c r="T201" s="87"/>
      <c r="U201" s="40"/>
      <c r="V201" s="40"/>
      <c r="W201" s="40"/>
      <c r="X201" s="40"/>
      <c r="Y201" s="40"/>
      <c r="Z201" s="40"/>
      <c r="AA201" s="40"/>
      <c r="AB201" s="40"/>
      <c r="AC201" s="40"/>
      <c r="AD201" s="40"/>
      <c r="AE201" s="40"/>
      <c r="AT201" s="18" t="s">
        <v>210</v>
      </c>
      <c r="AU201" s="18" t="s">
        <v>86</v>
      </c>
    </row>
    <row r="202" spans="1:51" s="13" customFormat="1" ht="12">
      <c r="A202" s="13"/>
      <c r="B202" s="238"/>
      <c r="C202" s="239"/>
      <c r="D202" s="234" t="s">
        <v>213</v>
      </c>
      <c r="E202" s="240" t="s">
        <v>32</v>
      </c>
      <c r="F202" s="241" t="s">
        <v>1687</v>
      </c>
      <c r="G202" s="239"/>
      <c r="H202" s="242">
        <v>13.601</v>
      </c>
      <c r="I202" s="243"/>
      <c r="J202" s="239"/>
      <c r="K202" s="239"/>
      <c r="L202" s="244"/>
      <c r="M202" s="245"/>
      <c r="N202" s="246"/>
      <c r="O202" s="246"/>
      <c r="P202" s="246"/>
      <c r="Q202" s="246"/>
      <c r="R202" s="246"/>
      <c r="S202" s="246"/>
      <c r="T202" s="247"/>
      <c r="U202" s="13"/>
      <c r="V202" s="13"/>
      <c r="W202" s="13"/>
      <c r="X202" s="13"/>
      <c r="Y202" s="13"/>
      <c r="Z202" s="13"/>
      <c r="AA202" s="13"/>
      <c r="AB202" s="13"/>
      <c r="AC202" s="13"/>
      <c r="AD202" s="13"/>
      <c r="AE202" s="13"/>
      <c r="AT202" s="248" t="s">
        <v>213</v>
      </c>
      <c r="AU202" s="248" t="s">
        <v>86</v>
      </c>
      <c r="AV202" s="13" t="s">
        <v>86</v>
      </c>
      <c r="AW202" s="13" t="s">
        <v>39</v>
      </c>
      <c r="AX202" s="13" t="s">
        <v>6</v>
      </c>
      <c r="AY202" s="248" t="s">
        <v>199</v>
      </c>
    </row>
    <row r="203" spans="1:51" s="14" customFormat="1" ht="12">
      <c r="A203" s="14"/>
      <c r="B203" s="249"/>
      <c r="C203" s="250"/>
      <c r="D203" s="234" t="s">
        <v>213</v>
      </c>
      <c r="E203" s="251" t="s">
        <v>32</v>
      </c>
      <c r="F203" s="252" t="s">
        <v>215</v>
      </c>
      <c r="G203" s="250"/>
      <c r="H203" s="253">
        <v>13.601</v>
      </c>
      <c r="I203" s="254"/>
      <c r="J203" s="250"/>
      <c r="K203" s="250"/>
      <c r="L203" s="255"/>
      <c r="M203" s="269"/>
      <c r="N203" s="270"/>
      <c r="O203" s="270"/>
      <c r="P203" s="270"/>
      <c r="Q203" s="270"/>
      <c r="R203" s="270"/>
      <c r="S203" s="270"/>
      <c r="T203" s="271"/>
      <c r="U203" s="14"/>
      <c r="V203" s="14"/>
      <c r="W203" s="14"/>
      <c r="X203" s="14"/>
      <c r="Y203" s="14"/>
      <c r="Z203" s="14"/>
      <c r="AA203" s="14"/>
      <c r="AB203" s="14"/>
      <c r="AC203" s="14"/>
      <c r="AD203" s="14"/>
      <c r="AE203" s="14"/>
      <c r="AT203" s="259" t="s">
        <v>213</v>
      </c>
      <c r="AU203" s="259" t="s">
        <v>86</v>
      </c>
      <c r="AV203" s="14" t="s">
        <v>209</v>
      </c>
      <c r="AW203" s="14" t="s">
        <v>39</v>
      </c>
      <c r="AX203" s="14" t="s">
        <v>84</v>
      </c>
      <c r="AY203" s="259" t="s">
        <v>199</v>
      </c>
    </row>
    <row r="204" spans="1:65" s="2" customFormat="1" ht="19.8" customHeight="1">
      <c r="A204" s="40"/>
      <c r="B204" s="41"/>
      <c r="C204" s="260" t="s">
        <v>380</v>
      </c>
      <c r="D204" s="260" t="s">
        <v>222</v>
      </c>
      <c r="E204" s="261" t="s">
        <v>1354</v>
      </c>
      <c r="F204" s="262" t="s">
        <v>1355</v>
      </c>
      <c r="G204" s="263" t="s">
        <v>288</v>
      </c>
      <c r="H204" s="264">
        <v>77.72</v>
      </c>
      <c r="I204" s="265"/>
      <c r="J204" s="266">
        <f>ROUND(I204*H204,2)</f>
        <v>0</v>
      </c>
      <c r="K204" s="262" t="s">
        <v>32</v>
      </c>
      <c r="L204" s="46"/>
      <c r="M204" s="267" t="s">
        <v>32</v>
      </c>
      <c r="N204" s="268" t="s">
        <v>48</v>
      </c>
      <c r="O204" s="86"/>
      <c r="P204" s="230">
        <f>O204*H204</f>
        <v>0</v>
      </c>
      <c r="Q204" s="230">
        <v>0</v>
      </c>
      <c r="R204" s="230">
        <f>Q204*H204</f>
        <v>0</v>
      </c>
      <c r="S204" s="230">
        <v>0</v>
      </c>
      <c r="T204" s="231">
        <f>S204*H204</f>
        <v>0</v>
      </c>
      <c r="U204" s="40"/>
      <c r="V204" s="40"/>
      <c r="W204" s="40"/>
      <c r="X204" s="40"/>
      <c r="Y204" s="40"/>
      <c r="Z204" s="40"/>
      <c r="AA204" s="40"/>
      <c r="AB204" s="40"/>
      <c r="AC204" s="40"/>
      <c r="AD204" s="40"/>
      <c r="AE204" s="40"/>
      <c r="AR204" s="232" t="s">
        <v>209</v>
      </c>
      <c r="AT204" s="232" t="s">
        <v>222</v>
      </c>
      <c r="AU204" s="232" t="s">
        <v>86</v>
      </c>
      <c r="AY204" s="18" t="s">
        <v>199</v>
      </c>
      <c r="BE204" s="233">
        <f>IF(N204="základní",J204,0)</f>
        <v>0</v>
      </c>
      <c r="BF204" s="233">
        <f>IF(N204="snížená",J204,0)</f>
        <v>0</v>
      </c>
      <c r="BG204" s="233">
        <f>IF(N204="zákl. přenesená",J204,0)</f>
        <v>0</v>
      </c>
      <c r="BH204" s="233">
        <f>IF(N204="sníž. přenesená",J204,0)</f>
        <v>0</v>
      </c>
      <c r="BI204" s="233">
        <f>IF(N204="nulová",J204,0)</f>
        <v>0</v>
      </c>
      <c r="BJ204" s="18" t="s">
        <v>84</v>
      </c>
      <c r="BK204" s="233">
        <f>ROUND(I204*H204,2)</f>
        <v>0</v>
      </c>
      <c r="BL204" s="18" t="s">
        <v>209</v>
      </c>
      <c r="BM204" s="232" t="s">
        <v>383</v>
      </c>
    </row>
    <row r="205" spans="1:47" s="2" customFormat="1" ht="12">
      <c r="A205" s="40"/>
      <c r="B205" s="41"/>
      <c r="C205" s="42"/>
      <c r="D205" s="234" t="s">
        <v>210</v>
      </c>
      <c r="E205" s="42"/>
      <c r="F205" s="235" t="s">
        <v>1355</v>
      </c>
      <c r="G205" s="42"/>
      <c r="H205" s="42"/>
      <c r="I205" s="138"/>
      <c r="J205" s="42"/>
      <c r="K205" s="42"/>
      <c r="L205" s="46"/>
      <c r="M205" s="236"/>
      <c r="N205" s="237"/>
      <c r="O205" s="86"/>
      <c r="P205" s="86"/>
      <c r="Q205" s="86"/>
      <c r="R205" s="86"/>
      <c r="S205" s="86"/>
      <c r="T205" s="87"/>
      <c r="U205" s="40"/>
      <c r="V205" s="40"/>
      <c r="W205" s="40"/>
      <c r="X205" s="40"/>
      <c r="Y205" s="40"/>
      <c r="Z205" s="40"/>
      <c r="AA205" s="40"/>
      <c r="AB205" s="40"/>
      <c r="AC205" s="40"/>
      <c r="AD205" s="40"/>
      <c r="AE205" s="40"/>
      <c r="AT205" s="18" t="s">
        <v>210</v>
      </c>
      <c r="AU205" s="18" t="s">
        <v>86</v>
      </c>
    </row>
    <row r="206" spans="1:51" s="13" customFormat="1" ht="12">
      <c r="A206" s="13"/>
      <c r="B206" s="238"/>
      <c r="C206" s="239"/>
      <c r="D206" s="234" t="s">
        <v>213</v>
      </c>
      <c r="E206" s="240" t="s">
        <v>32</v>
      </c>
      <c r="F206" s="241" t="s">
        <v>1688</v>
      </c>
      <c r="G206" s="239"/>
      <c r="H206" s="242">
        <v>77.72</v>
      </c>
      <c r="I206" s="243"/>
      <c r="J206" s="239"/>
      <c r="K206" s="239"/>
      <c r="L206" s="244"/>
      <c r="M206" s="245"/>
      <c r="N206" s="246"/>
      <c r="O206" s="246"/>
      <c r="P206" s="246"/>
      <c r="Q206" s="246"/>
      <c r="R206" s="246"/>
      <c r="S206" s="246"/>
      <c r="T206" s="247"/>
      <c r="U206" s="13"/>
      <c r="V206" s="13"/>
      <c r="W206" s="13"/>
      <c r="X206" s="13"/>
      <c r="Y206" s="13"/>
      <c r="Z206" s="13"/>
      <c r="AA206" s="13"/>
      <c r="AB206" s="13"/>
      <c r="AC206" s="13"/>
      <c r="AD206" s="13"/>
      <c r="AE206" s="13"/>
      <c r="AT206" s="248" t="s">
        <v>213</v>
      </c>
      <c r="AU206" s="248" t="s">
        <v>86</v>
      </c>
      <c r="AV206" s="13" t="s">
        <v>86</v>
      </c>
      <c r="AW206" s="13" t="s">
        <v>39</v>
      </c>
      <c r="AX206" s="13" t="s">
        <v>6</v>
      </c>
      <c r="AY206" s="248" t="s">
        <v>199</v>
      </c>
    </row>
    <row r="207" spans="1:51" s="14" customFormat="1" ht="12">
      <c r="A207" s="14"/>
      <c r="B207" s="249"/>
      <c r="C207" s="250"/>
      <c r="D207" s="234" t="s">
        <v>213</v>
      </c>
      <c r="E207" s="251" t="s">
        <v>32</v>
      </c>
      <c r="F207" s="252" t="s">
        <v>215</v>
      </c>
      <c r="G207" s="250"/>
      <c r="H207" s="253">
        <v>77.72</v>
      </c>
      <c r="I207" s="254"/>
      <c r="J207" s="250"/>
      <c r="K207" s="250"/>
      <c r="L207" s="255"/>
      <c r="M207" s="269"/>
      <c r="N207" s="270"/>
      <c r="O207" s="270"/>
      <c r="P207" s="270"/>
      <c r="Q207" s="270"/>
      <c r="R207" s="270"/>
      <c r="S207" s="270"/>
      <c r="T207" s="271"/>
      <c r="U207" s="14"/>
      <c r="V207" s="14"/>
      <c r="W207" s="14"/>
      <c r="X207" s="14"/>
      <c r="Y207" s="14"/>
      <c r="Z207" s="14"/>
      <c r="AA207" s="14"/>
      <c r="AB207" s="14"/>
      <c r="AC207" s="14"/>
      <c r="AD207" s="14"/>
      <c r="AE207" s="14"/>
      <c r="AT207" s="259" t="s">
        <v>213</v>
      </c>
      <c r="AU207" s="259" t="s">
        <v>86</v>
      </c>
      <c r="AV207" s="14" t="s">
        <v>209</v>
      </c>
      <c r="AW207" s="14" t="s">
        <v>39</v>
      </c>
      <c r="AX207" s="14" t="s">
        <v>84</v>
      </c>
      <c r="AY207" s="259" t="s">
        <v>199</v>
      </c>
    </row>
    <row r="208" spans="1:65" s="2" customFormat="1" ht="19.8" customHeight="1">
      <c r="A208" s="40"/>
      <c r="B208" s="41"/>
      <c r="C208" s="260" t="s">
        <v>274</v>
      </c>
      <c r="D208" s="260" t="s">
        <v>222</v>
      </c>
      <c r="E208" s="261" t="s">
        <v>950</v>
      </c>
      <c r="F208" s="262" t="s">
        <v>951</v>
      </c>
      <c r="G208" s="263" t="s">
        <v>288</v>
      </c>
      <c r="H208" s="264">
        <v>32</v>
      </c>
      <c r="I208" s="265"/>
      <c r="J208" s="266">
        <f>ROUND(I208*H208,2)</f>
        <v>0</v>
      </c>
      <c r="K208" s="262" t="s">
        <v>32</v>
      </c>
      <c r="L208" s="46"/>
      <c r="M208" s="267" t="s">
        <v>32</v>
      </c>
      <c r="N208" s="268" t="s">
        <v>48</v>
      </c>
      <c r="O208" s="86"/>
      <c r="P208" s="230">
        <f>O208*H208</f>
        <v>0</v>
      </c>
      <c r="Q208" s="230">
        <v>0</v>
      </c>
      <c r="R208" s="230">
        <f>Q208*H208</f>
        <v>0</v>
      </c>
      <c r="S208" s="230">
        <v>0</v>
      </c>
      <c r="T208" s="231">
        <f>S208*H208</f>
        <v>0</v>
      </c>
      <c r="U208" s="40"/>
      <c r="V208" s="40"/>
      <c r="W208" s="40"/>
      <c r="X208" s="40"/>
      <c r="Y208" s="40"/>
      <c r="Z208" s="40"/>
      <c r="AA208" s="40"/>
      <c r="AB208" s="40"/>
      <c r="AC208" s="40"/>
      <c r="AD208" s="40"/>
      <c r="AE208" s="40"/>
      <c r="AR208" s="232" t="s">
        <v>209</v>
      </c>
      <c r="AT208" s="232" t="s">
        <v>222</v>
      </c>
      <c r="AU208" s="232" t="s">
        <v>86</v>
      </c>
      <c r="AY208" s="18" t="s">
        <v>199</v>
      </c>
      <c r="BE208" s="233">
        <f>IF(N208="základní",J208,0)</f>
        <v>0</v>
      </c>
      <c r="BF208" s="233">
        <f>IF(N208="snížená",J208,0)</f>
        <v>0</v>
      </c>
      <c r="BG208" s="233">
        <f>IF(N208="zákl. přenesená",J208,0)</f>
        <v>0</v>
      </c>
      <c r="BH208" s="233">
        <f>IF(N208="sníž. přenesená",J208,0)</f>
        <v>0</v>
      </c>
      <c r="BI208" s="233">
        <f>IF(N208="nulová",J208,0)</f>
        <v>0</v>
      </c>
      <c r="BJ208" s="18" t="s">
        <v>84</v>
      </c>
      <c r="BK208" s="233">
        <f>ROUND(I208*H208,2)</f>
        <v>0</v>
      </c>
      <c r="BL208" s="18" t="s">
        <v>209</v>
      </c>
      <c r="BM208" s="232" t="s">
        <v>386</v>
      </c>
    </row>
    <row r="209" spans="1:47" s="2" customFormat="1" ht="12">
      <c r="A209" s="40"/>
      <c r="B209" s="41"/>
      <c r="C209" s="42"/>
      <c r="D209" s="234" t="s">
        <v>210</v>
      </c>
      <c r="E209" s="42"/>
      <c r="F209" s="235" t="s">
        <v>951</v>
      </c>
      <c r="G209" s="42"/>
      <c r="H209" s="42"/>
      <c r="I209" s="138"/>
      <c r="J209" s="42"/>
      <c r="K209" s="42"/>
      <c r="L209" s="46"/>
      <c r="M209" s="236"/>
      <c r="N209" s="237"/>
      <c r="O209" s="86"/>
      <c r="P209" s="86"/>
      <c r="Q209" s="86"/>
      <c r="R209" s="86"/>
      <c r="S209" s="86"/>
      <c r="T209" s="87"/>
      <c r="U209" s="40"/>
      <c r="V209" s="40"/>
      <c r="W209" s="40"/>
      <c r="X209" s="40"/>
      <c r="Y209" s="40"/>
      <c r="Z209" s="40"/>
      <c r="AA209" s="40"/>
      <c r="AB209" s="40"/>
      <c r="AC209" s="40"/>
      <c r="AD209" s="40"/>
      <c r="AE209" s="40"/>
      <c r="AT209" s="18" t="s">
        <v>210</v>
      </c>
      <c r="AU209" s="18" t="s">
        <v>86</v>
      </c>
    </row>
    <row r="210" spans="1:51" s="13" customFormat="1" ht="12">
      <c r="A210" s="13"/>
      <c r="B210" s="238"/>
      <c r="C210" s="239"/>
      <c r="D210" s="234" t="s">
        <v>213</v>
      </c>
      <c r="E210" s="240" t="s">
        <v>32</v>
      </c>
      <c r="F210" s="241" t="s">
        <v>1689</v>
      </c>
      <c r="G210" s="239"/>
      <c r="H210" s="242">
        <v>32</v>
      </c>
      <c r="I210" s="243"/>
      <c r="J210" s="239"/>
      <c r="K210" s="239"/>
      <c r="L210" s="244"/>
      <c r="M210" s="245"/>
      <c r="N210" s="246"/>
      <c r="O210" s="246"/>
      <c r="P210" s="246"/>
      <c r="Q210" s="246"/>
      <c r="R210" s="246"/>
      <c r="S210" s="246"/>
      <c r="T210" s="247"/>
      <c r="U210" s="13"/>
      <c r="V210" s="13"/>
      <c r="W210" s="13"/>
      <c r="X210" s="13"/>
      <c r="Y210" s="13"/>
      <c r="Z210" s="13"/>
      <c r="AA210" s="13"/>
      <c r="AB210" s="13"/>
      <c r="AC210" s="13"/>
      <c r="AD210" s="13"/>
      <c r="AE210" s="13"/>
      <c r="AT210" s="248" t="s">
        <v>213</v>
      </c>
      <c r="AU210" s="248" t="s">
        <v>86</v>
      </c>
      <c r="AV210" s="13" t="s">
        <v>86</v>
      </c>
      <c r="AW210" s="13" t="s">
        <v>39</v>
      </c>
      <c r="AX210" s="13" t="s">
        <v>6</v>
      </c>
      <c r="AY210" s="248" t="s">
        <v>199</v>
      </c>
    </row>
    <row r="211" spans="1:51" s="14" customFormat="1" ht="12">
      <c r="A211" s="14"/>
      <c r="B211" s="249"/>
      <c r="C211" s="250"/>
      <c r="D211" s="234" t="s">
        <v>213</v>
      </c>
      <c r="E211" s="251" t="s">
        <v>32</v>
      </c>
      <c r="F211" s="252" t="s">
        <v>215</v>
      </c>
      <c r="G211" s="250"/>
      <c r="H211" s="253">
        <v>32</v>
      </c>
      <c r="I211" s="254"/>
      <c r="J211" s="250"/>
      <c r="K211" s="250"/>
      <c r="L211" s="255"/>
      <c r="M211" s="269"/>
      <c r="N211" s="270"/>
      <c r="O211" s="270"/>
      <c r="P211" s="270"/>
      <c r="Q211" s="270"/>
      <c r="R211" s="270"/>
      <c r="S211" s="270"/>
      <c r="T211" s="271"/>
      <c r="U211" s="14"/>
      <c r="V211" s="14"/>
      <c r="W211" s="14"/>
      <c r="X211" s="14"/>
      <c r="Y211" s="14"/>
      <c r="Z211" s="14"/>
      <c r="AA211" s="14"/>
      <c r="AB211" s="14"/>
      <c r="AC211" s="14"/>
      <c r="AD211" s="14"/>
      <c r="AE211" s="14"/>
      <c r="AT211" s="259" t="s">
        <v>213</v>
      </c>
      <c r="AU211" s="259" t="s">
        <v>86</v>
      </c>
      <c r="AV211" s="14" t="s">
        <v>209</v>
      </c>
      <c r="AW211" s="14" t="s">
        <v>39</v>
      </c>
      <c r="AX211" s="14" t="s">
        <v>84</v>
      </c>
      <c r="AY211" s="259" t="s">
        <v>199</v>
      </c>
    </row>
    <row r="212" spans="1:65" s="2" customFormat="1" ht="19.8" customHeight="1">
      <c r="A212" s="40"/>
      <c r="B212" s="41"/>
      <c r="C212" s="260" t="s">
        <v>387</v>
      </c>
      <c r="D212" s="260" t="s">
        <v>222</v>
      </c>
      <c r="E212" s="261" t="s">
        <v>1168</v>
      </c>
      <c r="F212" s="262" t="s">
        <v>1169</v>
      </c>
      <c r="G212" s="263" t="s">
        <v>206</v>
      </c>
      <c r="H212" s="264">
        <v>2</v>
      </c>
      <c r="I212" s="265"/>
      <c r="J212" s="266">
        <f>ROUND(I212*H212,2)</f>
        <v>0</v>
      </c>
      <c r="K212" s="262" t="s">
        <v>32</v>
      </c>
      <c r="L212" s="46"/>
      <c r="M212" s="267" t="s">
        <v>32</v>
      </c>
      <c r="N212" s="268" t="s">
        <v>48</v>
      </c>
      <c r="O212" s="86"/>
      <c r="P212" s="230">
        <f>O212*H212</f>
        <v>0</v>
      </c>
      <c r="Q212" s="230">
        <v>0</v>
      </c>
      <c r="R212" s="230">
        <f>Q212*H212</f>
        <v>0</v>
      </c>
      <c r="S212" s="230">
        <v>0</v>
      </c>
      <c r="T212" s="231">
        <f>S212*H212</f>
        <v>0</v>
      </c>
      <c r="U212" s="40"/>
      <c r="V212" s="40"/>
      <c r="W212" s="40"/>
      <c r="X212" s="40"/>
      <c r="Y212" s="40"/>
      <c r="Z212" s="40"/>
      <c r="AA212" s="40"/>
      <c r="AB212" s="40"/>
      <c r="AC212" s="40"/>
      <c r="AD212" s="40"/>
      <c r="AE212" s="40"/>
      <c r="AR212" s="232" t="s">
        <v>209</v>
      </c>
      <c r="AT212" s="232" t="s">
        <v>222</v>
      </c>
      <c r="AU212" s="232" t="s">
        <v>86</v>
      </c>
      <c r="AY212" s="18" t="s">
        <v>199</v>
      </c>
      <c r="BE212" s="233">
        <f>IF(N212="základní",J212,0)</f>
        <v>0</v>
      </c>
      <c r="BF212" s="233">
        <f>IF(N212="snížená",J212,0)</f>
        <v>0</v>
      </c>
      <c r="BG212" s="233">
        <f>IF(N212="zákl. přenesená",J212,0)</f>
        <v>0</v>
      </c>
      <c r="BH212" s="233">
        <f>IF(N212="sníž. přenesená",J212,0)</f>
        <v>0</v>
      </c>
      <c r="BI212" s="233">
        <f>IF(N212="nulová",J212,0)</f>
        <v>0</v>
      </c>
      <c r="BJ212" s="18" t="s">
        <v>84</v>
      </c>
      <c r="BK212" s="233">
        <f>ROUND(I212*H212,2)</f>
        <v>0</v>
      </c>
      <c r="BL212" s="18" t="s">
        <v>209</v>
      </c>
      <c r="BM212" s="232" t="s">
        <v>390</v>
      </c>
    </row>
    <row r="213" spans="1:47" s="2" customFormat="1" ht="12">
      <c r="A213" s="40"/>
      <c r="B213" s="41"/>
      <c r="C213" s="42"/>
      <c r="D213" s="234" t="s">
        <v>210</v>
      </c>
      <c r="E213" s="42"/>
      <c r="F213" s="235" t="s">
        <v>1169</v>
      </c>
      <c r="G213" s="42"/>
      <c r="H213" s="42"/>
      <c r="I213" s="138"/>
      <c r="J213" s="42"/>
      <c r="K213" s="42"/>
      <c r="L213" s="46"/>
      <c r="M213" s="236"/>
      <c r="N213" s="237"/>
      <c r="O213" s="86"/>
      <c r="P213" s="86"/>
      <c r="Q213" s="86"/>
      <c r="R213" s="86"/>
      <c r="S213" s="86"/>
      <c r="T213" s="87"/>
      <c r="U213" s="40"/>
      <c r="V213" s="40"/>
      <c r="W213" s="40"/>
      <c r="X213" s="40"/>
      <c r="Y213" s="40"/>
      <c r="Z213" s="40"/>
      <c r="AA213" s="40"/>
      <c r="AB213" s="40"/>
      <c r="AC213" s="40"/>
      <c r="AD213" s="40"/>
      <c r="AE213" s="40"/>
      <c r="AT213" s="18" t="s">
        <v>210</v>
      </c>
      <c r="AU213" s="18" t="s">
        <v>86</v>
      </c>
    </row>
    <row r="214" spans="1:65" s="2" customFormat="1" ht="19.8" customHeight="1">
      <c r="A214" s="40"/>
      <c r="B214" s="41"/>
      <c r="C214" s="260" t="s">
        <v>278</v>
      </c>
      <c r="D214" s="260" t="s">
        <v>222</v>
      </c>
      <c r="E214" s="261" t="s">
        <v>1366</v>
      </c>
      <c r="F214" s="262" t="s">
        <v>1367</v>
      </c>
      <c r="G214" s="263" t="s">
        <v>324</v>
      </c>
      <c r="H214" s="264">
        <v>15</v>
      </c>
      <c r="I214" s="265"/>
      <c r="J214" s="266">
        <f>ROUND(I214*H214,2)</f>
        <v>0</v>
      </c>
      <c r="K214" s="262" t="s">
        <v>32</v>
      </c>
      <c r="L214" s="46"/>
      <c r="M214" s="267" t="s">
        <v>32</v>
      </c>
      <c r="N214" s="268" t="s">
        <v>48</v>
      </c>
      <c r="O214" s="86"/>
      <c r="P214" s="230">
        <f>O214*H214</f>
        <v>0</v>
      </c>
      <c r="Q214" s="230">
        <v>0</v>
      </c>
      <c r="R214" s="230">
        <f>Q214*H214</f>
        <v>0</v>
      </c>
      <c r="S214" s="230">
        <v>0</v>
      </c>
      <c r="T214" s="231">
        <f>S214*H214</f>
        <v>0</v>
      </c>
      <c r="U214" s="40"/>
      <c r="V214" s="40"/>
      <c r="W214" s="40"/>
      <c r="X214" s="40"/>
      <c r="Y214" s="40"/>
      <c r="Z214" s="40"/>
      <c r="AA214" s="40"/>
      <c r="AB214" s="40"/>
      <c r="AC214" s="40"/>
      <c r="AD214" s="40"/>
      <c r="AE214" s="40"/>
      <c r="AR214" s="232" t="s">
        <v>209</v>
      </c>
      <c r="AT214" s="232" t="s">
        <v>222</v>
      </c>
      <c r="AU214" s="232" t="s">
        <v>86</v>
      </c>
      <c r="AY214" s="18" t="s">
        <v>199</v>
      </c>
      <c r="BE214" s="233">
        <f>IF(N214="základní",J214,0)</f>
        <v>0</v>
      </c>
      <c r="BF214" s="233">
        <f>IF(N214="snížená",J214,0)</f>
        <v>0</v>
      </c>
      <c r="BG214" s="233">
        <f>IF(N214="zákl. přenesená",J214,0)</f>
        <v>0</v>
      </c>
      <c r="BH214" s="233">
        <f>IF(N214="sníž. přenesená",J214,0)</f>
        <v>0</v>
      </c>
      <c r="BI214" s="233">
        <f>IF(N214="nulová",J214,0)</f>
        <v>0</v>
      </c>
      <c r="BJ214" s="18" t="s">
        <v>84</v>
      </c>
      <c r="BK214" s="233">
        <f>ROUND(I214*H214,2)</f>
        <v>0</v>
      </c>
      <c r="BL214" s="18" t="s">
        <v>209</v>
      </c>
      <c r="BM214" s="232" t="s">
        <v>225</v>
      </c>
    </row>
    <row r="215" spans="1:47" s="2" customFormat="1" ht="12">
      <c r="A215" s="40"/>
      <c r="B215" s="41"/>
      <c r="C215" s="42"/>
      <c r="D215" s="234" t="s">
        <v>210</v>
      </c>
      <c r="E215" s="42"/>
      <c r="F215" s="235" t="s">
        <v>1367</v>
      </c>
      <c r="G215" s="42"/>
      <c r="H215" s="42"/>
      <c r="I215" s="138"/>
      <c r="J215" s="42"/>
      <c r="K215" s="42"/>
      <c r="L215" s="46"/>
      <c r="M215" s="236"/>
      <c r="N215" s="237"/>
      <c r="O215" s="86"/>
      <c r="P215" s="86"/>
      <c r="Q215" s="86"/>
      <c r="R215" s="86"/>
      <c r="S215" s="86"/>
      <c r="T215" s="87"/>
      <c r="U215" s="40"/>
      <c r="V215" s="40"/>
      <c r="W215" s="40"/>
      <c r="X215" s="40"/>
      <c r="Y215" s="40"/>
      <c r="Z215" s="40"/>
      <c r="AA215" s="40"/>
      <c r="AB215" s="40"/>
      <c r="AC215" s="40"/>
      <c r="AD215" s="40"/>
      <c r="AE215" s="40"/>
      <c r="AT215" s="18" t="s">
        <v>210</v>
      </c>
      <c r="AU215" s="18" t="s">
        <v>86</v>
      </c>
    </row>
    <row r="216" spans="1:51" s="13" customFormat="1" ht="12">
      <c r="A216" s="13"/>
      <c r="B216" s="238"/>
      <c r="C216" s="239"/>
      <c r="D216" s="234" t="s">
        <v>213</v>
      </c>
      <c r="E216" s="240" t="s">
        <v>32</v>
      </c>
      <c r="F216" s="241" t="s">
        <v>9</v>
      </c>
      <c r="G216" s="239"/>
      <c r="H216" s="242">
        <v>15</v>
      </c>
      <c r="I216" s="243"/>
      <c r="J216" s="239"/>
      <c r="K216" s="239"/>
      <c r="L216" s="244"/>
      <c r="M216" s="245"/>
      <c r="N216" s="246"/>
      <c r="O216" s="246"/>
      <c r="P216" s="246"/>
      <c r="Q216" s="246"/>
      <c r="R216" s="246"/>
      <c r="S216" s="246"/>
      <c r="T216" s="247"/>
      <c r="U216" s="13"/>
      <c r="V216" s="13"/>
      <c r="W216" s="13"/>
      <c r="X216" s="13"/>
      <c r="Y216" s="13"/>
      <c r="Z216" s="13"/>
      <c r="AA216" s="13"/>
      <c r="AB216" s="13"/>
      <c r="AC216" s="13"/>
      <c r="AD216" s="13"/>
      <c r="AE216" s="13"/>
      <c r="AT216" s="248" t="s">
        <v>213</v>
      </c>
      <c r="AU216" s="248" t="s">
        <v>86</v>
      </c>
      <c r="AV216" s="13" t="s">
        <v>86</v>
      </c>
      <c r="AW216" s="13" t="s">
        <v>39</v>
      </c>
      <c r="AX216" s="13" t="s">
        <v>6</v>
      </c>
      <c r="AY216" s="248" t="s">
        <v>199</v>
      </c>
    </row>
    <row r="217" spans="1:51" s="14" customFormat="1" ht="12">
      <c r="A217" s="14"/>
      <c r="B217" s="249"/>
      <c r="C217" s="250"/>
      <c r="D217" s="234" t="s">
        <v>213</v>
      </c>
      <c r="E217" s="251" t="s">
        <v>32</v>
      </c>
      <c r="F217" s="252" t="s">
        <v>215</v>
      </c>
      <c r="G217" s="250"/>
      <c r="H217" s="253">
        <v>15</v>
      </c>
      <c r="I217" s="254"/>
      <c r="J217" s="250"/>
      <c r="K217" s="250"/>
      <c r="L217" s="255"/>
      <c r="M217" s="269"/>
      <c r="N217" s="270"/>
      <c r="O217" s="270"/>
      <c r="P217" s="270"/>
      <c r="Q217" s="270"/>
      <c r="R217" s="270"/>
      <c r="S217" s="270"/>
      <c r="T217" s="271"/>
      <c r="U217" s="14"/>
      <c r="V217" s="14"/>
      <c r="W217" s="14"/>
      <c r="X217" s="14"/>
      <c r="Y217" s="14"/>
      <c r="Z217" s="14"/>
      <c r="AA217" s="14"/>
      <c r="AB217" s="14"/>
      <c r="AC217" s="14"/>
      <c r="AD217" s="14"/>
      <c r="AE217" s="14"/>
      <c r="AT217" s="259" t="s">
        <v>213</v>
      </c>
      <c r="AU217" s="259" t="s">
        <v>86</v>
      </c>
      <c r="AV217" s="14" t="s">
        <v>209</v>
      </c>
      <c r="AW217" s="14" t="s">
        <v>39</v>
      </c>
      <c r="AX217" s="14" t="s">
        <v>84</v>
      </c>
      <c r="AY217" s="259" t="s">
        <v>199</v>
      </c>
    </row>
    <row r="218" spans="1:65" s="2" customFormat="1" ht="14.4" customHeight="1">
      <c r="A218" s="40"/>
      <c r="B218" s="41"/>
      <c r="C218" s="260" t="s">
        <v>393</v>
      </c>
      <c r="D218" s="260" t="s">
        <v>222</v>
      </c>
      <c r="E218" s="261" t="s">
        <v>1632</v>
      </c>
      <c r="F218" s="262" t="s">
        <v>1633</v>
      </c>
      <c r="G218" s="263" t="s">
        <v>252</v>
      </c>
      <c r="H218" s="264">
        <v>8</v>
      </c>
      <c r="I218" s="265"/>
      <c r="J218" s="266">
        <f>ROUND(I218*H218,2)</f>
        <v>0</v>
      </c>
      <c r="K218" s="262" t="s">
        <v>32</v>
      </c>
      <c r="L218" s="46"/>
      <c r="M218" s="267" t="s">
        <v>32</v>
      </c>
      <c r="N218" s="268" t="s">
        <v>48</v>
      </c>
      <c r="O218" s="86"/>
      <c r="P218" s="230">
        <f>O218*H218</f>
        <v>0</v>
      </c>
      <c r="Q218" s="230">
        <v>0</v>
      </c>
      <c r="R218" s="230">
        <f>Q218*H218</f>
        <v>0</v>
      </c>
      <c r="S218" s="230">
        <v>0</v>
      </c>
      <c r="T218" s="231">
        <f>S218*H218</f>
        <v>0</v>
      </c>
      <c r="U218" s="40"/>
      <c r="V218" s="40"/>
      <c r="W218" s="40"/>
      <c r="X218" s="40"/>
      <c r="Y218" s="40"/>
      <c r="Z218" s="40"/>
      <c r="AA218" s="40"/>
      <c r="AB218" s="40"/>
      <c r="AC218" s="40"/>
      <c r="AD218" s="40"/>
      <c r="AE218" s="40"/>
      <c r="AR218" s="232" t="s">
        <v>209</v>
      </c>
      <c r="AT218" s="232" t="s">
        <v>222</v>
      </c>
      <c r="AU218" s="232" t="s">
        <v>86</v>
      </c>
      <c r="AY218" s="18" t="s">
        <v>199</v>
      </c>
      <c r="BE218" s="233">
        <f>IF(N218="základní",J218,0)</f>
        <v>0</v>
      </c>
      <c r="BF218" s="233">
        <f>IF(N218="snížená",J218,0)</f>
        <v>0</v>
      </c>
      <c r="BG218" s="233">
        <f>IF(N218="zákl. přenesená",J218,0)</f>
        <v>0</v>
      </c>
      <c r="BH218" s="233">
        <f>IF(N218="sníž. přenesená",J218,0)</f>
        <v>0</v>
      </c>
      <c r="BI218" s="233">
        <f>IF(N218="nulová",J218,0)</f>
        <v>0</v>
      </c>
      <c r="BJ218" s="18" t="s">
        <v>84</v>
      </c>
      <c r="BK218" s="233">
        <f>ROUND(I218*H218,2)</f>
        <v>0</v>
      </c>
      <c r="BL218" s="18" t="s">
        <v>209</v>
      </c>
      <c r="BM218" s="232" t="s">
        <v>396</v>
      </c>
    </row>
    <row r="219" spans="1:47" s="2" customFormat="1" ht="12">
      <c r="A219" s="40"/>
      <c r="B219" s="41"/>
      <c r="C219" s="42"/>
      <c r="D219" s="234" t="s">
        <v>210</v>
      </c>
      <c r="E219" s="42"/>
      <c r="F219" s="235" t="s">
        <v>1633</v>
      </c>
      <c r="G219" s="42"/>
      <c r="H219" s="42"/>
      <c r="I219" s="138"/>
      <c r="J219" s="42"/>
      <c r="K219" s="42"/>
      <c r="L219" s="46"/>
      <c r="M219" s="236"/>
      <c r="N219" s="237"/>
      <c r="O219" s="86"/>
      <c r="P219" s="86"/>
      <c r="Q219" s="86"/>
      <c r="R219" s="86"/>
      <c r="S219" s="86"/>
      <c r="T219" s="87"/>
      <c r="U219" s="40"/>
      <c r="V219" s="40"/>
      <c r="W219" s="40"/>
      <c r="X219" s="40"/>
      <c r="Y219" s="40"/>
      <c r="Z219" s="40"/>
      <c r="AA219" s="40"/>
      <c r="AB219" s="40"/>
      <c r="AC219" s="40"/>
      <c r="AD219" s="40"/>
      <c r="AE219" s="40"/>
      <c r="AT219" s="18" t="s">
        <v>210</v>
      </c>
      <c r="AU219" s="18" t="s">
        <v>86</v>
      </c>
    </row>
    <row r="220" spans="1:65" s="2" customFormat="1" ht="19.8" customHeight="1">
      <c r="A220" s="40"/>
      <c r="B220" s="41"/>
      <c r="C220" s="260" t="s">
        <v>282</v>
      </c>
      <c r="D220" s="260" t="s">
        <v>222</v>
      </c>
      <c r="E220" s="261" t="s">
        <v>1634</v>
      </c>
      <c r="F220" s="262" t="s">
        <v>1635</v>
      </c>
      <c r="G220" s="263" t="s">
        <v>252</v>
      </c>
      <c r="H220" s="264">
        <v>16</v>
      </c>
      <c r="I220" s="265"/>
      <c r="J220" s="266">
        <f>ROUND(I220*H220,2)</f>
        <v>0</v>
      </c>
      <c r="K220" s="262" t="s">
        <v>32</v>
      </c>
      <c r="L220" s="46"/>
      <c r="M220" s="267" t="s">
        <v>32</v>
      </c>
      <c r="N220" s="268" t="s">
        <v>48</v>
      </c>
      <c r="O220" s="86"/>
      <c r="P220" s="230">
        <f>O220*H220</f>
        <v>0</v>
      </c>
      <c r="Q220" s="230">
        <v>0</v>
      </c>
      <c r="R220" s="230">
        <f>Q220*H220</f>
        <v>0</v>
      </c>
      <c r="S220" s="230">
        <v>0</v>
      </c>
      <c r="T220" s="231">
        <f>S220*H220</f>
        <v>0</v>
      </c>
      <c r="U220" s="40"/>
      <c r="V220" s="40"/>
      <c r="W220" s="40"/>
      <c r="X220" s="40"/>
      <c r="Y220" s="40"/>
      <c r="Z220" s="40"/>
      <c r="AA220" s="40"/>
      <c r="AB220" s="40"/>
      <c r="AC220" s="40"/>
      <c r="AD220" s="40"/>
      <c r="AE220" s="40"/>
      <c r="AR220" s="232" t="s">
        <v>209</v>
      </c>
      <c r="AT220" s="232" t="s">
        <v>222</v>
      </c>
      <c r="AU220" s="232" t="s">
        <v>86</v>
      </c>
      <c r="AY220" s="18" t="s">
        <v>199</v>
      </c>
      <c r="BE220" s="233">
        <f>IF(N220="základní",J220,0)</f>
        <v>0</v>
      </c>
      <c r="BF220" s="233">
        <f>IF(N220="snížená",J220,0)</f>
        <v>0</v>
      </c>
      <c r="BG220" s="233">
        <f>IF(N220="zákl. přenesená",J220,0)</f>
        <v>0</v>
      </c>
      <c r="BH220" s="233">
        <f>IF(N220="sníž. přenesená",J220,0)</f>
        <v>0</v>
      </c>
      <c r="BI220" s="233">
        <f>IF(N220="nulová",J220,0)</f>
        <v>0</v>
      </c>
      <c r="BJ220" s="18" t="s">
        <v>84</v>
      </c>
      <c r="BK220" s="233">
        <f>ROUND(I220*H220,2)</f>
        <v>0</v>
      </c>
      <c r="BL220" s="18" t="s">
        <v>209</v>
      </c>
      <c r="BM220" s="232" t="s">
        <v>399</v>
      </c>
    </row>
    <row r="221" spans="1:47" s="2" customFormat="1" ht="12">
      <c r="A221" s="40"/>
      <c r="B221" s="41"/>
      <c r="C221" s="42"/>
      <c r="D221" s="234" t="s">
        <v>210</v>
      </c>
      <c r="E221" s="42"/>
      <c r="F221" s="235" t="s">
        <v>1635</v>
      </c>
      <c r="G221" s="42"/>
      <c r="H221" s="42"/>
      <c r="I221" s="138"/>
      <c r="J221" s="42"/>
      <c r="K221" s="42"/>
      <c r="L221" s="46"/>
      <c r="M221" s="236"/>
      <c r="N221" s="237"/>
      <c r="O221" s="86"/>
      <c r="P221" s="86"/>
      <c r="Q221" s="86"/>
      <c r="R221" s="86"/>
      <c r="S221" s="86"/>
      <c r="T221" s="87"/>
      <c r="U221" s="40"/>
      <c r="V221" s="40"/>
      <c r="W221" s="40"/>
      <c r="X221" s="40"/>
      <c r="Y221" s="40"/>
      <c r="Z221" s="40"/>
      <c r="AA221" s="40"/>
      <c r="AB221" s="40"/>
      <c r="AC221" s="40"/>
      <c r="AD221" s="40"/>
      <c r="AE221" s="40"/>
      <c r="AT221" s="18" t="s">
        <v>210</v>
      </c>
      <c r="AU221" s="18" t="s">
        <v>86</v>
      </c>
    </row>
    <row r="222" spans="1:65" s="2" customFormat="1" ht="19.8" customHeight="1">
      <c r="A222" s="40"/>
      <c r="B222" s="41"/>
      <c r="C222" s="260" t="s">
        <v>400</v>
      </c>
      <c r="D222" s="260" t="s">
        <v>222</v>
      </c>
      <c r="E222" s="261" t="s">
        <v>1437</v>
      </c>
      <c r="F222" s="262" t="s">
        <v>1438</v>
      </c>
      <c r="G222" s="263" t="s">
        <v>303</v>
      </c>
      <c r="H222" s="264">
        <v>1</v>
      </c>
      <c r="I222" s="265"/>
      <c r="J222" s="266">
        <f>ROUND(I222*H222,2)</f>
        <v>0</v>
      </c>
      <c r="K222" s="262" t="s">
        <v>32</v>
      </c>
      <c r="L222" s="46"/>
      <c r="M222" s="267" t="s">
        <v>32</v>
      </c>
      <c r="N222" s="268" t="s">
        <v>48</v>
      </c>
      <c r="O222" s="86"/>
      <c r="P222" s="230">
        <f>O222*H222</f>
        <v>0</v>
      </c>
      <c r="Q222" s="230">
        <v>0</v>
      </c>
      <c r="R222" s="230">
        <f>Q222*H222</f>
        <v>0</v>
      </c>
      <c r="S222" s="230">
        <v>0</v>
      </c>
      <c r="T222" s="231">
        <f>S222*H222</f>
        <v>0</v>
      </c>
      <c r="U222" s="40"/>
      <c r="V222" s="40"/>
      <c r="W222" s="40"/>
      <c r="X222" s="40"/>
      <c r="Y222" s="40"/>
      <c r="Z222" s="40"/>
      <c r="AA222" s="40"/>
      <c r="AB222" s="40"/>
      <c r="AC222" s="40"/>
      <c r="AD222" s="40"/>
      <c r="AE222" s="40"/>
      <c r="AR222" s="232" t="s">
        <v>209</v>
      </c>
      <c r="AT222" s="232" t="s">
        <v>222</v>
      </c>
      <c r="AU222" s="232" t="s">
        <v>86</v>
      </c>
      <c r="AY222" s="18" t="s">
        <v>199</v>
      </c>
      <c r="BE222" s="233">
        <f>IF(N222="základní",J222,0)</f>
        <v>0</v>
      </c>
      <c r="BF222" s="233">
        <f>IF(N222="snížená",J222,0)</f>
        <v>0</v>
      </c>
      <c r="BG222" s="233">
        <f>IF(N222="zákl. přenesená",J222,0)</f>
        <v>0</v>
      </c>
      <c r="BH222" s="233">
        <f>IF(N222="sníž. přenesená",J222,0)</f>
        <v>0</v>
      </c>
      <c r="BI222" s="233">
        <f>IF(N222="nulová",J222,0)</f>
        <v>0</v>
      </c>
      <c r="BJ222" s="18" t="s">
        <v>84</v>
      </c>
      <c r="BK222" s="233">
        <f>ROUND(I222*H222,2)</f>
        <v>0</v>
      </c>
      <c r="BL222" s="18" t="s">
        <v>209</v>
      </c>
      <c r="BM222" s="232" t="s">
        <v>403</v>
      </c>
    </row>
    <row r="223" spans="1:47" s="2" customFormat="1" ht="12">
      <c r="A223" s="40"/>
      <c r="B223" s="41"/>
      <c r="C223" s="42"/>
      <c r="D223" s="234" t="s">
        <v>210</v>
      </c>
      <c r="E223" s="42"/>
      <c r="F223" s="235" t="s">
        <v>1438</v>
      </c>
      <c r="G223" s="42"/>
      <c r="H223" s="42"/>
      <c r="I223" s="138"/>
      <c r="J223" s="42"/>
      <c r="K223" s="42"/>
      <c r="L223" s="46"/>
      <c r="M223" s="236"/>
      <c r="N223" s="237"/>
      <c r="O223" s="86"/>
      <c r="P223" s="86"/>
      <c r="Q223" s="86"/>
      <c r="R223" s="86"/>
      <c r="S223" s="86"/>
      <c r="T223" s="87"/>
      <c r="U223" s="40"/>
      <c r="V223" s="40"/>
      <c r="W223" s="40"/>
      <c r="X223" s="40"/>
      <c r="Y223" s="40"/>
      <c r="Z223" s="40"/>
      <c r="AA223" s="40"/>
      <c r="AB223" s="40"/>
      <c r="AC223" s="40"/>
      <c r="AD223" s="40"/>
      <c r="AE223" s="40"/>
      <c r="AT223" s="18" t="s">
        <v>210</v>
      </c>
      <c r="AU223" s="18" t="s">
        <v>86</v>
      </c>
    </row>
    <row r="224" spans="1:51" s="13" customFormat="1" ht="12">
      <c r="A224" s="13"/>
      <c r="B224" s="238"/>
      <c r="C224" s="239"/>
      <c r="D224" s="234" t="s">
        <v>213</v>
      </c>
      <c r="E224" s="240" t="s">
        <v>32</v>
      </c>
      <c r="F224" s="241" t="s">
        <v>1690</v>
      </c>
      <c r="G224" s="239"/>
      <c r="H224" s="242">
        <v>1</v>
      </c>
      <c r="I224" s="243"/>
      <c r="J224" s="239"/>
      <c r="K224" s="239"/>
      <c r="L224" s="244"/>
      <c r="M224" s="245"/>
      <c r="N224" s="246"/>
      <c r="O224" s="246"/>
      <c r="P224" s="246"/>
      <c r="Q224" s="246"/>
      <c r="R224" s="246"/>
      <c r="S224" s="246"/>
      <c r="T224" s="247"/>
      <c r="U224" s="13"/>
      <c r="V224" s="13"/>
      <c r="W224" s="13"/>
      <c r="X224" s="13"/>
      <c r="Y224" s="13"/>
      <c r="Z224" s="13"/>
      <c r="AA224" s="13"/>
      <c r="AB224" s="13"/>
      <c r="AC224" s="13"/>
      <c r="AD224" s="13"/>
      <c r="AE224" s="13"/>
      <c r="AT224" s="248" t="s">
        <v>213</v>
      </c>
      <c r="AU224" s="248" t="s">
        <v>86</v>
      </c>
      <c r="AV224" s="13" t="s">
        <v>86</v>
      </c>
      <c r="AW224" s="13" t="s">
        <v>39</v>
      </c>
      <c r="AX224" s="13" t="s">
        <v>6</v>
      </c>
      <c r="AY224" s="248" t="s">
        <v>199</v>
      </c>
    </row>
    <row r="225" spans="1:51" s="14" customFormat="1" ht="12">
      <c r="A225" s="14"/>
      <c r="B225" s="249"/>
      <c r="C225" s="250"/>
      <c r="D225" s="234" t="s">
        <v>213</v>
      </c>
      <c r="E225" s="251" t="s">
        <v>32</v>
      </c>
      <c r="F225" s="252" t="s">
        <v>215</v>
      </c>
      <c r="G225" s="250"/>
      <c r="H225" s="253">
        <v>1</v>
      </c>
      <c r="I225" s="254"/>
      <c r="J225" s="250"/>
      <c r="K225" s="250"/>
      <c r="L225" s="255"/>
      <c r="M225" s="269"/>
      <c r="N225" s="270"/>
      <c r="O225" s="270"/>
      <c r="P225" s="270"/>
      <c r="Q225" s="270"/>
      <c r="R225" s="270"/>
      <c r="S225" s="270"/>
      <c r="T225" s="271"/>
      <c r="U225" s="14"/>
      <c r="V225" s="14"/>
      <c r="W225" s="14"/>
      <c r="X225" s="14"/>
      <c r="Y225" s="14"/>
      <c r="Z225" s="14"/>
      <c r="AA225" s="14"/>
      <c r="AB225" s="14"/>
      <c r="AC225" s="14"/>
      <c r="AD225" s="14"/>
      <c r="AE225" s="14"/>
      <c r="AT225" s="259" t="s">
        <v>213</v>
      </c>
      <c r="AU225" s="259" t="s">
        <v>86</v>
      </c>
      <c r="AV225" s="14" t="s">
        <v>209</v>
      </c>
      <c r="AW225" s="14" t="s">
        <v>39</v>
      </c>
      <c r="AX225" s="14" t="s">
        <v>84</v>
      </c>
      <c r="AY225" s="259" t="s">
        <v>199</v>
      </c>
    </row>
    <row r="226" spans="1:65" s="2" customFormat="1" ht="14.4" customHeight="1">
      <c r="A226" s="40"/>
      <c r="B226" s="41"/>
      <c r="C226" s="260" t="s">
        <v>341</v>
      </c>
      <c r="D226" s="260" t="s">
        <v>222</v>
      </c>
      <c r="E226" s="261" t="s">
        <v>1369</v>
      </c>
      <c r="F226" s="262" t="s">
        <v>1370</v>
      </c>
      <c r="G226" s="263" t="s">
        <v>303</v>
      </c>
      <c r="H226" s="264">
        <v>22.44</v>
      </c>
      <c r="I226" s="265"/>
      <c r="J226" s="266">
        <f>ROUND(I226*H226,2)</f>
        <v>0</v>
      </c>
      <c r="K226" s="262" t="s">
        <v>32</v>
      </c>
      <c r="L226" s="46"/>
      <c r="M226" s="267" t="s">
        <v>32</v>
      </c>
      <c r="N226" s="268" t="s">
        <v>48</v>
      </c>
      <c r="O226" s="86"/>
      <c r="P226" s="230">
        <f>O226*H226</f>
        <v>0</v>
      </c>
      <c r="Q226" s="230">
        <v>0</v>
      </c>
      <c r="R226" s="230">
        <f>Q226*H226</f>
        <v>0</v>
      </c>
      <c r="S226" s="230">
        <v>0</v>
      </c>
      <c r="T226" s="231">
        <f>S226*H226</f>
        <v>0</v>
      </c>
      <c r="U226" s="40"/>
      <c r="V226" s="40"/>
      <c r="W226" s="40"/>
      <c r="X226" s="40"/>
      <c r="Y226" s="40"/>
      <c r="Z226" s="40"/>
      <c r="AA226" s="40"/>
      <c r="AB226" s="40"/>
      <c r="AC226" s="40"/>
      <c r="AD226" s="40"/>
      <c r="AE226" s="40"/>
      <c r="AR226" s="232" t="s">
        <v>209</v>
      </c>
      <c r="AT226" s="232" t="s">
        <v>222</v>
      </c>
      <c r="AU226" s="232" t="s">
        <v>86</v>
      </c>
      <c r="AY226" s="18" t="s">
        <v>199</v>
      </c>
      <c r="BE226" s="233">
        <f>IF(N226="základní",J226,0)</f>
        <v>0</v>
      </c>
      <c r="BF226" s="233">
        <f>IF(N226="snížená",J226,0)</f>
        <v>0</v>
      </c>
      <c r="BG226" s="233">
        <f>IF(N226="zákl. přenesená",J226,0)</f>
        <v>0</v>
      </c>
      <c r="BH226" s="233">
        <f>IF(N226="sníž. přenesená",J226,0)</f>
        <v>0</v>
      </c>
      <c r="BI226" s="233">
        <f>IF(N226="nulová",J226,0)</f>
        <v>0</v>
      </c>
      <c r="BJ226" s="18" t="s">
        <v>84</v>
      </c>
      <c r="BK226" s="233">
        <f>ROUND(I226*H226,2)</f>
        <v>0</v>
      </c>
      <c r="BL226" s="18" t="s">
        <v>209</v>
      </c>
      <c r="BM226" s="232" t="s">
        <v>406</v>
      </c>
    </row>
    <row r="227" spans="1:47" s="2" customFormat="1" ht="12">
      <c r="A227" s="40"/>
      <c r="B227" s="41"/>
      <c r="C227" s="42"/>
      <c r="D227" s="234" t="s">
        <v>210</v>
      </c>
      <c r="E227" s="42"/>
      <c r="F227" s="235" t="s">
        <v>1370</v>
      </c>
      <c r="G227" s="42"/>
      <c r="H227" s="42"/>
      <c r="I227" s="138"/>
      <c r="J227" s="42"/>
      <c r="K227" s="42"/>
      <c r="L227" s="46"/>
      <c r="M227" s="236"/>
      <c r="N227" s="237"/>
      <c r="O227" s="86"/>
      <c r="P227" s="86"/>
      <c r="Q227" s="86"/>
      <c r="R227" s="86"/>
      <c r="S227" s="86"/>
      <c r="T227" s="87"/>
      <c r="U227" s="40"/>
      <c r="V227" s="40"/>
      <c r="W227" s="40"/>
      <c r="X227" s="40"/>
      <c r="Y227" s="40"/>
      <c r="Z227" s="40"/>
      <c r="AA227" s="40"/>
      <c r="AB227" s="40"/>
      <c r="AC227" s="40"/>
      <c r="AD227" s="40"/>
      <c r="AE227" s="40"/>
      <c r="AT227" s="18" t="s">
        <v>210</v>
      </c>
      <c r="AU227" s="18" t="s">
        <v>86</v>
      </c>
    </row>
    <row r="228" spans="1:51" s="13" customFormat="1" ht="12">
      <c r="A228" s="13"/>
      <c r="B228" s="238"/>
      <c r="C228" s="239"/>
      <c r="D228" s="234" t="s">
        <v>213</v>
      </c>
      <c r="E228" s="240" t="s">
        <v>32</v>
      </c>
      <c r="F228" s="241" t="s">
        <v>1691</v>
      </c>
      <c r="G228" s="239"/>
      <c r="H228" s="242">
        <v>22.44</v>
      </c>
      <c r="I228" s="243"/>
      <c r="J228" s="239"/>
      <c r="K228" s="239"/>
      <c r="L228" s="244"/>
      <c r="M228" s="245"/>
      <c r="N228" s="246"/>
      <c r="O228" s="246"/>
      <c r="P228" s="246"/>
      <c r="Q228" s="246"/>
      <c r="R228" s="246"/>
      <c r="S228" s="246"/>
      <c r="T228" s="247"/>
      <c r="U228" s="13"/>
      <c r="V228" s="13"/>
      <c r="W228" s="13"/>
      <c r="X228" s="13"/>
      <c r="Y228" s="13"/>
      <c r="Z228" s="13"/>
      <c r="AA228" s="13"/>
      <c r="AB228" s="13"/>
      <c r="AC228" s="13"/>
      <c r="AD228" s="13"/>
      <c r="AE228" s="13"/>
      <c r="AT228" s="248" t="s">
        <v>213</v>
      </c>
      <c r="AU228" s="248" t="s">
        <v>86</v>
      </c>
      <c r="AV228" s="13" t="s">
        <v>86</v>
      </c>
      <c r="AW228" s="13" t="s">
        <v>39</v>
      </c>
      <c r="AX228" s="13" t="s">
        <v>6</v>
      </c>
      <c r="AY228" s="248" t="s">
        <v>199</v>
      </c>
    </row>
    <row r="229" spans="1:51" s="14" customFormat="1" ht="12">
      <c r="A229" s="14"/>
      <c r="B229" s="249"/>
      <c r="C229" s="250"/>
      <c r="D229" s="234" t="s">
        <v>213</v>
      </c>
      <c r="E229" s="251" t="s">
        <v>32</v>
      </c>
      <c r="F229" s="252" t="s">
        <v>215</v>
      </c>
      <c r="G229" s="250"/>
      <c r="H229" s="253">
        <v>22.44</v>
      </c>
      <c r="I229" s="254"/>
      <c r="J229" s="250"/>
      <c r="K229" s="250"/>
      <c r="L229" s="255"/>
      <c r="M229" s="269"/>
      <c r="N229" s="270"/>
      <c r="O229" s="270"/>
      <c r="P229" s="270"/>
      <c r="Q229" s="270"/>
      <c r="R229" s="270"/>
      <c r="S229" s="270"/>
      <c r="T229" s="271"/>
      <c r="U229" s="14"/>
      <c r="V229" s="14"/>
      <c r="W229" s="14"/>
      <c r="X229" s="14"/>
      <c r="Y229" s="14"/>
      <c r="Z229" s="14"/>
      <c r="AA229" s="14"/>
      <c r="AB229" s="14"/>
      <c r="AC229" s="14"/>
      <c r="AD229" s="14"/>
      <c r="AE229" s="14"/>
      <c r="AT229" s="259" t="s">
        <v>213</v>
      </c>
      <c r="AU229" s="259" t="s">
        <v>86</v>
      </c>
      <c r="AV229" s="14" t="s">
        <v>209</v>
      </c>
      <c r="AW229" s="14" t="s">
        <v>39</v>
      </c>
      <c r="AX229" s="14" t="s">
        <v>84</v>
      </c>
      <c r="AY229" s="259" t="s">
        <v>199</v>
      </c>
    </row>
    <row r="230" spans="1:65" s="2" customFormat="1" ht="14.4" customHeight="1">
      <c r="A230" s="40"/>
      <c r="B230" s="41"/>
      <c r="C230" s="260" t="s">
        <v>408</v>
      </c>
      <c r="D230" s="260" t="s">
        <v>222</v>
      </c>
      <c r="E230" s="261" t="s">
        <v>1373</v>
      </c>
      <c r="F230" s="262" t="s">
        <v>1374</v>
      </c>
      <c r="G230" s="263" t="s">
        <v>303</v>
      </c>
      <c r="H230" s="264">
        <v>5.61</v>
      </c>
      <c r="I230" s="265"/>
      <c r="J230" s="266">
        <f>ROUND(I230*H230,2)</f>
        <v>0</v>
      </c>
      <c r="K230" s="262" t="s">
        <v>32</v>
      </c>
      <c r="L230" s="46"/>
      <c r="M230" s="267" t="s">
        <v>32</v>
      </c>
      <c r="N230" s="268" t="s">
        <v>48</v>
      </c>
      <c r="O230" s="86"/>
      <c r="P230" s="230">
        <f>O230*H230</f>
        <v>0</v>
      </c>
      <c r="Q230" s="230">
        <v>0</v>
      </c>
      <c r="R230" s="230">
        <f>Q230*H230</f>
        <v>0</v>
      </c>
      <c r="S230" s="230">
        <v>0</v>
      </c>
      <c r="T230" s="231">
        <f>S230*H230</f>
        <v>0</v>
      </c>
      <c r="U230" s="40"/>
      <c r="V230" s="40"/>
      <c r="W230" s="40"/>
      <c r="X230" s="40"/>
      <c r="Y230" s="40"/>
      <c r="Z230" s="40"/>
      <c r="AA230" s="40"/>
      <c r="AB230" s="40"/>
      <c r="AC230" s="40"/>
      <c r="AD230" s="40"/>
      <c r="AE230" s="40"/>
      <c r="AR230" s="232" t="s">
        <v>209</v>
      </c>
      <c r="AT230" s="232" t="s">
        <v>222</v>
      </c>
      <c r="AU230" s="232" t="s">
        <v>86</v>
      </c>
      <c r="AY230" s="18" t="s">
        <v>199</v>
      </c>
      <c r="BE230" s="233">
        <f>IF(N230="základní",J230,0)</f>
        <v>0</v>
      </c>
      <c r="BF230" s="233">
        <f>IF(N230="snížená",J230,0)</f>
        <v>0</v>
      </c>
      <c r="BG230" s="233">
        <f>IF(N230="zákl. přenesená",J230,0)</f>
        <v>0</v>
      </c>
      <c r="BH230" s="233">
        <f>IF(N230="sníž. přenesená",J230,0)</f>
        <v>0</v>
      </c>
      <c r="BI230" s="233">
        <f>IF(N230="nulová",J230,0)</f>
        <v>0</v>
      </c>
      <c r="BJ230" s="18" t="s">
        <v>84</v>
      </c>
      <c r="BK230" s="233">
        <f>ROUND(I230*H230,2)</f>
        <v>0</v>
      </c>
      <c r="BL230" s="18" t="s">
        <v>209</v>
      </c>
      <c r="BM230" s="232" t="s">
        <v>411</v>
      </c>
    </row>
    <row r="231" spans="1:47" s="2" customFormat="1" ht="12">
      <c r="A231" s="40"/>
      <c r="B231" s="41"/>
      <c r="C231" s="42"/>
      <c r="D231" s="234" t="s">
        <v>210</v>
      </c>
      <c r="E231" s="42"/>
      <c r="F231" s="235" t="s">
        <v>1374</v>
      </c>
      <c r="G231" s="42"/>
      <c r="H231" s="42"/>
      <c r="I231" s="138"/>
      <c r="J231" s="42"/>
      <c r="K231" s="42"/>
      <c r="L231" s="46"/>
      <c r="M231" s="236"/>
      <c r="N231" s="237"/>
      <c r="O231" s="86"/>
      <c r="P231" s="86"/>
      <c r="Q231" s="86"/>
      <c r="R231" s="86"/>
      <c r="S231" s="86"/>
      <c r="T231" s="87"/>
      <c r="U231" s="40"/>
      <c r="V231" s="40"/>
      <c r="W231" s="40"/>
      <c r="X231" s="40"/>
      <c r="Y231" s="40"/>
      <c r="Z231" s="40"/>
      <c r="AA231" s="40"/>
      <c r="AB231" s="40"/>
      <c r="AC231" s="40"/>
      <c r="AD231" s="40"/>
      <c r="AE231" s="40"/>
      <c r="AT231" s="18" t="s">
        <v>210</v>
      </c>
      <c r="AU231" s="18" t="s">
        <v>86</v>
      </c>
    </row>
    <row r="232" spans="1:51" s="13" customFormat="1" ht="12">
      <c r="A232" s="13"/>
      <c r="B232" s="238"/>
      <c r="C232" s="239"/>
      <c r="D232" s="234" t="s">
        <v>213</v>
      </c>
      <c r="E232" s="240" t="s">
        <v>32</v>
      </c>
      <c r="F232" s="241" t="s">
        <v>1692</v>
      </c>
      <c r="G232" s="239"/>
      <c r="H232" s="242">
        <v>5.61</v>
      </c>
      <c r="I232" s="243"/>
      <c r="J232" s="239"/>
      <c r="K232" s="239"/>
      <c r="L232" s="244"/>
      <c r="M232" s="245"/>
      <c r="N232" s="246"/>
      <c r="O232" s="246"/>
      <c r="P232" s="246"/>
      <c r="Q232" s="246"/>
      <c r="R232" s="246"/>
      <c r="S232" s="246"/>
      <c r="T232" s="247"/>
      <c r="U232" s="13"/>
      <c r="V232" s="13"/>
      <c r="W232" s="13"/>
      <c r="X232" s="13"/>
      <c r="Y232" s="13"/>
      <c r="Z232" s="13"/>
      <c r="AA232" s="13"/>
      <c r="AB232" s="13"/>
      <c r="AC232" s="13"/>
      <c r="AD232" s="13"/>
      <c r="AE232" s="13"/>
      <c r="AT232" s="248" t="s">
        <v>213</v>
      </c>
      <c r="AU232" s="248" t="s">
        <v>86</v>
      </c>
      <c r="AV232" s="13" t="s">
        <v>86</v>
      </c>
      <c r="AW232" s="13" t="s">
        <v>39</v>
      </c>
      <c r="AX232" s="13" t="s">
        <v>6</v>
      </c>
      <c r="AY232" s="248" t="s">
        <v>199</v>
      </c>
    </row>
    <row r="233" spans="1:51" s="14" customFormat="1" ht="12">
      <c r="A233" s="14"/>
      <c r="B233" s="249"/>
      <c r="C233" s="250"/>
      <c r="D233" s="234" t="s">
        <v>213</v>
      </c>
      <c r="E233" s="251" t="s">
        <v>32</v>
      </c>
      <c r="F233" s="252" t="s">
        <v>215</v>
      </c>
      <c r="G233" s="250"/>
      <c r="H233" s="253">
        <v>5.61</v>
      </c>
      <c r="I233" s="254"/>
      <c r="J233" s="250"/>
      <c r="K233" s="250"/>
      <c r="L233" s="255"/>
      <c r="M233" s="269"/>
      <c r="N233" s="270"/>
      <c r="O233" s="270"/>
      <c r="P233" s="270"/>
      <c r="Q233" s="270"/>
      <c r="R233" s="270"/>
      <c r="S233" s="270"/>
      <c r="T233" s="271"/>
      <c r="U233" s="14"/>
      <c r="V233" s="14"/>
      <c r="W233" s="14"/>
      <c r="X233" s="14"/>
      <c r="Y233" s="14"/>
      <c r="Z233" s="14"/>
      <c r="AA233" s="14"/>
      <c r="AB233" s="14"/>
      <c r="AC233" s="14"/>
      <c r="AD233" s="14"/>
      <c r="AE233" s="14"/>
      <c r="AT233" s="259" t="s">
        <v>213</v>
      </c>
      <c r="AU233" s="259" t="s">
        <v>86</v>
      </c>
      <c r="AV233" s="14" t="s">
        <v>209</v>
      </c>
      <c r="AW233" s="14" t="s">
        <v>39</v>
      </c>
      <c r="AX233" s="14" t="s">
        <v>84</v>
      </c>
      <c r="AY233" s="259" t="s">
        <v>199</v>
      </c>
    </row>
    <row r="234" spans="1:63" s="12" customFormat="1" ht="22.8" customHeight="1">
      <c r="A234" s="12"/>
      <c r="B234" s="204"/>
      <c r="C234" s="205"/>
      <c r="D234" s="206" t="s">
        <v>76</v>
      </c>
      <c r="E234" s="218" t="s">
        <v>983</v>
      </c>
      <c r="F234" s="218" t="s">
        <v>984</v>
      </c>
      <c r="G234" s="205"/>
      <c r="H234" s="205"/>
      <c r="I234" s="208"/>
      <c r="J234" s="219">
        <f>BK234</f>
        <v>0</v>
      </c>
      <c r="K234" s="205"/>
      <c r="L234" s="210"/>
      <c r="M234" s="211"/>
      <c r="N234" s="212"/>
      <c r="O234" s="212"/>
      <c r="P234" s="213">
        <f>SUM(P235:P248)</f>
        <v>0</v>
      </c>
      <c r="Q234" s="212"/>
      <c r="R234" s="213">
        <f>SUM(R235:R248)</f>
        <v>0</v>
      </c>
      <c r="S234" s="212"/>
      <c r="T234" s="214">
        <f>SUM(T235:T248)</f>
        <v>0</v>
      </c>
      <c r="U234" s="12"/>
      <c r="V234" s="12"/>
      <c r="W234" s="12"/>
      <c r="X234" s="12"/>
      <c r="Y234" s="12"/>
      <c r="Z234" s="12"/>
      <c r="AA234" s="12"/>
      <c r="AB234" s="12"/>
      <c r="AC234" s="12"/>
      <c r="AD234" s="12"/>
      <c r="AE234" s="12"/>
      <c r="AR234" s="215" t="s">
        <v>84</v>
      </c>
      <c r="AT234" s="216" t="s">
        <v>76</v>
      </c>
      <c r="AU234" s="216" t="s">
        <v>84</v>
      </c>
      <c r="AY234" s="215" t="s">
        <v>199</v>
      </c>
      <c r="BK234" s="217">
        <f>SUM(BK235:BK248)</f>
        <v>0</v>
      </c>
    </row>
    <row r="235" spans="1:65" s="2" customFormat="1" ht="19.8" customHeight="1">
      <c r="A235" s="40"/>
      <c r="B235" s="41"/>
      <c r="C235" s="260" t="s">
        <v>345</v>
      </c>
      <c r="D235" s="260" t="s">
        <v>222</v>
      </c>
      <c r="E235" s="261" t="s">
        <v>990</v>
      </c>
      <c r="F235" s="262" t="s">
        <v>991</v>
      </c>
      <c r="G235" s="263" t="s">
        <v>296</v>
      </c>
      <c r="H235" s="264">
        <v>69.34</v>
      </c>
      <c r="I235" s="265"/>
      <c r="J235" s="266">
        <f>ROUND(I235*H235,2)</f>
        <v>0</v>
      </c>
      <c r="K235" s="262" t="s">
        <v>32</v>
      </c>
      <c r="L235" s="46"/>
      <c r="M235" s="267" t="s">
        <v>32</v>
      </c>
      <c r="N235" s="268" t="s">
        <v>48</v>
      </c>
      <c r="O235" s="86"/>
      <c r="P235" s="230">
        <f>O235*H235</f>
        <v>0</v>
      </c>
      <c r="Q235" s="230">
        <v>0</v>
      </c>
      <c r="R235" s="230">
        <f>Q235*H235</f>
        <v>0</v>
      </c>
      <c r="S235" s="230">
        <v>0</v>
      </c>
      <c r="T235" s="231">
        <f>S235*H235</f>
        <v>0</v>
      </c>
      <c r="U235" s="40"/>
      <c r="V235" s="40"/>
      <c r="W235" s="40"/>
      <c r="X235" s="40"/>
      <c r="Y235" s="40"/>
      <c r="Z235" s="40"/>
      <c r="AA235" s="40"/>
      <c r="AB235" s="40"/>
      <c r="AC235" s="40"/>
      <c r="AD235" s="40"/>
      <c r="AE235" s="40"/>
      <c r="AR235" s="232" t="s">
        <v>209</v>
      </c>
      <c r="AT235" s="232" t="s">
        <v>222</v>
      </c>
      <c r="AU235" s="232" t="s">
        <v>86</v>
      </c>
      <c r="AY235" s="18" t="s">
        <v>199</v>
      </c>
      <c r="BE235" s="233">
        <f>IF(N235="základní",J235,0)</f>
        <v>0</v>
      </c>
      <c r="BF235" s="233">
        <f>IF(N235="snížená",J235,0)</f>
        <v>0</v>
      </c>
      <c r="BG235" s="233">
        <f>IF(N235="zákl. přenesená",J235,0)</f>
        <v>0</v>
      </c>
      <c r="BH235" s="233">
        <f>IF(N235="sníž. přenesená",J235,0)</f>
        <v>0</v>
      </c>
      <c r="BI235" s="233">
        <f>IF(N235="nulová",J235,0)</f>
        <v>0</v>
      </c>
      <c r="BJ235" s="18" t="s">
        <v>84</v>
      </c>
      <c r="BK235" s="233">
        <f>ROUND(I235*H235,2)</f>
        <v>0</v>
      </c>
      <c r="BL235" s="18" t="s">
        <v>209</v>
      </c>
      <c r="BM235" s="232" t="s">
        <v>414</v>
      </c>
    </row>
    <row r="236" spans="1:47" s="2" customFormat="1" ht="12">
      <c r="A236" s="40"/>
      <c r="B236" s="41"/>
      <c r="C236" s="42"/>
      <c r="D236" s="234" t="s">
        <v>210</v>
      </c>
      <c r="E236" s="42"/>
      <c r="F236" s="235" t="s">
        <v>991</v>
      </c>
      <c r="G236" s="42"/>
      <c r="H236" s="42"/>
      <c r="I236" s="138"/>
      <c r="J236" s="42"/>
      <c r="K236" s="42"/>
      <c r="L236" s="46"/>
      <c r="M236" s="236"/>
      <c r="N236" s="237"/>
      <c r="O236" s="86"/>
      <c r="P236" s="86"/>
      <c r="Q236" s="86"/>
      <c r="R236" s="86"/>
      <c r="S236" s="86"/>
      <c r="T236" s="87"/>
      <c r="U236" s="40"/>
      <c r="V236" s="40"/>
      <c r="W236" s="40"/>
      <c r="X236" s="40"/>
      <c r="Y236" s="40"/>
      <c r="Z236" s="40"/>
      <c r="AA236" s="40"/>
      <c r="AB236" s="40"/>
      <c r="AC236" s="40"/>
      <c r="AD236" s="40"/>
      <c r="AE236" s="40"/>
      <c r="AT236" s="18" t="s">
        <v>210</v>
      </c>
      <c r="AU236" s="18" t="s">
        <v>86</v>
      </c>
    </row>
    <row r="237" spans="1:51" s="13" customFormat="1" ht="12">
      <c r="A237" s="13"/>
      <c r="B237" s="238"/>
      <c r="C237" s="239"/>
      <c r="D237" s="234" t="s">
        <v>213</v>
      </c>
      <c r="E237" s="240" t="s">
        <v>32</v>
      </c>
      <c r="F237" s="241" t="s">
        <v>1693</v>
      </c>
      <c r="G237" s="239"/>
      <c r="H237" s="242">
        <v>55.876</v>
      </c>
      <c r="I237" s="243"/>
      <c r="J237" s="239"/>
      <c r="K237" s="239"/>
      <c r="L237" s="244"/>
      <c r="M237" s="245"/>
      <c r="N237" s="246"/>
      <c r="O237" s="246"/>
      <c r="P237" s="246"/>
      <c r="Q237" s="246"/>
      <c r="R237" s="246"/>
      <c r="S237" s="246"/>
      <c r="T237" s="247"/>
      <c r="U237" s="13"/>
      <c r="V237" s="13"/>
      <c r="W237" s="13"/>
      <c r="X237" s="13"/>
      <c r="Y237" s="13"/>
      <c r="Z237" s="13"/>
      <c r="AA237" s="13"/>
      <c r="AB237" s="13"/>
      <c r="AC237" s="13"/>
      <c r="AD237" s="13"/>
      <c r="AE237" s="13"/>
      <c r="AT237" s="248" t="s">
        <v>213</v>
      </c>
      <c r="AU237" s="248" t="s">
        <v>86</v>
      </c>
      <c r="AV237" s="13" t="s">
        <v>86</v>
      </c>
      <c r="AW237" s="13" t="s">
        <v>39</v>
      </c>
      <c r="AX237" s="13" t="s">
        <v>6</v>
      </c>
      <c r="AY237" s="248" t="s">
        <v>199</v>
      </c>
    </row>
    <row r="238" spans="1:51" s="13" customFormat="1" ht="12">
      <c r="A238" s="13"/>
      <c r="B238" s="238"/>
      <c r="C238" s="239"/>
      <c r="D238" s="234" t="s">
        <v>213</v>
      </c>
      <c r="E238" s="240" t="s">
        <v>32</v>
      </c>
      <c r="F238" s="241" t="s">
        <v>1694</v>
      </c>
      <c r="G238" s="239"/>
      <c r="H238" s="242">
        <v>13.464</v>
      </c>
      <c r="I238" s="243"/>
      <c r="J238" s="239"/>
      <c r="K238" s="239"/>
      <c r="L238" s="244"/>
      <c r="M238" s="245"/>
      <c r="N238" s="246"/>
      <c r="O238" s="246"/>
      <c r="P238" s="246"/>
      <c r="Q238" s="246"/>
      <c r="R238" s="246"/>
      <c r="S238" s="246"/>
      <c r="T238" s="247"/>
      <c r="U238" s="13"/>
      <c r="V238" s="13"/>
      <c r="W238" s="13"/>
      <c r="X238" s="13"/>
      <c r="Y238" s="13"/>
      <c r="Z238" s="13"/>
      <c r="AA238" s="13"/>
      <c r="AB238" s="13"/>
      <c r="AC238" s="13"/>
      <c r="AD238" s="13"/>
      <c r="AE238" s="13"/>
      <c r="AT238" s="248" t="s">
        <v>213</v>
      </c>
      <c r="AU238" s="248" t="s">
        <v>86</v>
      </c>
      <c r="AV238" s="13" t="s">
        <v>86</v>
      </c>
      <c r="AW238" s="13" t="s">
        <v>39</v>
      </c>
      <c r="AX238" s="13" t="s">
        <v>6</v>
      </c>
      <c r="AY238" s="248" t="s">
        <v>199</v>
      </c>
    </row>
    <row r="239" spans="1:51" s="14" customFormat="1" ht="12">
      <c r="A239" s="14"/>
      <c r="B239" s="249"/>
      <c r="C239" s="250"/>
      <c r="D239" s="234" t="s">
        <v>213</v>
      </c>
      <c r="E239" s="251" t="s">
        <v>32</v>
      </c>
      <c r="F239" s="252" t="s">
        <v>215</v>
      </c>
      <c r="G239" s="250"/>
      <c r="H239" s="253">
        <v>69.34</v>
      </c>
      <c r="I239" s="254"/>
      <c r="J239" s="250"/>
      <c r="K239" s="250"/>
      <c r="L239" s="255"/>
      <c r="M239" s="269"/>
      <c r="N239" s="270"/>
      <c r="O239" s="270"/>
      <c r="P239" s="270"/>
      <c r="Q239" s="270"/>
      <c r="R239" s="270"/>
      <c r="S239" s="270"/>
      <c r="T239" s="271"/>
      <c r="U239" s="14"/>
      <c r="V239" s="14"/>
      <c r="W239" s="14"/>
      <c r="X239" s="14"/>
      <c r="Y239" s="14"/>
      <c r="Z239" s="14"/>
      <c r="AA239" s="14"/>
      <c r="AB239" s="14"/>
      <c r="AC239" s="14"/>
      <c r="AD239" s="14"/>
      <c r="AE239" s="14"/>
      <c r="AT239" s="259" t="s">
        <v>213</v>
      </c>
      <c r="AU239" s="259" t="s">
        <v>86</v>
      </c>
      <c r="AV239" s="14" t="s">
        <v>209</v>
      </c>
      <c r="AW239" s="14" t="s">
        <v>39</v>
      </c>
      <c r="AX239" s="14" t="s">
        <v>84</v>
      </c>
      <c r="AY239" s="259" t="s">
        <v>199</v>
      </c>
    </row>
    <row r="240" spans="1:65" s="2" customFormat="1" ht="19.8" customHeight="1">
      <c r="A240" s="40"/>
      <c r="B240" s="41"/>
      <c r="C240" s="260" t="s">
        <v>415</v>
      </c>
      <c r="D240" s="260" t="s">
        <v>222</v>
      </c>
      <c r="E240" s="261" t="s">
        <v>985</v>
      </c>
      <c r="F240" s="262" t="s">
        <v>986</v>
      </c>
      <c r="G240" s="263" t="s">
        <v>296</v>
      </c>
      <c r="H240" s="264">
        <v>69.34</v>
      </c>
      <c r="I240" s="265"/>
      <c r="J240" s="266">
        <f>ROUND(I240*H240,2)</f>
        <v>0</v>
      </c>
      <c r="K240" s="262" t="s">
        <v>32</v>
      </c>
      <c r="L240" s="46"/>
      <c r="M240" s="267" t="s">
        <v>32</v>
      </c>
      <c r="N240" s="268" t="s">
        <v>48</v>
      </c>
      <c r="O240" s="86"/>
      <c r="P240" s="230">
        <f>O240*H240</f>
        <v>0</v>
      </c>
      <c r="Q240" s="230">
        <v>0</v>
      </c>
      <c r="R240" s="230">
        <f>Q240*H240</f>
        <v>0</v>
      </c>
      <c r="S240" s="230">
        <v>0</v>
      </c>
      <c r="T240" s="231">
        <f>S240*H240</f>
        <v>0</v>
      </c>
      <c r="U240" s="40"/>
      <c r="V240" s="40"/>
      <c r="W240" s="40"/>
      <c r="X240" s="40"/>
      <c r="Y240" s="40"/>
      <c r="Z240" s="40"/>
      <c r="AA240" s="40"/>
      <c r="AB240" s="40"/>
      <c r="AC240" s="40"/>
      <c r="AD240" s="40"/>
      <c r="AE240" s="40"/>
      <c r="AR240" s="232" t="s">
        <v>209</v>
      </c>
      <c r="AT240" s="232" t="s">
        <v>222</v>
      </c>
      <c r="AU240" s="232" t="s">
        <v>86</v>
      </c>
      <c r="AY240" s="18" t="s">
        <v>199</v>
      </c>
      <c r="BE240" s="233">
        <f>IF(N240="základní",J240,0)</f>
        <v>0</v>
      </c>
      <c r="BF240" s="233">
        <f>IF(N240="snížená",J240,0)</f>
        <v>0</v>
      </c>
      <c r="BG240" s="233">
        <f>IF(N240="zákl. přenesená",J240,0)</f>
        <v>0</v>
      </c>
      <c r="BH240" s="233">
        <f>IF(N240="sníž. přenesená",J240,0)</f>
        <v>0</v>
      </c>
      <c r="BI240" s="233">
        <f>IF(N240="nulová",J240,0)</f>
        <v>0</v>
      </c>
      <c r="BJ240" s="18" t="s">
        <v>84</v>
      </c>
      <c r="BK240" s="233">
        <f>ROUND(I240*H240,2)</f>
        <v>0</v>
      </c>
      <c r="BL240" s="18" t="s">
        <v>209</v>
      </c>
      <c r="BM240" s="232" t="s">
        <v>418</v>
      </c>
    </row>
    <row r="241" spans="1:47" s="2" customFormat="1" ht="12">
      <c r="A241" s="40"/>
      <c r="B241" s="41"/>
      <c r="C241" s="42"/>
      <c r="D241" s="234" t="s">
        <v>210</v>
      </c>
      <c r="E241" s="42"/>
      <c r="F241" s="235" t="s">
        <v>986</v>
      </c>
      <c r="G241" s="42"/>
      <c r="H241" s="42"/>
      <c r="I241" s="138"/>
      <c r="J241" s="42"/>
      <c r="K241" s="42"/>
      <c r="L241" s="46"/>
      <c r="M241" s="236"/>
      <c r="N241" s="237"/>
      <c r="O241" s="86"/>
      <c r="P241" s="86"/>
      <c r="Q241" s="86"/>
      <c r="R241" s="86"/>
      <c r="S241" s="86"/>
      <c r="T241" s="87"/>
      <c r="U241" s="40"/>
      <c r="V241" s="40"/>
      <c r="W241" s="40"/>
      <c r="X241" s="40"/>
      <c r="Y241" s="40"/>
      <c r="Z241" s="40"/>
      <c r="AA241" s="40"/>
      <c r="AB241" s="40"/>
      <c r="AC241" s="40"/>
      <c r="AD241" s="40"/>
      <c r="AE241" s="40"/>
      <c r="AT241" s="18" t="s">
        <v>210</v>
      </c>
      <c r="AU241" s="18" t="s">
        <v>86</v>
      </c>
    </row>
    <row r="242" spans="1:51" s="13" customFormat="1" ht="12">
      <c r="A242" s="13"/>
      <c r="B242" s="238"/>
      <c r="C242" s="239"/>
      <c r="D242" s="234" t="s">
        <v>213</v>
      </c>
      <c r="E242" s="240" t="s">
        <v>32</v>
      </c>
      <c r="F242" s="241" t="s">
        <v>1693</v>
      </c>
      <c r="G242" s="239"/>
      <c r="H242" s="242">
        <v>55.876</v>
      </c>
      <c r="I242" s="243"/>
      <c r="J242" s="239"/>
      <c r="K242" s="239"/>
      <c r="L242" s="244"/>
      <c r="M242" s="245"/>
      <c r="N242" s="246"/>
      <c r="O242" s="246"/>
      <c r="P242" s="246"/>
      <c r="Q242" s="246"/>
      <c r="R242" s="246"/>
      <c r="S242" s="246"/>
      <c r="T242" s="247"/>
      <c r="U242" s="13"/>
      <c r="V242" s="13"/>
      <c r="W242" s="13"/>
      <c r="X242" s="13"/>
      <c r="Y242" s="13"/>
      <c r="Z242" s="13"/>
      <c r="AA242" s="13"/>
      <c r="AB242" s="13"/>
      <c r="AC242" s="13"/>
      <c r="AD242" s="13"/>
      <c r="AE242" s="13"/>
      <c r="AT242" s="248" t="s">
        <v>213</v>
      </c>
      <c r="AU242" s="248" t="s">
        <v>86</v>
      </c>
      <c r="AV242" s="13" t="s">
        <v>86</v>
      </c>
      <c r="AW242" s="13" t="s">
        <v>39</v>
      </c>
      <c r="AX242" s="13" t="s">
        <v>6</v>
      </c>
      <c r="AY242" s="248" t="s">
        <v>199</v>
      </c>
    </row>
    <row r="243" spans="1:51" s="13" customFormat="1" ht="12">
      <c r="A243" s="13"/>
      <c r="B243" s="238"/>
      <c r="C243" s="239"/>
      <c r="D243" s="234" t="s">
        <v>213</v>
      </c>
      <c r="E243" s="240" t="s">
        <v>32</v>
      </c>
      <c r="F243" s="241" t="s">
        <v>1694</v>
      </c>
      <c r="G243" s="239"/>
      <c r="H243" s="242">
        <v>13.464</v>
      </c>
      <c r="I243" s="243"/>
      <c r="J243" s="239"/>
      <c r="K243" s="239"/>
      <c r="L243" s="244"/>
      <c r="M243" s="245"/>
      <c r="N243" s="246"/>
      <c r="O243" s="246"/>
      <c r="P243" s="246"/>
      <c r="Q243" s="246"/>
      <c r="R243" s="246"/>
      <c r="S243" s="246"/>
      <c r="T243" s="247"/>
      <c r="U243" s="13"/>
      <c r="V243" s="13"/>
      <c r="W243" s="13"/>
      <c r="X243" s="13"/>
      <c r="Y243" s="13"/>
      <c r="Z243" s="13"/>
      <c r="AA243" s="13"/>
      <c r="AB243" s="13"/>
      <c r="AC243" s="13"/>
      <c r="AD243" s="13"/>
      <c r="AE243" s="13"/>
      <c r="AT243" s="248" t="s">
        <v>213</v>
      </c>
      <c r="AU243" s="248" t="s">
        <v>86</v>
      </c>
      <c r="AV243" s="13" t="s">
        <v>86</v>
      </c>
      <c r="AW243" s="13" t="s">
        <v>39</v>
      </c>
      <c r="AX243" s="13" t="s">
        <v>6</v>
      </c>
      <c r="AY243" s="248" t="s">
        <v>199</v>
      </c>
    </row>
    <row r="244" spans="1:51" s="14" customFormat="1" ht="12">
      <c r="A244" s="14"/>
      <c r="B244" s="249"/>
      <c r="C244" s="250"/>
      <c r="D244" s="234" t="s">
        <v>213</v>
      </c>
      <c r="E244" s="251" t="s">
        <v>32</v>
      </c>
      <c r="F244" s="252" t="s">
        <v>215</v>
      </c>
      <c r="G244" s="250"/>
      <c r="H244" s="253">
        <v>69.34</v>
      </c>
      <c r="I244" s="254"/>
      <c r="J244" s="250"/>
      <c r="K244" s="250"/>
      <c r="L244" s="255"/>
      <c r="M244" s="269"/>
      <c r="N244" s="270"/>
      <c r="O244" s="270"/>
      <c r="P244" s="270"/>
      <c r="Q244" s="270"/>
      <c r="R244" s="270"/>
      <c r="S244" s="270"/>
      <c r="T244" s="271"/>
      <c r="U244" s="14"/>
      <c r="V244" s="14"/>
      <c r="W244" s="14"/>
      <c r="X244" s="14"/>
      <c r="Y244" s="14"/>
      <c r="Z244" s="14"/>
      <c r="AA244" s="14"/>
      <c r="AB244" s="14"/>
      <c r="AC244" s="14"/>
      <c r="AD244" s="14"/>
      <c r="AE244" s="14"/>
      <c r="AT244" s="259" t="s">
        <v>213</v>
      </c>
      <c r="AU244" s="259" t="s">
        <v>86</v>
      </c>
      <c r="AV244" s="14" t="s">
        <v>209</v>
      </c>
      <c r="AW244" s="14" t="s">
        <v>39</v>
      </c>
      <c r="AX244" s="14" t="s">
        <v>84</v>
      </c>
      <c r="AY244" s="259" t="s">
        <v>199</v>
      </c>
    </row>
    <row r="245" spans="1:65" s="2" customFormat="1" ht="14.4" customHeight="1">
      <c r="A245" s="40"/>
      <c r="B245" s="41"/>
      <c r="C245" s="260" t="s">
        <v>348</v>
      </c>
      <c r="D245" s="260" t="s">
        <v>222</v>
      </c>
      <c r="E245" s="261" t="s">
        <v>987</v>
      </c>
      <c r="F245" s="262" t="s">
        <v>988</v>
      </c>
      <c r="G245" s="263" t="s">
        <v>296</v>
      </c>
      <c r="H245" s="264">
        <v>2010.86</v>
      </c>
      <c r="I245" s="265"/>
      <c r="J245" s="266">
        <f>ROUND(I245*H245,2)</f>
        <v>0</v>
      </c>
      <c r="K245" s="262" t="s">
        <v>32</v>
      </c>
      <c r="L245" s="46"/>
      <c r="M245" s="267" t="s">
        <v>32</v>
      </c>
      <c r="N245" s="268" t="s">
        <v>48</v>
      </c>
      <c r="O245" s="86"/>
      <c r="P245" s="230">
        <f>O245*H245</f>
        <v>0</v>
      </c>
      <c r="Q245" s="230">
        <v>0</v>
      </c>
      <c r="R245" s="230">
        <f>Q245*H245</f>
        <v>0</v>
      </c>
      <c r="S245" s="230">
        <v>0</v>
      </c>
      <c r="T245" s="231">
        <f>S245*H245</f>
        <v>0</v>
      </c>
      <c r="U245" s="40"/>
      <c r="V245" s="40"/>
      <c r="W245" s="40"/>
      <c r="X245" s="40"/>
      <c r="Y245" s="40"/>
      <c r="Z245" s="40"/>
      <c r="AA245" s="40"/>
      <c r="AB245" s="40"/>
      <c r="AC245" s="40"/>
      <c r="AD245" s="40"/>
      <c r="AE245" s="40"/>
      <c r="AR245" s="232" t="s">
        <v>209</v>
      </c>
      <c r="AT245" s="232" t="s">
        <v>222</v>
      </c>
      <c r="AU245" s="232" t="s">
        <v>86</v>
      </c>
      <c r="AY245" s="18" t="s">
        <v>199</v>
      </c>
      <c r="BE245" s="233">
        <f>IF(N245="základní",J245,0)</f>
        <v>0</v>
      </c>
      <c r="BF245" s="233">
        <f>IF(N245="snížená",J245,0)</f>
        <v>0</v>
      </c>
      <c r="BG245" s="233">
        <f>IF(N245="zákl. přenesená",J245,0)</f>
        <v>0</v>
      </c>
      <c r="BH245" s="233">
        <f>IF(N245="sníž. přenesená",J245,0)</f>
        <v>0</v>
      </c>
      <c r="BI245" s="233">
        <f>IF(N245="nulová",J245,0)</f>
        <v>0</v>
      </c>
      <c r="BJ245" s="18" t="s">
        <v>84</v>
      </c>
      <c r="BK245" s="233">
        <f>ROUND(I245*H245,2)</f>
        <v>0</v>
      </c>
      <c r="BL245" s="18" t="s">
        <v>209</v>
      </c>
      <c r="BM245" s="232" t="s">
        <v>423</v>
      </c>
    </row>
    <row r="246" spans="1:47" s="2" customFormat="1" ht="12">
      <c r="A246" s="40"/>
      <c r="B246" s="41"/>
      <c r="C246" s="42"/>
      <c r="D246" s="234" t="s">
        <v>210</v>
      </c>
      <c r="E246" s="42"/>
      <c r="F246" s="235" t="s">
        <v>988</v>
      </c>
      <c r="G246" s="42"/>
      <c r="H246" s="42"/>
      <c r="I246" s="138"/>
      <c r="J246" s="42"/>
      <c r="K246" s="42"/>
      <c r="L246" s="46"/>
      <c r="M246" s="236"/>
      <c r="N246" s="237"/>
      <c r="O246" s="86"/>
      <c r="P246" s="86"/>
      <c r="Q246" s="86"/>
      <c r="R246" s="86"/>
      <c r="S246" s="86"/>
      <c r="T246" s="87"/>
      <c r="U246" s="40"/>
      <c r="V246" s="40"/>
      <c r="W246" s="40"/>
      <c r="X246" s="40"/>
      <c r="Y246" s="40"/>
      <c r="Z246" s="40"/>
      <c r="AA246" s="40"/>
      <c r="AB246" s="40"/>
      <c r="AC246" s="40"/>
      <c r="AD246" s="40"/>
      <c r="AE246" s="40"/>
      <c r="AT246" s="18" t="s">
        <v>210</v>
      </c>
      <c r="AU246" s="18" t="s">
        <v>86</v>
      </c>
    </row>
    <row r="247" spans="1:51" s="13" customFormat="1" ht="12">
      <c r="A247" s="13"/>
      <c r="B247" s="238"/>
      <c r="C247" s="239"/>
      <c r="D247" s="234" t="s">
        <v>213</v>
      </c>
      <c r="E247" s="240" t="s">
        <v>32</v>
      </c>
      <c r="F247" s="241" t="s">
        <v>1695</v>
      </c>
      <c r="G247" s="239"/>
      <c r="H247" s="242">
        <v>2010.86</v>
      </c>
      <c r="I247" s="243"/>
      <c r="J247" s="239"/>
      <c r="K247" s="239"/>
      <c r="L247" s="244"/>
      <c r="M247" s="245"/>
      <c r="N247" s="246"/>
      <c r="O247" s="246"/>
      <c r="P247" s="246"/>
      <c r="Q247" s="246"/>
      <c r="R247" s="246"/>
      <c r="S247" s="246"/>
      <c r="T247" s="247"/>
      <c r="U247" s="13"/>
      <c r="V247" s="13"/>
      <c r="W247" s="13"/>
      <c r="X247" s="13"/>
      <c r="Y247" s="13"/>
      <c r="Z247" s="13"/>
      <c r="AA247" s="13"/>
      <c r="AB247" s="13"/>
      <c r="AC247" s="13"/>
      <c r="AD247" s="13"/>
      <c r="AE247" s="13"/>
      <c r="AT247" s="248" t="s">
        <v>213</v>
      </c>
      <c r="AU247" s="248" t="s">
        <v>86</v>
      </c>
      <c r="AV247" s="13" t="s">
        <v>86</v>
      </c>
      <c r="AW247" s="13" t="s">
        <v>39</v>
      </c>
      <c r="AX247" s="13" t="s">
        <v>6</v>
      </c>
      <c r="AY247" s="248" t="s">
        <v>199</v>
      </c>
    </row>
    <row r="248" spans="1:51" s="14" customFormat="1" ht="12">
      <c r="A248" s="14"/>
      <c r="B248" s="249"/>
      <c r="C248" s="250"/>
      <c r="D248" s="234" t="s">
        <v>213</v>
      </c>
      <c r="E248" s="251" t="s">
        <v>32</v>
      </c>
      <c r="F248" s="252" t="s">
        <v>215</v>
      </c>
      <c r="G248" s="250"/>
      <c r="H248" s="253">
        <v>2010.86</v>
      </c>
      <c r="I248" s="254"/>
      <c r="J248" s="250"/>
      <c r="K248" s="250"/>
      <c r="L248" s="255"/>
      <c r="M248" s="269"/>
      <c r="N248" s="270"/>
      <c r="O248" s="270"/>
      <c r="P248" s="270"/>
      <c r="Q248" s="270"/>
      <c r="R248" s="270"/>
      <c r="S248" s="270"/>
      <c r="T248" s="271"/>
      <c r="U248" s="14"/>
      <c r="V248" s="14"/>
      <c r="W248" s="14"/>
      <c r="X248" s="14"/>
      <c r="Y248" s="14"/>
      <c r="Z248" s="14"/>
      <c r="AA248" s="14"/>
      <c r="AB248" s="14"/>
      <c r="AC248" s="14"/>
      <c r="AD248" s="14"/>
      <c r="AE248" s="14"/>
      <c r="AT248" s="259" t="s">
        <v>213</v>
      </c>
      <c r="AU248" s="259" t="s">
        <v>86</v>
      </c>
      <c r="AV248" s="14" t="s">
        <v>209</v>
      </c>
      <c r="AW248" s="14" t="s">
        <v>39</v>
      </c>
      <c r="AX248" s="14" t="s">
        <v>84</v>
      </c>
      <c r="AY248" s="259" t="s">
        <v>199</v>
      </c>
    </row>
    <row r="249" spans="1:63" s="12" customFormat="1" ht="22.8" customHeight="1">
      <c r="A249" s="12"/>
      <c r="B249" s="204"/>
      <c r="C249" s="205"/>
      <c r="D249" s="206" t="s">
        <v>76</v>
      </c>
      <c r="E249" s="218" t="s">
        <v>993</v>
      </c>
      <c r="F249" s="218" t="s">
        <v>994</v>
      </c>
      <c r="G249" s="205"/>
      <c r="H249" s="205"/>
      <c r="I249" s="208"/>
      <c r="J249" s="219">
        <f>BK249</f>
        <v>0</v>
      </c>
      <c r="K249" s="205"/>
      <c r="L249" s="210"/>
      <c r="M249" s="211"/>
      <c r="N249" s="212"/>
      <c r="O249" s="212"/>
      <c r="P249" s="213">
        <f>SUM(P250:P255)</f>
        <v>0</v>
      </c>
      <c r="Q249" s="212"/>
      <c r="R249" s="213">
        <f>SUM(R250:R255)</f>
        <v>0</v>
      </c>
      <c r="S249" s="212"/>
      <c r="T249" s="214">
        <f>SUM(T250:T255)</f>
        <v>0</v>
      </c>
      <c r="U249" s="12"/>
      <c r="V249" s="12"/>
      <c r="W249" s="12"/>
      <c r="X249" s="12"/>
      <c r="Y249" s="12"/>
      <c r="Z249" s="12"/>
      <c r="AA249" s="12"/>
      <c r="AB249" s="12"/>
      <c r="AC249" s="12"/>
      <c r="AD249" s="12"/>
      <c r="AE249" s="12"/>
      <c r="AR249" s="215" t="s">
        <v>84</v>
      </c>
      <c r="AT249" s="216" t="s">
        <v>76</v>
      </c>
      <c r="AU249" s="216" t="s">
        <v>84</v>
      </c>
      <c r="AY249" s="215" t="s">
        <v>199</v>
      </c>
      <c r="BK249" s="217">
        <f>SUM(BK250:BK255)</f>
        <v>0</v>
      </c>
    </row>
    <row r="250" spans="1:65" s="2" customFormat="1" ht="30" customHeight="1">
      <c r="A250" s="40"/>
      <c r="B250" s="41"/>
      <c r="C250" s="260" t="s">
        <v>425</v>
      </c>
      <c r="D250" s="260" t="s">
        <v>222</v>
      </c>
      <c r="E250" s="261" t="s">
        <v>995</v>
      </c>
      <c r="F250" s="262" t="s">
        <v>996</v>
      </c>
      <c r="G250" s="263" t="s">
        <v>296</v>
      </c>
      <c r="H250" s="264">
        <v>0.085</v>
      </c>
      <c r="I250" s="265"/>
      <c r="J250" s="266">
        <f>ROUND(I250*H250,2)</f>
        <v>0</v>
      </c>
      <c r="K250" s="262" t="s">
        <v>32</v>
      </c>
      <c r="L250" s="46"/>
      <c r="M250" s="267" t="s">
        <v>32</v>
      </c>
      <c r="N250" s="268" t="s">
        <v>48</v>
      </c>
      <c r="O250" s="86"/>
      <c r="P250" s="230">
        <f>O250*H250</f>
        <v>0</v>
      </c>
      <c r="Q250" s="230">
        <v>0</v>
      </c>
      <c r="R250" s="230">
        <f>Q250*H250</f>
        <v>0</v>
      </c>
      <c r="S250" s="230">
        <v>0</v>
      </c>
      <c r="T250" s="231">
        <f>S250*H250</f>
        <v>0</v>
      </c>
      <c r="U250" s="40"/>
      <c r="V250" s="40"/>
      <c r="W250" s="40"/>
      <c r="X250" s="40"/>
      <c r="Y250" s="40"/>
      <c r="Z250" s="40"/>
      <c r="AA250" s="40"/>
      <c r="AB250" s="40"/>
      <c r="AC250" s="40"/>
      <c r="AD250" s="40"/>
      <c r="AE250" s="40"/>
      <c r="AR250" s="232" t="s">
        <v>209</v>
      </c>
      <c r="AT250" s="232" t="s">
        <v>222</v>
      </c>
      <c r="AU250" s="232" t="s">
        <v>86</v>
      </c>
      <c r="AY250" s="18" t="s">
        <v>199</v>
      </c>
      <c r="BE250" s="233">
        <f>IF(N250="základní",J250,0)</f>
        <v>0</v>
      </c>
      <c r="BF250" s="233">
        <f>IF(N250="snížená",J250,0)</f>
        <v>0</v>
      </c>
      <c r="BG250" s="233">
        <f>IF(N250="zákl. přenesená",J250,0)</f>
        <v>0</v>
      </c>
      <c r="BH250" s="233">
        <f>IF(N250="sníž. přenesená",J250,0)</f>
        <v>0</v>
      </c>
      <c r="BI250" s="233">
        <f>IF(N250="nulová",J250,0)</f>
        <v>0</v>
      </c>
      <c r="BJ250" s="18" t="s">
        <v>84</v>
      </c>
      <c r="BK250" s="233">
        <f>ROUND(I250*H250,2)</f>
        <v>0</v>
      </c>
      <c r="BL250" s="18" t="s">
        <v>209</v>
      </c>
      <c r="BM250" s="232" t="s">
        <v>428</v>
      </c>
    </row>
    <row r="251" spans="1:47" s="2" customFormat="1" ht="12">
      <c r="A251" s="40"/>
      <c r="B251" s="41"/>
      <c r="C251" s="42"/>
      <c r="D251" s="234" t="s">
        <v>210</v>
      </c>
      <c r="E251" s="42"/>
      <c r="F251" s="235" t="s">
        <v>996</v>
      </c>
      <c r="G251" s="42"/>
      <c r="H251" s="42"/>
      <c r="I251" s="138"/>
      <c r="J251" s="42"/>
      <c r="K251" s="42"/>
      <c r="L251" s="46"/>
      <c r="M251" s="236"/>
      <c r="N251" s="237"/>
      <c r="O251" s="86"/>
      <c r="P251" s="86"/>
      <c r="Q251" s="86"/>
      <c r="R251" s="86"/>
      <c r="S251" s="86"/>
      <c r="T251" s="87"/>
      <c r="U251" s="40"/>
      <c r="V251" s="40"/>
      <c r="W251" s="40"/>
      <c r="X251" s="40"/>
      <c r="Y251" s="40"/>
      <c r="Z251" s="40"/>
      <c r="AA251" s="40"/>
      <c r="AB251" s="40"/>
      <c r="AC251" s="40"/>
      <c r="AD251" s="40"/>
      <c r="AE251" s="40"/>
      <c r="AT251" s="18" t="s">
        <v>210</v>
      </c>
      <c r="AU251" s="18" t="s">
        <v>86</v>
      </c>
    </row>
    <row r="252" spans="1:51" s="13" customFormat="1" ht="12">
      <c r="A252" s="13"/>
      <c r="B252" s="238"/>
      <c r="C252" s="239"/>
      <c r="D252" s="234" t="s">
        <v>213</v>
      </c>
      <c r="E252" s="240" t="s">
        <v>32</v>
      </c>
      <c r="F252" s="241" t="s">
        <v>1696</v>
      </c>
      <c r="G252" s="239"/>
      <c r="H252" s="242">
        <v>0.085</v>
      </c>
      <c r="I252" s="243"/>
      <c r="J252" s="239"/>
      <c r="K252" s="239"/>
      <c r="L252" s="244"/>
      <c r="M252" s="245"/>
      <c r="N252" s="246"/>
      <c r="O252" s="246"/>
      <c r="P252" s="246"/>
      <c r="Q252" s="246"/>
      <c r="R252" s="246"/>
      <c r="S252" s="246"/>
      <c r="T252" s="247"/>
      <c r="U252" s="13"/>
      <c r="V252" s="13"/>
      <c r="W252" s="13"/>
      <c r="X252" s="13"/>
      <c r="Y252" s="13"/>
      <c r="Z252" s="13"/>
      <c r="AA252" s="13"/>
      <c r="AB252" s="13"/>
      <c r="AC252" s="13"/>
      <c r="AD252" s="13"/>
      <c r="AE252" s="13"/>
      <c r="AT252" s="248" t="s">
        <v>213</v>
      </c>
      <c r="AU252" s="248" t="s">
        <v>86</v>
      </c>
      <c r="AV252" s="13" t="s">
        <v>86</v>
      </c>
      <c r="AW252" s="13" t="s">
        <v>39</v>
      </c>
      <c r="AX252" s="13" t="s">
        <v>6</v>
      </c>
      <c r="AY252" s="248" t="s">
        <v>199</v>
      </c>
    </row>
    <row r="253" spans="1:51" s="14" customFormat="1" ht="12">
      <c r="A253" s="14"/>
      <c r="B253" s="249"/>
      <c r="C253" s="250"/>
      <c r="D253" s="234" t="s">
        <v>213</v>
      </c>
      <c r="E253" s="251" t="s">
        <v>32</v>
      </c>
      <c r="F253" s="252" t="s">
        <v>215</v>
      </c>
      <c r="G253" s="250"/>
      <c r="H253" s="253">
        <v>0.085</v>
      </c>
      <c r="I253" s="254"/>
      <c r="J253" s="250"/>
      <c r="K253" s="250"/>
      <c r="L253" s="255"/>
      <c r="M253" s="269"/>
      <c r="N253" s="270"/>
      <c r="O253" s="270"/>
      <c r="P253" s="270"/>
      <c r="Q253" s="270"/>
      <c r="R253" s="270"/>
      <c r="S253" s="270"/>
      <c r="T253" s="271"/>
      <c r="U253" s="14"/>
      <c r="V253" s="14"/>
      <c r="W253" s="14"/>
      <c r="X253" s="14"/>
      <c r="Y253" s="14"/>
      <c r="Z253" s="14"/>
      <c r="AA253" s="14"/>
      <c r="AB253" s="14"/>
      <c r="AC253" s="14"/>
      <c r="AD253" s="14"/>
      <c r="AE253" s="14"/>
      <c r="AT253" s="259" t="s">
        <v>213</v>
      </c>
      <c r="AU253" s="259" t="s">
        <v>86</v>
      </c>
      <c r="AV253" s="14" t="s">
        <v>209</v>
      </c>
      <c r="AW253" s="14" t="s">
        <v>39</v>
      </c>
      <c r="AX253" s="14" t="s">
        <v>84</v>
      </c>
      <c r="AY253" s="259" t="s">
        <v>199</v>
      </c>
    </row>
    <row r="254" spans="1:65" s="2" customFormat="1" ht="14.4" customHeight="1">
      <c r="A254" s="40"/>
      <c r="B254" s="41"/>
      <c r="C254" s="260" t="s">
        <v>351</v>
      </c>
      <c r="D254" s="260" t="s">
        <v>222</v>
      </c>
      <c r="E254" s="261" t="s">
        <v>998</v>
      </c>
      <c r="F254" s="262" t="s">
        <v>1445</v>
      </c>
      <c r="G254" s="263" t="s">
        <v>1000</v>
      </c>
      <c r="H254" s="264">
        <v>12</v>
      </c>
      <c r="I254" s="265"/>
      <c r="J254" s="266">
        <f>ROUND(I254*H254,2)</f>
        <v>0</v>
      </c>
      <c r="K254" s="262" t="s">
        <v>32</v>
      </c>
      <c r="L254" s="46"/>
      <c r="M254" s="267" t="s">
        <v>32</v>
      </c>
      <c r="N254" s="268" t="s">
        <v>48</v>
      </c>
      <c r="O254" s="86"/>
      <c r="P254" s="230">
        <f>O254*H254</f>
        <v>0</v>
      </c>
      <c r="Q254" s="230">
        <v>0</v>
      </c>
      <c r="R254" s="230">
        <f>Q254*H254</f>
        <v>0</v>
      </c>
      <c r="S254" s="230">
        <v>0</v>
      </c>
      <c r="T254" s="231">
        <f>S254*H254</f>
        <v>0</v>
      </c>
      <c r="U254" s="40"/>
      <c r="V254" s="40"/>
      <c r="W254" s="40"/>
      <c r="X254" s="40"/>
      <c r="Y254" s="40"/>
      <c r="Z254" s="40"/>
      <c r="AA254" s="40"/>
      <c r="AB254" s="40"/>
      <c r="AC254" s="40"/>
      <c r="AD254" s="40"/>
      <c r="AE254" s="40"/>
      <c r="AR254" s="232" t="s">
        <v>209</v>
      </c>
      <c r="AT254" s="232" t="s">
        <v>222</v>
      </c>
      <c r="AU254" s="232" t="s">
        <v>86</v>
      </c>
      <c r="AY254" s="18" t="s">
        <v>199</v>
      </c>
      <c r="BE254" s="233">
        <f>IF(N254="základní",J254,0)</f>
        <v>0</v>
      </c>
      <c r="BF254" s="233">
        <f>IF(N254="snížená",J254,0)</f>
        <v>0</v>
      </c>
      <c r="BG254" s="233">
        <f>IF(N254="zákl. přenesená",J254,0)</f>
        <v>0</v>
      </c>
      <c r="BH254" s="233">
        <f>IF(N254="sníž. přenesená",J254,0)</f>
        <v>0</v>
      </c>
      <c r="BI254" s="233">
        <f>IF(N254="nulová",J254,0)</f>
        <v>0</v>
      </c>
      <c r="BJ254" s="18" t="s">
        <v>84</v>
      </c>
      <c r="BK254" s="233">
        <f>ROUND(I254*H254,2)</f>
        <v>0</v>
      </c>
      <c r="BL254" s="18" t="s">
        <v>209</v>
      </c>
      <c r="BM254" s="232" t="s">
        <v>431</v>
      </c>
    </row>
    <row r="255" spans="1:47" s="2" customFormat="1" ht="12">
      <c r="A255" s="40"/>
      <c r="B255" s="41"/>
      <c r="C255" s="42"/>
      <c r="D255" s="234" t="s">
        <v>210</v>
      </c>
      <c r="E255" s="42"/>
      <c r="F255" s="235" t="s">
        <v>1445</v>
      </c>
      <c r="G255" s="42"/>
      <c r="H255" s="42"/>
      <c r="I255" s="138"/>
      <c r="J255" s="42"/>
      <c r="K255" s="42"/>
      <c r="L255" s="46"/>
      <c r="M255" s="236"/>
      <c r="N255" s="237"/>
      <c r="O255" s="86"/>
      <c r="P255" s="86"/>
      <c r="Q255" s="86"/>
      <c r="R255" s="86"/>
      <c r="S255" s="86"/>
      <c r="T255" s="87"/>
      <c r="U255" s="40"/>
      <c r="V255" s="40"/>
      <c r="W255" s="40"/>
      <c r="X255" s="40"/>
      <c r="Y255" s="40"/>
      <c r="Z255" s="40"/>
      <c r="AA255" s="40"/>
      <c r="AB255" s="40"/>
      <c r="AC255" s="40"/>
      <c r="AD255" s="40"/>
      <c r="AE255" s="40"/>
      <c r="AT255" s="18" t="s">
        <v>210</v>
      </c>
      <c r="AU255" s="18" t="s">
        <v>86</v>
      </c>
    </row>
    <row r="256" spans="1:63" s="12" customFormat="1" ht="22.8" customHeight="1">
      <c r="A256" s="12"/>
      <c r="B256" s="204"/>
      <c r="C256" s="205"/>
      <c r="D256" s="206" t="s">
        <v>76</v>
      </c>
      <c r="E256" s="218" t="s">
        <v>1001</v>
      </c>
      <c r="F256" s="218" t="s">
        <v>1002</v>
      </c>
      <c r="G256" s="205"/>
      <c r="H256" s="205"/>
      <c r="I256" s="208"/>
      <c r="J256" s="219">
        <f>BK256</f>
        <v>0</v>
      </c>
      <c r="K256" s="205"/>
      <c r="L256" s="210"/>
      <c r="M256" s="211"/>
      <c r="N256" s="212"/>
      <c r="O256" s="212"/>
      <c r="P256" s="213">
        <f>SUM(P257:P260)</f>
        <v>0</v>
      </c>
      <c r="Q256" s="212"/>
      <c r="R256" s="213">
        <f>SUM(R257:R260)</f>
        <v>0</v>
      </c>
      <c r="S256" s="212"/>
      <c r="T256" s="214">
        <f>SUM(T257:T260)</f>
        <v>0</v>
      </c>
      <c r="U256" s="12"/>
      <c r="V256" s="12"/>
      <c r="W256" s="12"/>
      <c r="X256" s="12"/>
      <c r="Y256" s="12"/>
      <c r="Z256" s="12"/>
      <c r="AA256" s="12"/>
      <c r="AB256" s="12"/>
      <c r="AC256" s="12"/>
      <c r="AD256" s="12"/>
      <c r="AE256" s="12"/>
      <c r="AR256" s="215" t="s">
        <v>84</v>
      </c>
      <c r="AT256" s="216" t="s">
        <v>76</v>
      </c>
      <c r="AU256" s="216" t="s">
        <v>84</v>
      </c>
      <c r="AY256" s="215" t="s">
        <v>199</v>
      </c>
      <c r="BK256" s="217">
        <f>SUM(BK257:BK260)</f>
        <v>0</v>
      </c>
    </row>
    <row r="257" spans="1:65" s="2" customFormat="1" ht="19.8" customHeight="1">
      <c r="A257" s="40"/>
      <c r="B257" s="41"/>
      <c r="C257" s="260" t="s">
        <v>432</v>
      </c>
      <c r="D257" s="260" t="s">
        <v>222</v>
      </c>
      <c r="E257" s="261" t="s">
        <v>1003</v>
      </c>
      <c r="F257" s="262" t="s">
        <v>1004</v>
      </c>
      <c r="G257" s="263" t="s">
        <v>296</v>
      </c>
      <c r="H257" s="264">
        <v>334.565</v>
      </c>
      <c r="I257" s="265"/>
      <c r="J257" s="266">
        <f>ROUND(I257*H257,2)</f>
        <v>0</v>
      </c>
      <c r="K257" s="262" t="s">
        <v>32</v>
      </c>
      <c r="L257" s="46"/>
      <c r="M257" s="267" t="s">
        <v>32</v>
      </c>
      <c r="N257" s="268" t="s">
        <v>48</v>
      </c>
      <c r="O257" s="86"/>
      <c r="P257" s="230">
        <f>O257*H257</f>
        <v>0</v>
      </c>
      <c r="Q257" s="230">
        <v>0</v>
      </c>
      <c r="R257" s="230">
        <f>Q257*H257</f>
        <v>0</v>
      </c>
      <c r="S257" s="230">
        <v>0</v>
      </c>
      <c r="T257" s="231">
        <f>S257*H257</f>
        <v>0</v>
      </c>
      <c r="U257" s="40"/>
      <c r="V257" s="40"/>
      <c r="W257" s="40"/>
      <c r="X257" s="40"/>
      <c r="Y257" s="40"/>
      <c r="Z257" s="40"/>
      <c r="AA257" s="40"/>
      <c r="AB257" s="40"/>
      <c r="AC257" s="40"/>
      <c r="AD257" s="40"/>
      <c r="AE257" s="40"/>
      <c r="AR257" s="232" t="s">
        <v>209</v>
      </c>
      <c r="AT257" s="232" t="s">
        <v>222</v>
      </c>
      <c r="AU257" s="232" t="s">
        <v>86</v>
      </c>
      <c r="AY257" s="18" t="s">
        <v>199</v>
      </c>
      <c r="BE257" s="233">
        <f>IF(N257="základní",J257,0)</f>
        <v>0</v>
      </c>
      <c r="BF257" s="233">
        <f>IF(N257="snížená",J257,0)</f>
        <v>0</v>
      </c>
      <c r="BG257" s="233">
        <f>IF(N257="zákl. přenesená",J257,0)</f>
        <v>0</v>
      </c>
      <c r="BH257" s="233">
        <f>IF(N257="sníž. přenesená",J257,0)</f>
        <v>0</v>
      </c>
      <c r="BI257" s="233">
        <f>IF(N257="nulová",J257,0)</f>
        <v>0</v>
      </c>
      <c r="BJ257" s="18" t="s">
        <v>84</v>
      </c>
      <c r="BK257" s="233">
        <f>ROUND(I257*H257,2)</f>
        <v>0</v>
      </c>
      <c r="BL257" s="18" t="s">
        <v>209</v>
      </c>
      <c r="BM257" s="232" t="s">
        <v>435</v>
      </c>
    </row>
    <row r="258" spans="1:47" s="2" customFormat="1" ht="12">
      <c r="A258" s="40"/>
      <c r="B258" s="41"/>
      <c r="C258" s="42"/>
      <c r="D258" s="234" t="s">
        <v>210</v>
      </c>
      <c r="E258" s="42"/>
      <c r="F258" s="235" t="s">
        <v>1004</v>
      </c>
      <c r="G258" s="42"/>
      <c r="H258" s="42"/>
      <c r="I258" s="138"/>
      <c r="J258" s="42"/>
      <c r="K258" s="42"/>
      <c r="L258" s="46"/>
      <c r="M258" s="236"/>
      <c r="N258" s="237"/>
      <c r="O258" s="86"/>
      <c r="P258" s="86"/>
      <c r="Q258" s="86"/>
      <c r="R258" s="86"/>
      <c r="S258" s="86"/>
      <c r="T258" s="87"/>
      <c r="U258" s="40"/>
      <c r="V258" s="40"/>
      <c r="W258" s="40"/>
      <c r="X258" s="40"/>
      <c r="Y258" s="40"/>
      <c r="Z258" s="40"/>
      <c r="AA258" s="40"/>
      <c r="AB258" s="40"/>
      <c r="AC258" s="40"/>
      <c r="AD258" s="40"/>
      <c r="AE258" s="40"/>
      <c r="AT258" s="18" t="s">
        <v>210</v>
      </c>
      <c r="AU258" s="18" t="s">
        <v>86</v>
      </c>
    </row>
    <row r="259" spans="1:65" s="2" customFormat="1" ht="30" customHeight="1">
      <c r="A259" s="40"/>
      <c r="B259" s="41"/>
      <c r="C259" s="260" t="s">
        <v>354</v>
      </c>
      <c r="D259" s="260" t="s">
        <v>222</v>
      </c>
      <c r="E259" s="261" t="s">
        <v>1446</v>
      </c>
      <c r="F259" s="262" t="s">
        <v>1447</v>
      </c>
      <c r="G259" s="263" t="s">
        <v>296</v>
      </c>
      <c r="H259" s="264">
        <v>334.565</v>
      </c>
      <c r="I259" s="265"/>
      <c r="J259" s="266">
        <f>ROUND(I259*H259,2)</f>
        <v>0</v>
      </c>
      <c r="K259" s="262" t="s">
        <v>32</v>
      </c>
      <c r="L259" s="46"/>
      <c r="M259" s="267" t="s">
        <v>32</v>
      </c>
      <c r="N259" s="268" t="s">
        <v>48</v>
      </c>
      <c r="O259" s="86"/>
      <c r="P259" s="230">
        <f>O259*H259</f>
        <v>0</v>
      </c>
      <c r="Q259" s="230">
        <v>0</v>
      </c>
      <c r="R259" s="230">
        <f>Q259*H259</f>
        <v>0</v>
      </c>
      <c r="S259" s="230">
        <v>0</v>
      </c>
      <c r="T259" s="231">
        <f>S259*H259</f>
        <v>0</v>
      </c>
      <c r="U259" s="40"/>
      <c r="V259" s="40"/>
      <c r="W259" s="40"/>
      <c r="X259" s="40"/>
      <c r="Y259" s="40"/>
      <c r="Z259" s="40"/>
      <c r="AA259" s="40"/>
      <c r="AB259" s="40"/>
      <c r="AC259" s="40"/>
      <c r="AD259" s="40"/>
      <c r="AE259" s="40"/>
      <c r="AR259" s="232" t="s">
        <v>209</v>
      </c>
      <c r="AT259" s="232" t="s">
        <v>222</v>
      </c>
      <c r="AU259" s="232" t="s">
        <v>86</v>
      </c>
      <c r="AY259" s="18" t="s">
        <v>199</v>
      </c>
      <c r="BE259" s="233">
        <f>IF(N259="základní",J259,0)</f>
        <v>0</v>
      </c>
      <c r="BF259" s="233">
        <f>IF(N259="snížená",J259,0)</f>
        <v>0</v>
      </c>
      <c r="BG259" s="233">
        <f>IF(N259="zákl. přenesená",J259,0)</f>
        <v>0</v>
      </c>
      <c r="BH259" s="233">
        <f>IF(N259="sníž. přenesená",J259,0)</f>
        <v>0</v>
      </c>
      <c r="BI259" s="233">
        <f>IF(N259="nulová",J259,0)</f>
        <v>0</v>
      </c>
      <c r="BJ259" s="18" t="s">
        <v>84</v>
      </c>
      <c r="BK259" s="233">
        <f>ROUND(I259*H259,2)</f>
        <v>0</v>
      </c>
      <c r="BL259" s="18" t="s">
        <v>209</v>
      </c>
      <c r="BM259" s="232" t="s">
        <v>443</v>
      </c>
    </row>
    <row r="260" spans="1:47" s="2" customFormat="1" ht="12">
      <c r="A260" s="40"/>
      <c r="B260" s="41"/>
      <c r="C260" s="42"/>
      <c r="D260" s="234" t="s">
        <v>210</v>
      </c>
      <c r="E260" s="42"/>
      <c r="F260" s="235" t="s">
        <v>1447</v>
      </c>
      <c r="G260" s="42"/>
      <c r="H260" s="42"/>
      <c r="I260" s="138"/>
      <c r="J260" s="42"/>
      <c r="K260" s="42"/>
      <c r="L260" s="46"/>
      <c r="M260" s="236"/>
      <c r="N260" s="237"/>
      <c r="O260" s="86"/>
      <c r="P260" s="86"/>
      <c r="Q260" s="86"/>
      <c r="R260" s="86"/>
      <c r="S260" s="86"/>
      <c r="T260" s="87"/>
      <c r="U260" s="40"/>
      <c r="V260" s="40"/>
      <c r="W260" s="40"/>
      <c r="X260" s="40"/>
      <c r="Y260" s="40"/>
      <c r="Z260" s="40"/>
      <c r="AA260" s="40"/>
      <c r="AB260" s="40"/>
      <c r="AC260" s="40"/>
      <c r="AD260" s="40"/>
      <c r="AE260" s="40"/>
      <c r="AT260" s="18" t="s">
        <v>210</v>
      </c>
      <c r="AU260" s="18" t="s">
        <v>86</v>
      </c>
    </row>
    <row r="261" spans="1:63" s="12" customFormat="1" ht="25.9" customHeight="1">
      <c r="A261" s="12"/>
      <c r="B261" s="204"/>
      <c r="C261" s="205"/>
      <c r="D261" s="206" t="s">
        <v>76</v>
      </c>
      <c r="E261" s="207" t="s">
        <v>203</v>
      </c>
      <c r="F261" s="207" t="s">
        <v>220</v>
      </c>
      <c r="G261" s="205"/>
      <c r="H261" s="205"/>
      <c r="I261" s="208"/>
      <c r="J261" s="209">
        <f>BK261</f>
        <v>0</v>
      </c>
      <c r="K261" s="205"/>
      <c r="L261" s="210"/>
      <c r="M261" s="211"/>
      <c r="N261" s="212"/>
      <c r="O261" s="212"/>
      <c r="P261" s="213">
        <f>P262</f>
        <v>0</v>
      </c>
      <c r="Q261" s="212"/>
      <c r="R261" s="213">
        <f>R262</f>
        <v>0</v>
      </c>
      <c r="S261" s="212"/>
      <c r="T261" s="214">
        <f>T262</f>
        <v>0</v>
      </c>
      <c r="U261" s="12"/>
      <c r="V261" s="12"/>
      <c r="W261" s="12"/>
      <c r="X261" s="12"/>
      <c r="Y261" s="12"/>
      <c r="Z261" s="12"/>
      <c r="AA261" s="12"/>
      <c r="AB261" s="12"/>
      <c r="AC261" s="12"/>
      <c r="AD261" s="12"/>
      <c r="AE261" s="12"/>
      <c r="AR261" s="215" t="s">
        <v>221</v>
      </c>
      <c r="AT261" s="216" t="s">
        <v>76</v>
      </c>
      <c r="AU261" s="216" t="s">
        <v>6</v>
      </c>
      <c r="AY261" s="215" t="s">
        <v>199</v>
      </c>
      <c r="BK261" s="217">
        <f>BK262</f>
        <v>0</v>
      </c>
    </row>
    <row r="262" spans="1:63" s="12" customFormat="1" ht="22.8" customHeight="1">
      <c r="A262" s="12"/>
      <c r="B262" s="204"/>
      <c r="C262" s="205"/>
      <c r="D262" s="206" t="s">
        <v>76</v>
      </c>
      <c r="E262" s="218" t="s">
        <v>1057</v>
      </c>
      <c r="F262" s="218" t="s">
        <v>1058</v>
      </c>
      <c r="G262" s="205"/>
      <c r="H262" s="205"/>
      <c r="I262" s="208"/>
      <c r="J262" s="219">
        <f>BK262</f>
        <v>0</v>
      </c>
      <c r="K262" s="205"/>
      <c r="L262" s="210"/>
      <c r="M262" s="211"/>
      <c r="N262" s="212"/>
      <c r="O262" s="212"/>
      <c r="P262" s="213">
        <f>SUM(P263:P264)</f>
        <v>0</v>
      </c>
      <c r="Q262" s="212"/>
      <c r="R262" s="213">
        <f>SUM(R263:R264)</f>
        <v>0</v>
      </c>
      <c r="S262" s="212"/>
      <c r="T262" s="214">
        <f>SUM(T263:T264)</f>
        <v>0</v>
      </c>
      <c r="U262" s="12"/>
      <c r="V262" s="12"/>
      <c r="W262" s="12"/>
      <c r="X262" s="12"/>
      <c r="Y262" s="12"/>
      <c r="Z262" s="12"/>
      <c r="AA262" s="12"/>
      <c r="AB262" s="12"/>
      <c r="AC262" s="12"/>
      <c r="AD262" s="12"/>
      <c r="AE262" s="12"/>
      <c r="AR262" s="215" t="s">
        <v>221</v>
      </c>
      <c r="AT262" s="216" t="s">
        <v>76</v>
      </c>
      <c r="AU262" s="216" t="s">
        <v>84</v>
      </c>
      <c r="AY262" s="215" t="s">
        <v>199</v>
      </c>
      <c r="BK262" s="217">
        <f>SUM(BK263:BK264)</f>
        <v>0</v>
      </c>
    </row>
    <row r="263" spans="1:65" s="2" customFormat="1" ht="19.8" customHeight="1">
      <c r="A263" s="40"/>
      <c r="B263" s="41"/>
      <c r="C263" s="260" t="s">
        <v>444</v>
      </c>
      <c r="D263" s="260" t="s">
        <v>222</v>
      </c>
      <c r="E263" s="261" t="s">
        <v>1060</v>
      </c>
      <c r="F263" s="262" t="s">
        <v>1061</v>
      </c>
      <c r="G263" s="263" t="s">
        <v>1062</v>
      </c>
      <c r="H263" s="264">
        <v>1</v>
      </c>
      <c r="I263" s="265"/>
      <c r="J263" s="266">
        <f>ROUND(I263*H263,2)</f>
        <v>0</v>
      </c>
      <c r="K263" s="262" t="s">
        <v>32</v>
      </c>
      <c r="L263" s="46"/>
      <c r="M263" s="267" t="s">
        <v>32</v>
      </c>
      <c r="N263" s="268" t="s">
        <v>48</v>
      </c>
      <c r="O263" s="86"/>
      <c r="P263" s="230">
        <f>O263*H263</f>
        <v>0</v>
      </c>
      <c r="Q263" s="230">
        <v>0</v>
      </c>
      <c r="R263" s="230">
        <f>Q263*H263</f>
        <v>0</v>
      </c>
      <c r="S263" s="230">
        <v>0</v>
      </c>
      <c r="T263" s="231">
        <f>S263*H263</f>
        <v>0</v>
      </c>
      <c r="U263" s="40"/>
      <c r="V263" s="40"/>
      <c r="W263" s="40"/>
      <c r="X263" s="40"/>
      <c r="Y263" s="40"/>
      <c r="Z263" s="40"/>
      <c r="AA263" s="40"/>
      <c r="AB263" s="40"/>
      <c r="AC263" s="40"/>
      <c r="AD263" s="40"/>
      <c r="AE263" s="40"/>
      <c r="AR263" s="232" t="s">
        <v>225</v>
      </c>
      <c r="AT263" s="232" t="s">
        <v>222</v>
      </c>
      <c r="AU263" s="232" t="s">
        <v>86</v>
      </c>
      <c r="AY263" s="18" t="s">
        <v>199</v>
      </c>
      <c r="BE263" s="233">
        <f>IF(N263="základní",J263,0)</f>
        <v>0</v>
      </c>
      <c r="BF263" s="233">
        <f>IF(N263="snížená",J263,0)</f>
        <v>0</v>
      </c>
      <c r="BG263" s="233">
        <f>IF(N263="zákl. přenesená",J263,0)</f>
        <v>0</v>
      </c>
      <c r="BH263" s="233">
        <f>IF(N263="sníž. přenesená",J263,0)</f>
        <v>0</v>
      </c>
      <c r="BI263" s="233">
        <f>IF(N263="nulová",J263,0)</f>
        <v>0</v>
      </c>
      <c r="BJ263" s="18" t="s">
        <v>84</v>
      </c>
      <c r="BK263" s="233">
        <f>ROUND(I263*H263,2)</f>
        <v>0</v>
      </c>
      <c r="BL263" s="18" t="s">
        <v>225</v>
      </c>
      <c r="BM263" s="232" t="s">
        <v>447</v>
      </c>
    </row>
    <row r="264" spans="1:47" s="2" customFormat="1" ht="12">
      <c r="A264" s="40"/>
      <c r="B264" s="41"/>
      <c r="C264" s="42"/>
      <c r="D264" s="234" t="s">
        <v>210</v>
      </c>
      <c r="E264" s="42"/>
      <c r="F264" s="235" t="s">
        <v>1061</v>
      </c>
      <c r="G264" s="42"/>
      <c r="H264" s="42"/>
      <c r="I264" s="138"/>
      <c r="J264" s="42"/>
      <c r="K264" s="42"/>
      <c r="L264" s="46"/>
      <c r="M264" s="236"/>
      <c r="N264" s="237"/>
      <c r="O264" s="86"/>
      <c r="P264" s="86"/>
      <c r="Q264" s="86"/>
      <c r="R264" s="86"/>
      <c r="S264" s="86"/>
      <c r="T264" s="87"/>
      <c r="U264" s="40"/>
      <c r="V264" s="40"/>
      <c r="W264" s="40"/>
      <c r="X264" s="40"/>
      <c r="Y264" s="40"/>
      <c r="Z264" s="40"/>
      <c r="AA264" s="40"/>
      <c r="AB264" s="40"/>
      <c r="AC264" s="40"/>
      <c r="AD264" s="40"/>
      <c r="AE264" s="40"/>
      <c r="AT264" s="18" t="s">
        <v>210</v>
      </c>
      <c r="AU264" s="18" t="s">
        <v>86</v>
      </c>
    </row>
    <row r="265" spans="1:63" s="12" customFormat="1" ht="25.9" customHeight="1">
      <c r="A265" s="12"/>
      <c r="B265" s="204"/>
      <c r="C265" s="205"/>
      <c r="D265" s="206" t="s">
        <v>76</v>
      </c>
      <c r="E265" s="207" t="s">
        <v>1064</v>
      </c>
      <c r="F265" s="207" t="s">
        <v>1065</v>
      </c>
      <c r="G265" s="205"/>
      <c r="H265" s="205"/>
      <c r="I265" s="208"/>
      <c r="J265" s="209">
        <f>BK265</f>
        <v>0</v>
      </c>
      <c r="K265" s="205"/>
      <c r="L265" s="210"/>
      <c r="M265" s="211"/>
      <c r="N265" s="212"/>
      <c r="O265" s="212"/>
      <c r="P265" s="213">
        <f>SUM(P266:P275)</f>
        <v>0</v>
      </c>
      <c r="Q265" s="212"/>
      <c r="R265" s="213">
        <f>SUM(R266:R275)</f>
        <v>0</v>
      </c>
      <c r="S265" s="212"/>
      <c r="T265" s="214">
        <f>SUM(T266:T275)</f>
        <v>0</v>
      </c>
      <c r="U265" s="12"/>
      <c r="V265" s="12"/>
      <c r="W265" s="12"/>
      <c r="X265" s="12"/>
      <c r="Y265" s="12"/>
      <c r="Z265" s="12"/>
      <c r="AA265" s="12"/>
      <c r="AB265" s="12"/>
      <c r="AC265" s="12"/>
      <c r="AD265" s="12"/>
      <c r="AE265" s="12"/>
      <c r="AR265" s="215" t="s">
        <v>200</v>
      </c>
      <c r="AT265" s="216" t="s">
        <v>76</v>
      </c>
      <c r="AU265" s="216" t="s">
        <v>6</v>
      </c>
      <c r="AY265" s="215" t="s">
        <v>199</v>
      </c>
      <c r="BK265" s="217">
        <f>SUM(BK266:BK275)</f>
        <v>0</v>
      </c>
    </row>
    <row r="266" spans="1:65" s="2" customFormat="1" ht="19.8" customHeight="1">
      <c r="A266" s="40"/>
      <c r="B266" s="41"/>
      <c r="C266" s="260" t="s">
        <v>358</v>
      </c>
      <c r="D266" s="260" t="s">
        <v>222</v>
      </c>
      <c r="E266" s="261" t="s">
        <v>1066</v>
      </c>
      <c r="F266" s="262" t="s">
        <v>467</v>
      </c>
      <c r="G266" s="263" t="s">
        <v>296</v>
      </c>
      <c r="H266" s="264">
        <v>154.2</v>
      </c>
      <c r="I266" s="265"/>
      <c r="J266" s="266">
        <f>ROUND(I266*H266,2)</f>
        <v>0</v>
      </c>
      <c r="K266" s="262" t="s">
        <v>32</v>
      </c>
      <c r="L266" s="46"/>
      <c r="M266" s="267" t="s">
        <v>32</v>
      </c>
      <c r="N266" s="268" t="s">
        <v>48</v>
      </c>
      <c r="O266" s="86"/>
      <c r="P266" s="230">
        <f>O266*H266</f>
        <v>0</v>
      </c>
      <c r="Q266" s="230">
        <v>0</v>
      </c>
      <c r="R266" s="230">
        <f>Q266*H266</f>
        <v>0</v>
      </c>
      <c r="S266" s="230">
        <v>0</v>
      </c>
      <c r="T266" s="231">
        <f>S266*H266</f>
        <v>0</v>
      </c>
      <c r="U266" s="40"/>
      <c r="V266" s="40"/>
      <c r="W266" s="40"/>
      <c r="X266" s="40"/>
      <c r="Y266" s="40"/>
      <c r="Z266" s="40"/>
      <c r="AA266" s="40"/>
      <c r="AB266" s="40"/>
      <c r="AC266" s="40"/>
      <c r="AD266" s="40"/>
      <c r="AE266" s="40"/>
      <c r="AR266" s="232" t="s">
        <v>209</v>
      </c>
      <c r="AT266" s="232" t="s">
        <v>222</v>
      </c>
      <c r="AU266" s="232" t="s">
        <v>84</v>
      </c>
      <c r="AY266" s="18" t="s">
        <v>199</v>
      </c>
      <c r="BE266" s="233">
        <f>IF(N266="základní",J266,0)</f>
        <v>0</v>
      </c>
      <c r="BF266" s="233">
        <f>IF(N266="snížená",J266,0)</f>
        <v>0</v>
      </c>
      <c r="BG266" s="233">
        <f>IF(N266="zákl. přenesená",J266,0)</f>
        <v>0</v>
      </c>
      <c r="BH266" s="233">
        <f>IF(N266="sníž. přenesená",J266,0)</f>
        <v>0</v>
      </c>
      <c r="BI266" s="233">
        <f>IF(N266="nulová",J266,0)</f>
        <v>0</v>
      </c>
      <c r="BJ266" s="18" t="s">
        <v>84</v>
      </c>
      <c r="BK266" s="233">
        <f>ROUND(I266*H266,2)</f>
        <v>0</v>
      </c>
      <c r="BL266" s="18" t="s">
        <v>209</v>
      </c>
      <c r="BM266" s="232" t="s">
        <v>454</v>
      </c>
    </row>
    <row r="267" spans="1:47" s="2" customFormat="1" ht="12">
      <c r="A267" s="40"/>
      <c r="B267" s="41"/>
      <c r="C267" s="42"/>
      <c r="D267" s="234" t="s">
        <v>210</v>
      </c>
      <c r="E267" s="42"/>
      <c r="F267" s="235" t="s">
        <v>467</v>
      </c>
      <c r="G267" s="42"/>
      <c r="H267" s="42"/>
      <c r="I267" s="138"/>
      <c r="J267" s="42"/>
      <c r="K267" s="42"/>
      <c r="L267" s="46"/>
      <c r="M267" s="236"/>
      <c r="N267" s="237"/>
      <c r="O267" s="86"/>
      <c r="P267" s="86"/>
      <c r="Q267" s="86"/>
      <c r="R267" s="86"/>
      <c r="S267" s="86"/>
      <c r="T267" s="87"/>
      <c r="U267" s="40"/>
      <c r="V267" s="40"/>
      <c r="W267" s="40"/>
      <c r="X267" s="40"/>
      <c r="Y267" s="40"/>
      <c r="Z267" s="40"/>
      <c r="AA267" s="40"/>
      <c r="AB267" s="40"/>
      <c r="AC267" s="40"/>
      <c r="AD267" s="40"/>
      <c r="AE267" s="40"/>
      <c r="AT267" s="18" t="s">
        <v>210</v>
      </c>
      <c r="AU267" s="18" t="s">
        <v>84</v>
      </c>
    </row>
    <row r="268" spans="1:65" s="2" customFormat="1" ht="14.4" customHeight="1">
      <c r="A268" s="40"/>
      <c r="B268" s="41"/>
      <c r="C268" s="260" t="s">
        <v>456</v>
      </c>
      <c r="D268" s="260" t="s">
        <v>222</v>
      </c>
      <c r="E268" s="261" t="s">
        <v>1263</v>
      </c>
      <c r="F268" s="262" t="s">
        <v>1264</v>
      </c>
      <c r="G268" s="263" t="s">
        <v>296</v>
      </c>
      <c r="H268" s="264">
        <v>13.464</v>
      </c>
      <c r="I268" s="265"/>
      <c r="J268" s="266">
        <f>ROUND(I268*H268,2)</f>
        <v>0</v>
      </c>
      <c r="K268" s="262" t="s">
        <v>32</v>
      </c>
      <c r="L268" s="46"/>
      <c r="M268" s="267" t="s">
        <v>32</v>
      </c>
      <c r="N268" s="268" t="s">
        <v>48</v>
      </c>
      <c r="O268" s="86"/>
      <c r="P268" s="230">
        <f>O268*H268</f>
        <v>0</v>
      </c>
      <c r="Q268" s="230">
        <v>0</v>
      </c>
      <c r="R268" s="230">
        <f>Q268*H268</f>
        <v>0</v>
      </c>
      <c r="S268" s="230">
        <v>0</v>
      </c>
      <c r="T268" s="231">
        <f>S268*H268</f>
        <v>0</v>
      </c>
      <c r="U268" s="40"/>
      <c r="V268" s="40"/>
      <c r="W268" s="40"/>
      <c r="X268" s="40"/>
      <c r="Y268" s="40"/>
      <c r="Z268" s="40"/>
      <c r="AA268" s="40"/>
      <c r="AB268" s="40"/>
      <c r="AC268" s="40"/>
      <c r="AD268" s="40"/>
      <c r="AE268" s="40"/>
      <c r="AR268" s="232" t="s">
        <v>209</v>
      </c>
      <c r="AT268" s="232" t="s">
        <v>222</v>
      </c>
      <c r="AU268" s="232" t="s">
        <v>84</v>
      </c>
      <c r="AY268" s="18" t="s">
        <v>199</v>
      </c>
      <c r="BE268" s="233">
        <f>IF(N268="základní",J268,0)</f>
        <v>0</v>
      </c>
      <c r="BF268" s="233">
        <f>IF(N268="snížená",J268,0)</f>
        <v>0</v>
      </c>
      <c r="BG268" s="233">
        <f>IF(N268="zákl. přenesená",J268,0)</f>
        <v>0</v>
      </c>
      <c r="BH268" s="233">
        <f>IF(N268="sníž. přenesená",J268,0)</f>
        <v>0</v>
      </c>
      <c r="BI268" s="233">
        <f>IF(N268="nulová",J268,0)</f>
        <v>0</v>
      </c>
      <c r="BJ268" s="18" t="s">
        <v>84</v>
      </c>
      <c r="BK268" s="233">
        <f>ROUND(I268*H268,2)</f>
        <v>0</v>
      </c>
      <c r="BL268" s="18" t="s">
        <v>209</v>
      </c>
      <c r="BM268" s="232" t="s">
        <v>459</v>
      </c>
    </row>
    <row r="269" spans="1:47" s="2" customFormat="1" ht="12">
      <c r="A269" s="40"/>
      <c r="B269" s="41"/>
      <c r="C269" s="42"/>
      <c r="D269" s="234" t="s">
        <v>210</v>
      </c>
      <c r="E269" s="42"/>
      <c r="F269" s="235" t="s">
        <v>1264</v>
      </c>
      <c r="G269" s="42"/>
      <c r="H269" s="42"/>
      <c r="I269" s="138"/>
      <c r="J269" s="42"/>
      <c r="K269" s="42"/>
      <c r="L269" s="46"/>
      <c r="M269" s="236"/>
      <c r="N269" s="237"/>
      <c r="O269" s="86"/>
      <c r="P269" s="86"/>
      <c r="Q269" s="86"/>
      <c r="R269" s="86"/>
      <c r="S269" s="86"/>
      <c r="T269" s="87"/>
      <c r="U269" s="40"/>
      <c r="V269" s="40"/>
      <c r="W269" s="40"/>
      <c r="X269" s="40"/>
      <c r="Y269" s="40"/>
      <c r="Z269" s="40"/>
      <c r="AA269" s="40"/>
      <c r="AB269" s="40"/>
      <c r="AC269" s="40"/>
      <c r="AD269" s="40"/>
      <c r="AE269" s="40"/>
      <c r="AT269" s="18" t="s">
        <v>210</v>
      </c>
      <c r="AU269" s="18" t="s">
        <v>84</v>
      </c>
    </row>
    <row r="270" spans="1:51" s="13" customFormat="1" ht="12">
      <c r="A270" s="13"/>
      <c r="B270" s="238"/>
      <c r="C270" s="239"/>
      <c r="D270" s="234" t="s">
        <v>213</v>
      </c>
      <c r="E270" s="240" t="s">
        <v>32</v>
      </c>
      <c r="F270" s="241" t="s">
        <v>1694</v>
      </c>
      <c r="G270" s="239"/>
      <c r="H270" s="242">
        <v>13.464</v>
      </c>
      <c r="I270" s="243"/>
      <c r="J270" s="239"/>
      <c r="K270" s="239"/>
      <c r="L270" s="244"/>
      <c r="M270" s="245"/>
      <c r="N270" s="246"/>
      <c r="O270" s="246"/>
      <c r="P270" s="246"/>
      <c r="Q270" s="246"/>
      <c r="R270" s="246"/>
      <c r="S270" s="246"/>
      <c r="T270" s="247"/>
      <c r="U270" s="13"/>
      <c r="V270" s="13"/>
      <c r="W270" s="13"/>
      <c r="X270" s="13"/>
      <c r="Y270" s="13"/>
      <c r="Z270" s="13"/>
      <c r="AA270" s="13"/>
      <c r="AB270" s="13"/>
      <c r="AC270" s="13"/>
      <c r="AD270" s="13"/>
      <c r="AE270" s="13"/>
      <c r="AT270" s="248" t="s">
        <v>213</v>
      </c>
      <c r="AU270" s="248" t="s">
        <v>84</v>
      </c>
      <c r="AV270" s="13" t="s">
        <v>86</v>
      </c>
      <c r="AW270" s="13" t="s">
        <v>39</v>
      </c>
      <c r="AX270" s="13" t="s">
        <v>6</v>
      </c>
      <c r="AY270" s="248" t="s">
        <v>199</v>
      </c>
    </row>
    <row r="271" spans="1:51" s="14" customFormat="1" ht="12">
      <c r="A271" s="14"/>
      <c r="B271" s="249"/>
      <c r="C271" s="250"/>
      <c r="D271" s="234" t="s">
        <v>213</v>
      </c>
      <c r="E271" s="251" t="s">
        <v>32</v>
      </c>
      <c r="F271" s="252" t="s">
        <v>215</v>
      </c>
      <c r="G271" s="250"/>
      <c r="H271" s="253">
        <v>13.464</v>
      </c>
      <c r="I271" s="254"/>
      <c r="J271" s="250"/>
      <c r="K271" s="250"/>
      <c r="L271" s="255"/>
      <c r="M271" s="269"/>
      <c r="N271" s="270"/>
      <c r="O271" s="270"/>
      <c r="P271" s="270"/>
      <c r="Q271" s="270"/>
      <c r="R271" s="270"/>
      <c r="S271" s="270"/>
      <c r="T271" s="271"/>
      <c r="U271" s="14"/>
      <c r="V271" s="14"/>
      <c r="W271" s="14"/>
      <c r="X271" s="14"/>
      <c r="Y271" s="14"/>
      <c r="Z271" s="14"/>
      <c r="AA271" s="14"/>
      <c r="AB271" s="14"/>
      <c r="AC271" s="14"/>
      <c r="AD271" s="14"/>
      <c r="AE271" s="14"/>
      <c r="AT271" s="259" t="s">
        <v>213</v>
      </c>
      <c r="AU271" s="259" t="s">
        <v>84</v>
      </c>
      <c r="AV271" s="14" t="s">
        <v>209</v>
      </c>
      <c r="AW271" s="14" t="s">
        <v>39</v>
      </c>
      <c r="AX271" s="14" t="s">
        <v>84</v>
      </c>
      <c r="AY271" s="259" t="s">
        <v>199</v>
      </c>
    </row>
    <row r="272" spans="1:65" s="2" customFormat="1" ht="14.4" customHeight="1">
      <c r="A272" s="40"/>
      <c r="B272" s="41"/>
      <c r="C272" s="260" t="s">
        <v>363</v>
      </c>
      <c r="D272" s="260" t="s">
        <v>222</v>
      </c>
      <c r="E272" s="261" t="s">
        <v>1072</v>
      </c>
      <c r="F272" s="262" t="s">
        <v>1073</v>
      </c>
      <c r="G272" s="263" t="s">
        <v>296</v>
      </c>
      <c r="H272" s="264">
        <v>55.876</v>
      </c>
      <c r="I272" s="265"/>
      <c r="J272" s="266">
        <f>ROUND(I272*H272,2)</f>
        <v>0</v>
      </c>
      <c r="K272" s="262" t="s">
        <v>32</v>
      </c>
      <c r="L272" s="46"/>
      <c r="M272" s="267" t="s">
        <v>32</v>
      </c>
      <c r="N272" s="268" t="s">
        <v>48</v>
      </c>
      <c r="O272" s="86"/>
      <c r="P272" s="230">
        <f>O272*H272</f>
        <v>0</v>
      </c>
      <c r="Q272" s="230">
        <v>0</v>
      </c>
      <c r="R272" s="230">
        <f>Q272*H272</f>
        <v>0</v>
      </c>
      <c r="S272" s="230">
        <v>0</v>
      </c>
      <c r="T272" s="231">
        <f>S272*H272</f>
        <v>0</v>
      </c>
      <c r="U272" s="40"/>
      <c r="V272" s="40"/>
      <c r="W272" s="40"/>
      <c r="X272" s="40"/>
      <c r="Y272" s="40"/>
      <c r="Z272" s="40"/>
      <c r="AA272" s="40"/>
      <c r="AB272" s="40"/>
      <c r="AC272" s="40"/>
      <c r="AD272" s="40"/>
      <c r="AE272" s="40"/>
      <c r="AR272" s="232" t="s">
        <v>209</v>
      </c>
      <c r="AT272" s="232" t="s">
        <v>222</v>
      </c>
      <c r="AU272" s="232" t="s">
        <v>84</v>
      </c>
      <c r="AY272" s="18" t="s">
        <v>199</v>
      </c>
      <c r="BE272" s="233">
        <f>IF(N272="základní",J272,0)</f>
        <v>0</v>
      </c>
      <c r="BF272" s="233">
        <f>IF(N272="snížená",J272,0)</f>
        <v>0</v>
      </c>
      <c r="BG272" s="233">
        <f>IF(N272="zákl. přenesená",J272,0)</f>
        <v>0</v>
      </c>
      <c r="BH272" s="233">
        <f>IF(N272="sníž. přenesená",J272,0)</f>
        <v>0</v>
      </c>
      <c r="BI272" s="233">
        <f>IF(N272="nulová",J272,0)</f>
        <v>0</v>
      </c>
      <c r="BJ272" s="18" t="s">
        <v>84</v>
      </c>
      <c r="BK272" s="233">
        <f>ROUND(I272*H272,2)</f>
        <v>0</v>
      </c>
      <c r="BL272" s="18" t="s">
        <v>209</v>
      </c>
      <c r="BM272" s="232" t="s">
        <v>463</v>
      </c>
    </row>
    <row r="273" spans="1:47" s="2" customFormat="1" ht="12">
      <c r="A273" s="40"/>
      <c r="B273" s="41"/>
      <c r="C273" s="42"/>
      <c r="D273" s="234" t="s">
        <v>210</v>
      </c>
      <c r="E273" s="42"/>
      <c r="F273" s="235" t="s">
        <v>1073</v>
      </c>
      <c r="G273" s="42"/>
      <c r="H273" s="42"/>
      <c r="I273" s="138"/>
      <c r="J273" s="42"/>
      <c r="K273" s="42"/>
      <c r="L273" s="46"/>
      <c r="M273" s="236"/>
      <c r="N273" s="237"/>
      <c r="O273" s="86"/>
      <c r="P273" s="86"/>
      <c r="Q273" s="86"/>
      <c r="R273" s="86"/>
      <c r="S273" s="86"/>
      <c r="T273" s="87"/>
      <c r="U273" s="40"/>
      <c r="V273" s="40"/>
      <c r="W273" s="40"/>
      <c r="X273" s="40"/>
      <c r="Y273" s="40"/>
      <c r="Z273" s="40"/>
      <c r="AA273" s="40"/>
      <c r="AB273" s="40"/>
      <c r="AC273" s="40"/>
      <c r="AD273" s="40"/>
      <c r="AE273" s="40"/>
      <c r="AT273" s="18" t="s">
        <v>210</v>
      </c>
      <c r="AU273" s="18" t="s">
        <v>84</v>
      </c>
    </row>
    <row r="274" spans="1:51" s="13" customFormat="1" ht="12">
      <c r="A274" s="13"/>
      <c r="B274" s="238"/>
      <c r="C274" s="239"/>
      <c r="D274" s="234" t="s">
        <v>213</v>
      </c>
      <c r="E274" s="240" t="s">
        <v>32</v>
      </c>
      <c r="F274" s="241" t="s">
        <v>1693</v>
      </c>
      <c r="G274" s="239"/>
      <c r="H274" s="242">
        <v>55.876</v>
      </c>
      <c r="I274" s="243"/>
      <c r="J274" s="239"/>
      <c r="K274" s="239"/>
      <c r="L274" s="244"/>
      <c r="M274" s="245"/>
      <c r="N274" s="246"/>
      <c r="O274" s="246"/>
      <c r="P274" s="246"/>
      <c r="Q274" s="246"/>
      <c r="R274" s="246"/>
      <c r="S274" s="246"/>
      <c r="T274" s="247"/>
      <c r="U274" s="13"/>
      <c r="V274" s="13"/>
      <c r="W274" s="13"/>
      <c r="X274" s="13"/>
      <c r="Y274" s="13"/>
      <c r="Z274" s="13"/>
      <c r="AA274" s="13"/>
      <c r="AB274" s="13"/>
      <c r="AC274" s="13"/>
      <c r="AD274" s="13"/>
      <c r="AE274" s="13"/>
      <c r="AT274" s="248" t="s">
        <v>213</v>
      </c>
      <c r="AU274" s="248" t="s">
        <v>84</v>
      </c>
      <c r="AV274" s="13" t="s">
        <v>86</v>
      </c>
      <c r="AW274" s="13" t="s">
        <v>39</v>
      </c>
      <c r="AX274" s="13" t="s">
        <v>6</v>
      </c>
      <c r="AY274" s="248" t="s">
        <v>199</v>
      </c>
    </row>
    <row r="275" spans="1:51" s="14" customFormat="1" ht="12">
      <c r="A275" s="14"/>
      <c r="B275" s="249"/>
      <c r="C275" s="250"/>
      <c r="D275" s="234" t="s">
        <v>213</v>
      </c>
      <c r="E275" s="251" t="s">
        <v>32</v>
      </c>
      <c r="F275" s="252" t="s">
        <v>215</v>
      </c>
      <c r="G275" s="250"/>
      <c r="H275" s="253">
        <v>55.876</v>
      </c>
      <c r="I275" s="254"/>
      <c r="J275" s="250"/>
      <c r="K275" s="250"/>
      <c r="L275" s="255"/>
      <c r="M275" s="256"/>
      <c r="N275" s="257"/>
      <c r="O275" s="257"/>
      <c r="P275" s="257"/>
      <c r="Q275" s="257"/>
      <c r="R275" s="257"/>
      <c r="S275" s="257"/>
      <c r="T275" s="258"/>
      <c r="U275" s="14"/>
      <c r="V275" s="14"/>
      <c r="W275" s="14"/>
      <c r="X275" s="14"/>
      <c r="Y275" s="14"/>
      <c r="Z275" s="14"/>
      <c r="AA275" s="14"/>
      <c r="AB275" s="14"/>
      <c r="AC275" s="14"/>
      <c r="AD275" s="14"/>
      <c r="AE275" s="14"/>
      <c r="AT275" s="259" t="s">
        <v>213</v>
      </c>
      <c r="AU275" s="259" t="s">
        <v>84</v>
      </c>
      <c r="AV275" s="14" t="s">
        <v>209</v>
      </c>
      <c r="AW275" s="14" t="s">
        <v>39</v>
      </c>
      <c r="AX275" s="14" t="s">
        <v>84</v>
      </c>
      <c r="AY275" s="259" t="s">
        <v>199</v>
      </c>
    </row>
    <row r="276" spans="1:31" s="2" customFormat="1" ht="6.95" customHeight="1">
      <c r="A276" s="40"/>
      <c r="B276" s="61"/>
      <c r="C276" s="62"/>
      <c r="D276" s="62"/>
      <c r="E276" s="62"/>
      <c r="F276" s="62"/>
      <c r="G276" s="62"/>
      <c r="H276" s="62"/>
      <c r="I276" s="168"/>
      <c r="J276" s="62"/>
      <c r="K276" s="62"/>
      <c r="L276" s="46"/>
      <c r="M276" s="40"/>
      <c r="O276" s="40"/>
      <c r="P276" s="40"/>
      <c r="Q276" s="40"/>
      <c r="R276" s="40"/>
      <c r="S276" s="40"/>
      <c r="T276" s="40"/>
      <c r="U276" s="40"/>
      <c r="V276" s="40"/>
      <c r="W276" s="40"/>
      <c r="X276" s="40"/>
      <c r="Y276" s="40"/>
      <c r="Z276" s="40"/>
      <c r="AA276" s="40"/>
      <c r="AB276" s="40"/>
      <c r="AC276" s="40"/>
      <c r="AD276" s="40"/>
      <c r="AE276" s="40"/>
    </row>
  </sheetData>
  <sheetProtection password="CC35" sheet="1" objects="1" scenarios="1" formatColumns="0" formatRows="0" autoFilter="0"/>
  <autoFilter ref="C92:K275"/>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22"/>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89</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24.6" customHeight="1">
      <c r="A9" s="40"/>
      <c r="B9" s="46"/>
      <c r="C9" s="40"/>
      <c r="D9" s="40"/>
      <c r="E9" s="140" t="s">
        <v>216</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ROUND(J82,15)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ROUND((SUM(BE82:BE121)),15)</f>
        <v>0</v>
      </c>
      <c r="G33" s="40"/>
      <c r="H33" s="40"/>
      <c r="I33" s="157">
        <v>0.21</v>
      </c>
      <c r="J33" s="156">
        <f>ROUND(((SUM(BE82:BE121))*I33),15)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ROUND((SUM(BF82:BF121)),15)</f>
        <v>0</v>
      </c>
      <c r="G34" s="40"/>
      <c r="H34" s="40"/>
      <c r="I34" s="157">
        <v>0.15</v>
      </c>
      <c r="J34" s="156">
        <f>ROUND(((SUM(BF82:BF121))*I34),15)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ROUND((SUM(BG82:BG121)),15)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ROUND((SUM(BH82:BH121)),15)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ROUND((SUM(BI82:BI121)),15)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24.6" customHeight="1">
      <c r="A50" s="40"/>
      <c r="B50" s="41"/>
      <c r="C50" s="42"/>
      <c r="D50" s="42"/>
      <c r="E50" s="71" t="str">
        <f>E9</f>
        <v>PS 01-01-01 - Zabezpečovací zařízení, km 67,60 - km 75,60</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J82</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217</v>
      </c>
      <c r="E60" s="181"/>
      <c r="F60" s="181"/>
      <c r="G60" s="181"/>
      <c r="H60" s="181"/>
      <c r="I60" s="182"/>
      <c r="J60" s="183">
        <f>J83</f>
        <v>0</v>
      </c>
      <c r="K60" s="179"/>
      <c r="L60" s="184"/>
      <c r="S60" s="9"/>
      <c r="T60" s="9"/>
      <c r="U60" s="9"/>
      <c r="V60" s="9"/>
      <c r="W60" s="9"/>
      <c r="X60" s="9"/>
      <c r="Y60" s="9"/>
      <c r="Z60" s="9"/>
      <c r="AA60" s="9"/>
      <c r="AB60" s="9"/>
      <c r="AC60" s="9"/>
      <c r="AD60" s="9"/>
      <c r="AE60" s="9"/>
    </row>
    <row r="61" spans="1:31" s="9" customFormat="1" ht="24.95" customHeight="1">
      <c r="A61" s="9"/>
      <c r="B61" s="178"/>
      <c r="C61" s="179"/>
      <c r="D61" s="180" t="s">
        <v>218</v>
      </c>
      <c r="E61" s="181"/>
      <c r="F61" s="181"/>
      <c r="G61" s="181"/>
      <c r="H61" s="181"/>
      <c r="I61" s="182"/>
      <c r="J61" s="183">
        <f>J102</f>
        <v>0</v>
      </c>
      <c r="K61" s="179"/>
      <c r="L61" s="184"/>
      <c r="S61" s="9"/>
      <c r="T61" s="9"/>
      <c r="U61" s="9"/>
      <c r="V61" s="9"/>
      <c r="W61" s="9"/>
      <c r="X61" s="9"/>
      <c r="Y61" s="9"/>
      <c r="Z61" s="9"/>
      <c r="AA61" s="9"/>
      <c r="AB61" s="9"/>
      <c r="AC61" s="9"/>
      <c r="AD61" s="9"/>
      <c r="AE61" s="9"/>
    </row>
    <row r="62" spans="1:31" s="9" customFormat="1" ht="24.95" customHeight="1">
      <c r="A62" s="9"/>
      <c r="B62" s="178"/>
      <c r="C62" s="179"/>
      <c r="D62" s="180" t="s">
        <v>219</v>
      </c>
      <c r="E62" s="181"/>
      <c r="F62" s="181"/>
      <c r="G62" s="181"/>
      <c r="H62" s="181"/>
      <c r="I62" s="182"/>
      <c r="J62" s="183">
        <f>J117</f>
        <v>0</v>
      </c>
      <c r="K62" s="179"/>
      <c r="L62" s="184"/>
      <c r="S62" s="9"/>
      <c r="T62" s="9"/>
      <c r="U62" s="9"/>
      <c r="V62" s="9"/>
      <c r="W62" s="9"/>
      <c r="X62" s="9"/>
      <c r="Y62" s="9"/>
      <c r="Z62" s="9"/>
      <c r="AA62" s="9"/>
      <c r="AB62" s="9"/>
      <c r="AC62" s="9"/>
      <c r="AD62" s="9"/>
      <c r="AE62" s="9"/>
    </row>
    <row r="63" spans="1:31" s="2" customFormat="1" ht="21.8" customHeight="1">
      <c r="A63" s="40"/>
      <c r="B63" s="41"/>
      <c r="C63" s="42"/>
      <c r="D63" s="42"/>
      <c r="E63" s="42"/>
      <c r="F63" s="42"/>
      <c r="G63" s="42"/>
      <c r="H63" s="42"/>
      <c r="I63" s="138"/>
      <c r="J63" s="42"/>
      <c r="K63" s="42"/>
      <c r="L63" s="139"/>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168"/>
      <c r="J64" s="62"/>
      <c r="K64" s="62"/>
      <c r="L64" s="139"/>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171"/>
      <c r="J68" s="64"/>
      <c r="K68" s="64"/>
      <c r="L68" s="139"/>
      <c r="S68" s="40"/>
      <c r="T68" s="40"/>
      <c r="U68" s="40"/>
      <c r="V68" s="40"/>
      <c r="W68" s="40"/>
      <c r="X68" s="40"/>
      <c r="Y68" s="40"/>
      <c r="Z68" s="40"/>
      <c r="AA68" s="40"/>
      <c r="AB68" s="40"/>
      <c r="AC68" s="40"/>
      <c r="AD68" s="40"/>
      <c r="AE68" s="40"/>
    </row>
    <row r="69" spans="1:31" s="2" customFormat="1" ht="24.95" customHeight="1">
      <c r="A69" s="40"/>
      <c r="B69" s="41"/>
      <c r="C69" s="24" t="s">
        <v>184</v>
      </c>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12" customHeight="1">
      <c r="A71" s="40"/>
      <c r="B71" s="41"/>
      <c r="C71" s="33" t="s">
        <v>16</v>
      </c>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4.4" customHeight="1">
      <c r="A72" s="40"/>
      <c r="B72" s="41"/>
      <c r="C72" s="42"/>
      <c r="D72" s="42"/>
      <c r="E72" s="172" t="str">
        <f>E7</f>
        <v>Oprava trati v úseku Mostek – Horka u Staré Paky</v>
      </c>
      <c r="F72" s="33"/>
      <c r="G72" s="33"/>
      <c r="H72" s="33"/>
      <c r="I72" s="138"/>
      <c r="J72" s="42"/>
      <c r="K72" s="42"/>
      <c r="L72" s="139"/>
      <c r="S72" s="40"/>
      <c r="T72" s="40"/>
      <c r="U72" s="40"/>
      <c r="V72" s="40"/>
      <c r="W72" s="40"/>
      <c r="X72" s="40"/>
      <c r="Y72" s="40"/>
      <c r="Z72" s="40"/>
      <c r="AA72" s="40"/>
      <c r="AB72" s="40"/>
      <c r="AC72" s="40"/>
      <c r="AD72" s="40"/>
      <c r="AE72" s="40"/>
    </row>
    <row r="73" spans="1:31" s="2" customFormat="1" ht="12" customHeight="1">
      <c r="A73" s="40"/>
      <c r="B73" s="41"/>
      <c r="C73" s="33" t="s">
        <v>175</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24.6" customHeight="1">
      <c r="A74" s="40"/>
      <c r="B74" s="41"/>
      <c r="C74" s="42"/>
      <c r="D74" s="42"/>
      <c r="E74" s="71" t="str">
        <f>E9</f>
        <v>PS 01-01-01 - Zabezpečovací zařízení, km 67,60 - km 75,60</v>
      </c>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2" customHeight="1">
      <c r="A76" s="40"/>
      <c r="B76" s="41"/>
      <c r="C76" s="33" t="s">
        <v>22</v>
      </c>
      <c r="D76" s="42"/>
      <c r="E76" s="42"/>
      <c r="F76" s="28" t="str">
        <f>F12</f>
        <v>Mostek - Horka u St. Paky</v>
      </c>
      <c r="G76" s="42"/>
      <c r="H76" s="42"/>
      <c r="I76" s="142" t="s">
        <v>24</v>
      </c>
      <c r="J76" s="74" t="str">
        <f>IF(J12="","",J12)</f>
        <v>12. 3. 2020</v>
      </c>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5.6" customHeight="1">
      <c r="A78" s="40"/>
      <c r="B78" s="41"/>
      <c r="C78" s="33" t="s">
        <v>30</v>
      </c>
      <c r="D78" s="42"/>
      <c r="E78" s="42"/>
      <c r="F78" s="28" t="str">
        <f>E15</f>
        <v>Správa železnic, státní organizace</v>
      </c>
      <c r="G78" s="42"/>
      <c r="H78" s="42"/>
      <c r="I78" s="142" t="s">
        <v>37</v>
      </c>
      <c r="J78" s="38" t="str">
        <f>E21</f>
        <v>Prodin, a.s.</v>
      </c>
      <c r="K78" s="42"/>
      <c r="L78" s="139"/>
      <c r="S78" s="40"/>
      <c r="T78" s="40"/>
      <c r="U78" s="40"/>
      <c r="V78" s="40"/>
      <c r="W78" s="40"/>
      <c r="X78" s="40"/>
      <c r="Y78" s="40"/>
      <c r="Z78" s="40"/>
      <c r="AA78" s="40"/>
      <c r="AB78" s="40"/>
      <c r="AC78" s="40"/>
      <c r="AD78" s="40"/>
      <c r="AE78" s="40"/>
    </row>
    <row r="79" spans="1:31" s="2" customFormat="1" ht="15.6" customHeight="1">
      <c r="A79" s="40"/>
      <c r="B79" s="41"/>
      <c r="C79" s="33" t="s">
        <v>35</v>
      </c>
      <c r="D79" s="42"/>
      <c r="E79" s="42"/>
      <c r="F79" s="28" t="str">
        <f>IF(E18="","",E18)</f>
        <v>Vyplň údaj</v>
      </c>
      <c r="G79" s="42"/>
      <c r="H79" s="42"/>
      <c r="I79" s="142" t="s">
        <v>40</v>
      </c>
      <c r="J79" s="38" t="str">
        <f>E24</f>
        <v>Prodin, a.s.</v>
      </c>
      <c r="K79" s="42"/>
      <c r="L79" s="139"/>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pans="1:31" s="11" customFormat="1" ht="29.25" customHeight="1">
      <c r="A81" s="192"/>
      <c r="B81" s="193"/>
      <c r="C81" s="194" t="s">
        <v>185</v>
      </c>
      <c r="D81" s="195" t="s">
        <v>62</v>
      </c>
      <c r="E81" s="195" t="s">
        <v>58</v>
      </c>
      <c r="F81" s="195" t="s">
        <v>59</v>
      </c>
      <c r="G81" s="195" t="s">
        <v>186</v>
      </c>
      <c r="H81" s="195" t="s">
        <v>187</v>
      </c>
      <c r="I81" s="196" t="s">
        <v>188</v>
      </c>
      <c r="J81" s="195" t="s">
        <v>179</v>
      </c>
      <c r="K81" s="197" t="s">
        <v>189</v>
      </c>
      <c r="L81" s="198"/>
      <c r="M81" s="94" t="s">
        <v>32</v>
      </c>
      <c r="N81" s="95" t="s">
        <v>47</v>
      </c>
      <c r="O81" s="95" t="s">
        <v>190</v>
      </c>
      <c r="P81" s="95" t="s">
        <v>191</v>
      </c>
      <c r="Q81" s="95" t="s">
        <v>192</v>
      </c>
      <c r="R81" s="95" t="s">
        <v>193</v>
      </c>
      <c r="S81" s="95" t="s">
        <v>194</v>
      </c>
      <c r="T81" s="96" t="s">
        <v>195</v>
      </c>
      <c r="U81" s="192"/>
      <c r="V81" s="192"/>
      <c r="W81" s="192"/>
      <c r="X81" s="192"/>
      <c r="Y81" s="192"/>
      <c r="Z81" s="192"/>
      <c r="AA81" s="192"/>
      <c r="AB81" s="192"/>
      <c r="AC81" s="192"/>
      <c r="AD81" s="192"/>
      <c r="AE81" s="192"/>
    </row>
    <row r="82" spans="1:63" s="2" customFormat="1" ht="22.8" customHeight="1">
      <c r="A82" s="40"/>
      <c r="B82" s="41"/>
      <c r="C82" s="101" t="s">
        <v>196</v>
      </c>
      <c r="D82" s="42"/>
      <c r="E82" s="42"/>
      <c r="F82" s="42"/>
      <c r="G82" s="42"/>
      <c r="H82" s="42"/>
      <c r="I82" s="138"/>
      <c r="J82" s="199">
        <f>BK82</f>
        <v>0</v>
      </c>
      <c r="K82" s="42"/>
      <c r="L82" s="46"/>
      <c r="M82" s="97"/>
      <c r="N82" s="200"/>
      <c r="O82" s="98"/>
      <c r="P82" s="201">
        <f>P83+P102+P117</f>
        <v>0</v>
      </c>
      <c r="Q82" s="98"/>
      <c r="R82" s="201">
        <f>R83+R102+R117</f>
        <v>0</v>
      </c>
      <c r="S82" s="98"/>
      <c r="T82" s="202">
        <f>T83+T102+T117</f>
        <v>0</v>
      </c>
      <c r="U82" s="40"/>
      <c r="V82" s="40"/>
      <c r="W82" s="40"/>
      <c r="X82" s="40"/>
      <c r="Y82" s="40"/>
      <c r="Z82" s="40"/>
      <c r="AA82" s="40"/>
      <c r="AB82" s="40"/>
      <c r="AC82" s="40"/>
      <c r="AD82" s="40"/>
      <c r="AE82" s="40"/>
      <c r="AT82" s="18" t="s">
        <v>76</v>
      </c>
      <c r="AU82" s="18" t="s">
        <v>180</v>
      </c>
      <c r="BK82" s="203">
        <f>BK83+BK102+BK117</f>
        <v>0</v>
      </c>
    </row>
    <row r="83" spans="1:63" s="12" customFormat="1" ht="25.9" customHeight="1">
      <c r="A83" s="12"/>
      <c r="B83" s="204"/>
      <c r="C83" s="205"/>
      <c r="D83" s="206" t="s">
        <v>76</v>
      </c>
      <c r="E83" s="207" t="s">
        <v>203</v>
      </c>
      <c r="F83" s="207" t="s">
        <v>220</v>
      </c>
      <c r="G83" s="205"/>
      <c r="H83" s="205"/>
      <c r="I83" s="208"/>
      <c r="J83" s="209">
        <f>BK83</f>
        <v>0</v>
      </c>
      <c r="K83" s="205"/>
      <c r="L83" s="210"/>
      <c r="M83" s="211"/>
      <c r="N83" s="212"/>
      <c r="O83" s="212"/>
      <c r="P83" s="213">
        <f>SUM(P84:P101)</f>
        <v>0</v>
      </c>
      <c r="Q83" s="212"/>
      <c r="R83" s="213">
        <f>SUM(R84:R101)</f>
        <v>0</v>
      </c>
      <c r="S83" s="212"/>
      <c r="T83" s="214">
        <f>SUM(T84:T101)</f>
        <v>0</v>
      </c>
      <c r="U83" s="12"/>
      <c r="V83" s="12"/>
      <c r="W83" s="12"/>
      <c r="X83" s="12"/>
      <c r="Y83" s="12"/>
      <c r="Z83" s="12"/>
      <c r="AA83" s="12"/>
      <c r="AB83" s="12"/>
      <c r="AC83" s="12"/>
      <c r="AD83" s="12"/>
      <c r="AE83" s="12"/>
      <c r="AR83" s="215" t="s">
        <v>221</v>
      </c>
      <c r="AT83" s="216" t="s">
        <v>76</v>
      </c>
      <c r="AU83" s="216" t="s">
        <v>6</v>
      </c>
      <c r="AY83" s="215" t="s">
        <v>199</v>
      </c>
      <c r="BK83" s="217">
        <f>SUM(BK84:BK101)</f>
        <v>0</v>
      </c>
    </row>
    <row r="84" spans="1:65" s="2" customFormat="1" ht="19.8" customHeight="1">
      <c r="A84" s="40"/>
      <c r="B84" s="41"/>
      <c r="C84" s="260" t="s">
        <v>84</v>
      </c>
      <c r="D84" s="260" t="s">
        <v>222</v>
      </c>
      <c r="E84" s="261" t="s">
        <v>223</v>
      </c>
      <c r="F84" s="262" t="s">
        <v>224</v>
      </c>
      <c r="G84" s="263" t="s">
        <v>206</v>
      </c>
      <c r="H84" s="264">
        <v>12</v>
      </c>
      <c r="I84" s="265"/>
      <c r="J84" s="266">
        <f>ROUND(I84*H84,2)</f>
        <v>0</v>
      </c>
      <c r="K84" s="262" t="s">
        <v>207</v>
      </c>
      <c r="L84" s="46"/>
      <c r="M84" s="267" t="s">
        <v>32</v>
      </c>
      <c r="N84" s="268" t="s">
        <v>48</v>
      </c>
      <c r="O84" s="86"/>
      <c r="P84" s="230">
        <f>O84*H84</f>
        <v>0</v>
      </c>
      <c r="Q84" s="230">
        <v>0</v>
      </c>
      <c r="R84" s="230">
        <f>Q84*H84</f>
        <v>0</v>
      </c>
      <c r="S84" s="230">
        <v>0</v>
      </c>
      <c r="T84" s="231">
        <f>S84*H84</f>
        <v>0</v>
      </c>
      <c r="U84" s="40"/>
      <c r="V84" s="40"/>
      <c r="W84" s="40"/>
      <c r="X84" s="40"/>
      <c r="Y84" s="40"/>
      <c r="Z84" s="40"/>
      <c r="AA84" s="40"/>
      <c r="AB84" s="40"/>
      <c r="AC84" s="40"/>
      <c r="AD84" s="40"/>
      <c r="AE84" s="40"/>
      <c r="AR84" s="232" t="s">
        <v>225</v>
      </c>
      <c r="AT84" s="232" t="s">
        <v>222</v>
      </c>
      <c r="AU84" s="232" t="s">
        <v>84</v>
      </c>
      <c r="AY84" s="18" t="s">
        <v>199</v>
      </c>
      <c r="BE84" s="233">
        <f>IF(N84="základní",J84,0)</f>
        <v>0</v>
      </c>
      <c r="BF84" s="233">
        <f>IF(N84="snížená",J84,0)</f>
        <v>0</v>
      </c>
      <c r="BG84" s="233">
        <f>IF(N84="zákl. přenesená",J84,0)</f>
        <v>0</v>
      </c>
      <c r="BH84" s="233">
        <f>IF(N84="sníž. přenesená",J84,0)</f>
        <v>0</v>
      </c>
      <c r="BI84" s="233">
        <f>IF(N84="nulová",J84,0)</f>
        <v>0</v>
      </c>
      <c r="BJ84" s="18" t="s">
        <v>84</v>
      </c>
      <c r="BK84" s="233">
        <f>ROUND(I84*H84,2)</f>
        <v>0</v>
      </c>
      <c r="BL84" s="18" t="s">
        <v>225</v>
      </c>
      <c r="BM84" s="232" t="s">
        <v>86</v>
      </c>
    </row>
    <row r="85" spans="1:47" s="2" customFormat="1" ht="12">
      <c r="A85" s="40"/>
      <c r="B85" s="41"/>
      <c r="C85" s="42"/>
      <c r="D85" s="234" t="s">
        <v>210</v>
      </c>
      <c r="E85" s="42"/>
      <c r="F85" s="235" t="s">
        <v>224</v>
      </c>
      <c r="G85" s="42"/>
      <c r="H85" s="42"/>
      <c r="I85" s="138"/>
      <c r="J85" s="42"/>
      <c r="K85" s="42"/>
      <c r="L85" s="46"/>
      <c r="M85" s="236"/>
      <c r="N85" s="237"/>
      <c r="O85" s="86"/>
      <c r="P85" s="86"/>
      <c r="Q85" s="86"/>
      <c r="R85" s="86"/>
      <c r="S85" s="86"/>
      <c r="T85" s="87"/>
      <c r="U85" s="40"/>
      <c r="V85" s="40"/>
      <c r="W85" s="40"/>
      <c r="X85" s="40"/>
      <c r="Y85" s="40"/>
      <c r="Z85" s="40"/>
      <c r="AA85" s="40"/>
      <c r="AB85" s="40"/>
      <c r="AC85" s="40"/>
      <c r="AD85" s="40"/>
      <c r="AE85" s="40"/>
      <c r="AT85" s="18" t="s">
        <v>210</v>
      </c>
      <c r="AU85" s="18" t="s">
        <v>84</v>
      </c>
    </row>
    <row r="86" spans="1:65" s="2" customFormat="1" ht="19.8" customHeight="1">
      <c r="A86" s="40"/>
      <c r="B86" s="41"/>
      <c r="C86" s="260" t="s">
        <v>86</v>
      </c>
      <c r="D86" s="260" t="s">
        <v>222</v>
      </c>
      <c r="E86" s="261" t="s">
        <v>226</v>
      </c>
      <c r="F86" s="262" t="s">
        <v>227</v>
      </c>
      <c r="G86" s="263" t="s">
        <v>206</v>
      </c>
      <c r="H86" s="264">
        <v>12</v>
      </c>
      <c r="I86" s="265"/>
      <c r="J86" s="266">
        <f>ROUND(I86*H86,2)</f>
        <v>0</v>
      </c>
      <c r="K86" s="262" t="s">
        <v>207</v>
      </c>
      <c r="L86" s="46"/>
      <c r="M86" s="267" t="s">
        <v>32</v>
      </c>
      <c r="N86" s="268" t="s">
        <v>48</v>
      </c>
      <c r="O86" s="86"/>
      <c r="P86" s="230">
        <f>O86*H86</f>
        <v>0</v>
      </c>
      <c r="Q86" s="230">
        <v>0</v>
      </c>
      <c r="R86" s="230">
        <f>Q86*H86</f>
        <v>0</v>
      </c>
      <c r="S86" s="230">
        <v>0</v>
      </c>
      <c r="T86" s="231">
        <f>S86*H86</f>
        <v>0</v>
      </c>
      <c r="U86" s="40"/>
      <c r="V86" s="40"/>
      <c r="W86" s="40"/>
      <c r="X86" s="40"/>
      <c r="Y86" s="40"/>
      <c r="Z86" s="40"/>
      <c r="AA86" s="40"/>
      <c r="AB86" s="40"/>
      <c r="AC86" s="40"/>
      <c r="AD86" s="40"/>
      <c r="AE86" s="40"/>
      <c r="AR86" s="232" t="s">
        <v>225</v>
      </c>
      <c r="AT86" s="232" t="s">
        <v>222</v>
      </c>
      <c r="AU86" s="232" t="s">
        <v>84</v>
      </c>
      <c r="AY86" s="18" t="s">
        <v>199</v>
      </c>
      <c r="BE86" s="233">
        <f>IF(N86="základní",J86,0)</f>
        <v>0</v>
      </c>
      <c r="BF86" s="233">
        <f>IF(N86="snížená",J86,0)</f>
        <v>0</v>
      </c>
      <c r="BG86" s="233">
        <f>IF(N86="zákl. přenesená",J86,0)</f>
        <v>0</v>
      </c>
      <c r="BH86" s="233">
        <f>IF(N86="sníž. přenesená",J86,0)</f>
        <v>0</v>
      </c>
      <c r="BI86" s="233">
        <f>IF(N86="nulová",J86,0)</f>
        <v>0</v>
      </c>
      <c r="BJ86" s="18" t="s">
        <v>84</v>
      </c>
      <c r="BK86" s="233">
        <f>ROUND(I86*H86,2)</f>
        <v>0</v>
      </c>
      <c r="BL86" s="18" t="s">
        <v>225</v>
      </c>
      <c r="BM86" s="232" t="s">
        <v>209</v>
      </c>
    </row>
    <row r="87" spans="1:47" s="2" customFormat="1" ht="12">
      <c r="A87" s="40"/>
      <c r="B87" s="41"/>
      <c r="C87" s="42"/>
      <c r="D87" s="234" t="s">
        <v>210</v>
      </c>
      <c r="E87" s="42"/>
      <c r="F87" s="235" t="s">
        <v>227</v>
      </c>
      <c r="G87" s="42"/>
      <c r="H87" s="42"/>
      <c r="I87" s="138"/>
      <c r="J87" s="42"/>
      <c r="K87" s="42"/>
      <c r="L87" s="46"/>
      <c r="M87" s="236"/>
      <c r="N87" s="237"/>
      <c r="O87" s="86"/>
      <c r="P87" s="86"/>
      <c r="Q87" s="86"/>
      <c r="R87" s="86"/>
      <c r="S87" s="86"/>
      <c r="T87" s="87"/>
      <c r="U87" s="40"/>
      <c r="V87" s="40"/>
      <c r="W87" s="40"/>
      <c r="X87" s="40"/>
      <c r="Y87" s="40"/>
      <c r="Z87" s="40"/>
      <c r="AA87" s="40"/>
      <c r="AB87" s="40"/>
      <c r="AC87" s="40"/>
      <c r="AD87" s="40"/>
      <c r="AE87" s="40"/>
      <c r="AT87" s="18" t="s">
        <v>210</v>
      </c>
      <c r="AU87" s="18" t="s">
        <v>84</v>
      </c>
    </row>
    <row r="88" spans="1:65" s="2" customFormat="1" ht="19.8" customHeight="1">
      <c r="A88" s="40"/>
      <c r="B88" s="41"/>
      <c r="C88" s="260" t="s">
        <v>221</v>
      </c>
      <c r="D88" s="260" t="s">
        <v>222</v>
      </c>
      <c r="E88" s="261" t="s">
        <v>228</v>
      </c>
      <c r="F88" s="262" t="s">
        <v>229</v>
      </c>
      <c r="G88" s="263" t="s">
        <v>206</v>
      </c>
      <c r="H88" s="264">
        <v>2</v>
      </c>
      <c r="I88" s="265"/>
      <c r="J88" s="266">
        <f>ROUND(I88*H88,2)</f>
        <v>0</v>
      </c>
      <c r="K88" s="262" t="s">
        <v>207</v>
      </c>
      <c r="L88" s="46"/>
      <c r="M88" s="267" t="s">
        <v>32</v>
      </c>
      <c r="N88" s="268" t="s">
        <v>48</v>
      </c>
      <c r="O88" s="86"/>
      <c r="P88" s="230">
        <f>O88*H88</f>
        <v>0</v>
      </c>
      <c r="Q88" s="230">
        <v>0</v>
      </c>
      <c r="R88" s="230">
        <f>Q88*H88</f>
        <v>0</v>
      </c>
      <c r="S88" s="230">
        <v>0</v>
      </c>
      <c r="T88" s="231">
        <f>S88*H88</f>
        <v>0</v>
      </c>
      <c r="U88" s="40"/>
      <c r="V88" s="40"/>
      <c r="W88" s="40"/>
      <c r="X88" s="40"/>
      <c r="Y88" s="40"/>
      <c r="Z88" s="40"/>
      <c r="AA88" s="40"/>
      <c r="AB88" s="40"/>
      <c r="AC88" s="40"/>
      <c r="AD88" s="40"/>
      <c r="AE88" s="40"/>
      <c r="AR88" s="232" t="s">
        <v>225</v>
      </c>
      <c r="AT88" s="232" t="s">
        <v>222</v>
      </c>
      <c r="AU88" s="232" t="s">
        <v>84</v>
      </c>
      <c r="AY88" s="18" t="s">
        <v>199</v>
      </c>
      <c r="BE88" s="233">
        <f>IF(N88="základní",J88,0)</f>
        <v>0</v>
      </c>
      <c r="BF88" s="233">
        <f>IF(N88="snížená",J88,0)</f>
        <v>0</v>
      </c>
      <c r="BG88" s="233">
        <f>IF(N88="zákl. přenesená",J88,0)</f>
        <v>0</v>
      </c>
      <c r="BH88" s="233">
        <f>IF(N88="sníž. přenesená",J88,0)</f>
        <v>0</v>
      </c>
      <c r="BI88" s="233">
        <f>IF(N88="nulová",J88,0)</f>
        <v>0</v>
      </c>
      <c r="BJ88" s="18" t="s">
        <v>84</v>
      </c>
      <c r="BK88" s="233">
        <f>ROUND(I88*H88,2)</f>
        <v>0</v>
      </c>
      <c r="BL88" s="18" t="s">
        <v>225</v>
      </c>
      <c r="BM88" s="232" t="s">
        <v>230</v>
      </c>
    </row>
    <row r="89" spans="1:47" s="2" customFormat="1" ht="12">
      <c r="A89" s="40"/>
      <c r="B89" s="41"/>
      <c r="C89" s="42"/>
      <c r="D89" s="234" t="s">
        <v>210</v>
      </c>
      <c r="E89" s="42"/>
      <c r="F89" s="235" t="s">
        <v>229</v>
      </c>
      <c r="G89" s="42"/>
      <c r="H89" s="42"/>
      <c r="I89" s="138"/>
      <c r="J89" s="42"/>
      <c r="K89" s="42"/>
      <c r="L89" s="46"/>
      <c r="M89" s="236"/>
      <c r="N89" s="237"/>
      <c r="O89" s="86"/>
      <c r="P89" s="86"/>
      <c r="Q89" s="86"/>
      <c r="R89" s="86"/>
      <c r="S89" s="86"/>
      <c r="T89" s="87"/>
      <c r="U89" s="40"/>
      <c r="V89" s="40"/>
      <c r="W89" s="40"/>
      <c r="X89" s="40"/>
      <c r="Y89" s="40"/>
      <c r="Z89" s="40"/>
      <c r="AA89" s="40"/>
      <c r="AB89" s="40"/>
      <c r="AC89" s="40"/>
      <c r="AD89" s="40"/>
      <c r="AE89" s="40"/>
      <c r="AT89" s="18" t="s">
        <v>210</v>
      </c>
      <c r="AU89" s="18" t="s">
        <v>84</v>
      </c>
    </row>
    <row r="90" spans="1:65" s="2" customFormat="1" ht="14.4" customHeight="1">
      <c r="A90" s="40"/>
      <c r="B90" s="41"/>
      <c r="C90" s="260" t="s">
        <v>209</v>
      </c>
      <c r="D90" s="260" t="s">
        <v>222</v>
      </c>
      <c r="E90" s="261" t="s">
        <v>231</v>
      </c>
      <c r="F90" s="262" t="s">
        <v>232</v>
      </c>
      <c r="G90" s="263" t="s">
        <v>206</v>
      </c>
      <c r="H90" s="264">
        <v>12</v>
      </c>
      <c r="I90" s="265"/>
      <c r="J90" s="266">
        <f>ROUND(I90*H90,2)</f>
        <v>0</v>
      </c>
      <c r="K90" s="262" t="s">
        <v>32</v>
      </c>
      <c r="L90" s="46"/>
      <c r="M90" s="267" t="s">
        <v>32</v>
      </c>
      <c r="N90" s="268" t="s">
        <v>48</v>
      </c>
      <c r="O90" s="86"/>
      <c r="P90" s="230">
        <f>O90*H90</f>
        <v>0</v>
      </c>
      <c r="Q90" s="230">
        <v>0</v>
      </c>
      <c r="R90" s="230">
        <f>Q90*H90</f>
        <v>0</v>
      </c>
      <c r="S90" s="230">
        <v>0</v>
      </c>
      <c r="T90" s="231">
        <f>S90*H90</f>
        <v>0</v>
      </c>
      <c r="U90" s="40"/>
      <c r="V90" s="40"/>
      <c r="W90" s="40"/>
      <c r="X90" s="40"/>
      <c r="Y90" s="40"/>
      <c r="Z90" s="40"/>
      <c r="AA90" s="40"/>
      <c r="AB90" s="40"/>
      <c r="AC90" s="40"/>
      <c r="AD90" s="40"/>
      <c r="AE90" s="40"/>
      <c r="AR90" s="232" t="s">
        <v>225</v>
      </c>
      <c r="AT90" s="232" t="s">
        <v>222</v>
      </c>
      <c r="AU90" s="232" t="s">
        <v>84</v>
      </c>
      <c r="AY90" s="18" t="s">
        <v>199</v>
      </c>
      <c r="BE90" s="233">
        <f>IF(N90="základní",J90,0)</f>
        <v>0</v>
      </c>
      <c r="BF90" s="233">
        <f>IF(N90="snížená",J90,0)</f>
        <v>0</v>
      </c>
      <c r="BG90" s="233">
        <f>IF(N90="zákl. přenesená",J90,0)</f>
        <v>0</v>
      </c>
      <c r="BH90" s="233">
        <f>IF(N90="sníž. přenesená",J90,0)</f>
        <v>0</v>
      </c>
      <c r="BI90" s="233">
        <f>IF(N90="nulová",J90,0)</f>
        <v>0</v>
      </c>
      <c r="BJ90" s="18" t="s">
        <v>84</v>
      </c>
      <c r="BK90" s="233">
        <f>ROUND(I90*H90,2)</f>
        <v>0</v>
      </c>
      <c r="BL90" s="18" t="s">
        <v>225</v>
      </c>
      <c r="BM90" s="232" t="s">
        <v>208</v>
      </c>
    </row>
    <row r="91" spans="1:47" s="2" customFormat="1" ht="12">
      <c r="A91" s="40"/>
      <c r="B91" s="41"/>
      <c r="C91" s="42"/>
      <c r="D91" s="234" t="s">
        <v>210</v>
      </c>
      <c r="E91" s="42"/>
      <c r="F91" s="235" t="s">
        <v>232</v>
      </c>
      <c r="G91" s="42"/>
      <c r="H91" s="42"/>
      <c r="I91" s="138"/>
      <c r="J91" s="42"/>
      <c r="K91" s="42"/>
      <c r="L91" s="46"/>
      <c r="M91" s="236"/>
      <c r="N91" s="237"/>
      <c r="O91" s="86"/>
      <c r="P91" s="86"/>
      <c r="Q91" s="86"/>
      <c r="R91" s="86"/>
      <c r="S91" s="86"/>
      <c r="T91" s="87"/>
      <c r="U91" s="40"/>
      <c r="V91" s="40"/>
      <c r="W91" s="40"/>
      <c r="X91" s="40"/>
      <c r="Y91" s="40"/>
      <c r="Z91" s="40"/>
      <c r="AA91" s="40"/>
      <c r="AB91" s="40"/>
      <c r="AC91" s="40"/>
      <c r="AD91" s="40"/>
      <c r="AE91" s="40"/>
      <c r="AT91" s="18" t="s">
        <v>210</v>
      </c>
      <c r="AU91" s="18" t="s">
        <v>84</v>
      </c>
    </row>
    <row r="92" spans="1:65" s="2" customFormat="1" ht="30" customHeight="1">
      <c r="A92" s="40"/>
      <c r="B92" s="41"/>
      <c r="C92" s="260" t="s">
        <v>200</v>
      </c>
      <c r="D92" s="260" t="s">
        <v>222</v>
      </c>
      <c r="E92" s="261" t="s">
        <v>233</v>
      </c>
      <c r="F92" s="262" t="s">
        <v>234</v>
      </c>
      <c r="G92" s="263" t="s">
        <v>206</v>
      </c>
      <c r="H92" s="264">
        <v>12</v>
      </c>
      <c r="I92" s="265"/>
      <c r="J92" s="266">
        <f>ROUND(I92*H92,2)</f>
        <v>0</v>
      </c>
      <c r="K92" s="262" t="s">
        <v>207</v>
      </c>
      <c r="L92" s="46"/>
      <c r="M92" s="267" t="s">
        <v>32</v>
      </c>
      <c r="N92" s="268" t="s">
        <v>48</v>
      </c>
      <c r="O92" s="86"/>
      <c r="P92" s="230">
        <f>O92*H92</f>
        <v>0</v>
      </c>
      <c r="Q92" s="230">
        <v>0</v>
      </c>
      <c r="R92" s="230">
        <f>Q92*H92</f>
        <v>0</v>
      </c>
      <c r="S92" s="230">
        <v>0</v>
      </c>
      <c r="T92" s="231">
        <f>S92*H92</f>
        <v>0</v>
      </c>
      <c r="U92" s="40"/>
      <c r="V92" s="40"/>
      <c r="W92" s="40"/>
      <c r="X92" s="40"/>
      <c r="Y92" s="40"/>
      <c r="Z92" s="40"/>
      <c r="AA92" s="40"/>
      <c r="AB92" s="40"/>
      <c r="AC92" s="40"/>
      <c r="AD92" s="40"/>
      <c r="AE92" s="40"/>
      <c r="AR92" s="232" t="s">
        <v>225</v>
      </c>
      <c r="AT92" s="232" t="s">
        <v>222</v>
      </c>
      <c r="AU92" s="232" t="s">
        <v>84</v>
      </c>
      <c r="AY92" s="18" t="s">
        <v>199</v>
      </c>
      <c r="BE92" s="233">
        <f>IF(N92="základní",J92,0)</f>
        <v>0</v>
      </c>
      <c r="BF92" s="233">
        <f>IF(N92="snížená",J92,0)</f>
        <v>0</v>
      </c>
      <c r="BG92" s="233">
        <f>IF(N92="zákl. přenesená",J92,0)</f>
        <v>0</v>
      </c>
      <c r="BH92" s="233">
        <f>IF(N92="sníž. přenesená",J92,0)</f>
        <v>0</v>
      </c>
      <c r="BI92" s="233">
        <f>IF(N92="nulová",J92,0)</f>
        <v>0</v>
      </c>
      <c r="BJ92" s="18" t="s">
        <v>84</v>
      </c>
      <c r="BK92" s="233">
        <f>ROUND(I92*H92,2)</f>
        <v>0</v>
      </c>
      <c r="BL92" s="18" t="s">
        <v>225</v>
      </c>
      <c r="BM92" s="232" t="s">
        <v>235</v>
      </c>
    </row>
    <row r="93" spans="1:47" s="2" customFormat="1" ht="12">
      <c r="A93" s="40"/>
      <c r="B93" s="41"/>
      <c r="C93" s="42"/>
      <c r="D93" s="234" t="s">
        <v>210</v>
      </c>
      <c r="E93" s="42"/>
      <c r="F93" s="235" t="s">
        <v>234</v>
      </c>
      <c r="G93" s="42"/>
      <c r="H93" s="42"/>
      <c r="I93" s="138"/>
      <c r="J93" s="42"/>
      <c r="K93" s="42"/>
      <c r="L93" s="46"/>
      <c r="M93" s="236"/>
      <c r="N93" s="237"/>
      <c r="O93" s="86"/>
      <c r="P93" s="86"/>
      <c r="Q93" s="86"/>
      <c r="R93" s="86"/>
      <c r="S93" s="86"/>
      <c r="T93" s="87"/>
      <c r="U93" s="40"/>
      <c r="V93" s="40"/>
      <c r="W93" s="40"/>
      <c r="X93" s="40"/>
      <c r="Y93" s="40"/>
      <c r="Z93" s="40"/>
      <c r="AA93" s="40"/>
      <c r="AB93" s="40"/>
      <c r="AC93" s="40"/>
      <c r="AD93" s="40"/>
      <c r="AE93" s="40"/>
      <c r="AT93" s="18" t="s">
        <v>210</v>
      </c>
      <c r="AU93" s="18" t="s">
        <v>84</v>
      </c>
    </row>
    <row r="94" spans="1:65" s="2" customFormat="1" ht="19.8" customHeight="1">
      <c r="A94" s="40"/>
      <c r="B94" s="41"/>
      <c r="C94" s="260" t="s">
        <v>230</v>
      </c>
      <c r="D94" s="260" t="s">
        <v>222</v>
      </c>
      <c r="E94" s="261" t="s">
        <v>236</v>
      </c>
      <c r="F94" s="262" t="s">
        <v>237</v>
      </c>
      <c r="G94" s="263" t="s">
        <v>206</v>
      </c>
      <c r="H94" s="264">
        <v>12</v>
      </c>
      <c r="I94" s="265"/>
      <c r="J94" s="266">
        <f>ROUND(I94*H94,2)</f>
        <v>0</v>
      </c>
      <c r="K94" s="262" t="s">
        <v>207</v>
      </c>
      <c r="L94" s="46"/>
      <c r="M94" s="267" t="s">
        <v>32</v>
      </c>
      <c r="N94" s="268" t="s">
        <v>48</v>
      </c>
      <c r="O94" s="86"/>
      <c r="P94" s="230">
        <f>O94*H94</f>
        <v>0</v>
      </c>
      <c r="Q94" s="230">
        <v>0</v>
      </c>
      <c r="R94" s="230">
        <f>Q94*H94</f>
        <v>0</v>
      </c>
      <c r="S94" s="230">
        <v>0</v>
      </c>
      <c r="T94" s="231">
        <f>S94*H94</f>
        <v>0</v>
      </c>
      <c r="U94" s="40"/>
      <c r="V94" s="40"/>
      <c r="W94" s="40"/>
      <c r="X94" s="40"/>
      <c r="Y94" s="40"/>
      <c r="Z94" s="40"/>
      <c r="AA94" s="40"/>
      <c r="AB94" s="40"/>
      <c r="AC94" s="40"/>
      <c r="AD94" s="40"/>
      <c r="AE94" s="40"/>
      <c r="AR94" s="232" t="s">
        <v>225</v>
      </c>
      <c r="AT94" s="232" t="s">
        <v>222</v>
      </c>
      <c r="AU94" s="232" t="s">
        <v>84</v>
      </c>
      <c r="AY94" s="18" t="s">
        <v>199</v>
      </c>
      <c r="BE94" s="233">
        <f>IF(N94="základní",J94,0)</f>
        <v>0</v>
      </c>
      <c r="BF94" s="233">
        <f>IF(N94="snížená",J94,0)</f>
        <v>0</v>
      </c>
      <c r="BG94" s="233">
        <f>IF(N94="zákl. přenesená",J94,0)</f>
        <v>0</v>
      </c>
      <c r="BH94" s="233">
        <f>IF(N94="sníž. přenesená",J94,0)</f>
        <v>0</v>
      </c>
      <c r="BI94" s="233">
        <f>IF(N94="nulová",J94,0)</f>
        <v>0</v>
      </c>
      <c r="BJ94" s="18" t="s">
        <v>84</v>
      </c>
      <c r="BK94" s="233">
        <f>ROUND(I94*H94,2)</f>
        <v>0</v>
      </c>
      <c r="BL94" s="18" t="s">
        <v>225</v>
      </c>
      <c r="BM94" s="232" t="s">
        <v>238</v>
      </c>
    </row>
    <row r="95" spans="1:47" s="2" customFormat="1" ht="12">
      <c r="A95" s="40"/>
      <c r="B95" s="41"/>
      <c r="C95" s="42"/>
      <c r="D95" s="234" t="s">
        <v>210</v>
      </c>
      <c r="E95" s="42"/>
      <c r="F95" s="235" t="s">
        <v>237</v>
      </c>
      <c r="G95" s="42"/>
      <c r="H95" s="42"/>
      <c r="I95" s="138"/>
      <c r="J95" s="42"/>
      <c r="K95" s="42"/>
      <c r="L95" s="46"/>
      <c r="M95" s="236"/>
      <c r="N95" s="237"/>
      <c r="O95" s="86"/>
      <c r="P95" s="86"/>
      <c r="Q95" s="86"/>
      <c r="R95" s="86"/>
      <c r="S95" s="86"/>
      <c r="T95" s="87"/>
      <c r="U95" s="40"/>
      <c r="V95" s="40"/>
      <c r="W95" s="40"/>
      <c r="X95" s="40"/>
      <c r="Y95" s="40"/>
      <c r="Z95" s="40"/>
      <c r="AA95" s="40"/>
      <c r="AB95" s="40"/>
      <c r="AC95" s="40"/>
      <c r="AD95" s="40"/>
      <c r="AE95" s="40"/>
      <c r="AT95" s="18" t="s">
        <v>210</v>
      </c>
      <c r="AU95" s="18" t="s">
        <v>84</v>
      </c>
    </row>
    <row r="96" spans="1:65" s="2" customFormat="1" ht="19.8" customHeight="1">
      <c r="A96" s="40"/>
      <c r="B96" s="41"/>
      <c r="C96" s="260" t="s">
        <v>239</v>
      </c>
      <c r="D96" s="260" t="s">
        <v>222</v>
      </c>
      <c r="E96" s="261" t="s">
        <v>240</v>
      </c>
      <c r="F96" s="262" t="s">
        <v>241</v>
      </c>
      <c r="G96" s="263" t="s">
        <v>206</v>
      </c>
      <c r="H96" s="264">
        <v>2</v>
      </c>
      <c r="I96" s="265"/>
      <c r="J96" s="266">
        <f>ROUND(I96*H96,2)</f>
        <v>0</v>
      </c>
      <c r="K96" s="262" t="s">
        <v>207</v>
      </c>
      <c r="L96" s="46"/>
      <c r="M96" s="267" t="s">
        <v>32</v>
      </c>
      <c r="N96" s="268"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225</v>
      </c>
      <c r="AT96" s="232" t="s">
        <v>222</v>
      </c>
      <c r="AU96" s="232" t="s">
        <v>84</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225</v>
      </c>
      <c r="BM96" s="232" t="s">
        <v>242</v>
      </c>
    </row>
    <row r="97" spans="1:47" s="2" customFormat="1" ht="12">
      <c r="A97" s="40"/>
      <c r="B97" s="41"/>
      <c r="C97" s="42"/>
      <c r="D97" s="234" t="s">
        <v>210</v>
      </c>
      <c r="E97" s="42"/>
      <c r="F97" s="235" t="s">
        <v>241</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84</v>
      </c>
    </row>
    <row r="98" spans="1:65" s="2" customFormat="1" ht="19.8" customHeight="1">
      <c r="A98" s="40"/>
      <c r="B98" s="41"/>
      <c r="C98" s="260" t="s">
        <v>208</v>
      </c>
      <c r="D98" s="260" t="s">
        <v>222</v>
      </c>
      <c r="E98" s="261" t="s">
        <v>243</v>
      </c>
      <c r="F98" s="262" t="s">
        <v>244</v>
      </c>
      <c r="G98" s="263" t="s">
        <v>206</v>
      </c>
      <c r="H98" s="264">
        <v>12</v>
      </c>
      <c r="I98" s="265"/>
      <c r="J98" s="266">
        <f>ROUND(I98*H98,2)</f>
        <v>0</v>
      </c>
      <c r="K98" s="262" t="s">
        <v>32</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225</v>
      </c>
      <c r="AT98" s="232" t="s">
        <v>222</v>
      </c>
      <c r="AU98" s="232" t="s">
        <v>84</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225</v>
      </c>
      <c r="BM98" s="232" t="s">
        <v>245</v>
      </c>
    </row>
    <row r="99" spans="1:47" s="2" customFormat="1" ht="12">
      <c r="A99" s="40"/>
      <c r="B99" s="41"/>
      <c r="C99" s="42"/>
      <c r="D99" s="234" t="s">
        <v>210</v>
      </c>
      <c r="E99" s="42"/>
      <c r="F99" s="235" t="s">
        <v>244</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84</v>
      </c>
    </row>
    <row r="100" spans="1:51" s="13" customFormat="1" ht="12">
      <c r="A100" s="13"/>
      <c r="B100" s="238"/>
      <c r="C100" s="239"/>
      <c r="D100" s="234" t="s">
        <v>213</v>
      </c>
      <c r="E100" s="240" t="s">
        <v>32</v>
      </c>
      <c r="F100" s="241" t="s">
        <v>246</v>
      </c>
      <c r="G100" s="239"/>
      <c r="H100" s="242">
        <v>12</v>
      </c>
      <c r="I100" s="243"/>
      <c r="J100" s="239"/>
      <c r="K100" s="239"/>
      <c r="L100" s="244"/>
      <c r="M100" s="245"/>
      <c r="N100" s="246"/>
      <c r="O100" s="246"/>
      <c r="P100" s="246"/>
      <c r="Q100" s="246"/>
      <c r="R100" s="246"/>
      <c r="S100" s="246"/>
      <c r="T100" s="247"/>
      <c r="U100" s="13"/>
      <c r="V100" s="13"/>
      <c r="W100" s="13"/>
      <c r="X100" s="13"/>
      <c r="Y100" s="13"/>
      <c r="Z100" s="13"/>
      <c r="AA100" s="13"/>
      <c r="AB100" s="13"/>
      <c r="AC100" s="13"/>
      <c r="AD100" s="13"/>
      <c r="AE100" s="13"/>
      <c r="AT100" s="248" t="s">
        <v>213</v>
      </c>
      <c r="AU100" s="248" t="s">
        <v>84</v>
      </c>
      <c r="AV100" s="13" t="s">
        <v>86</v>
      </c>
      <c r="AW100" s="13" t="s">
        <v>39</v>
      </c>
      <c r="AX100" s="13" t="s">
        <v>6</v>
      </c>
      <c r="AY100" s="248" t="s">
        <v>199</v>
      </c>
    </row>
    <row r="101" spans="1:51" s="14" customFormat="1" ht="12">
      <c r="A101" s="14"/>
      <c r="B101" s="249"/>
      <c r="C101" s="250"/>
      <c r="D101" s="234" t="s">
        <v>213</v>
      </c>
      <c r="E101" s="251" t="s">
        <v>32</v>
      </c>
      <c r="F101" s="252" t="s">
        <v>215</v>
      </c>
      <c r="G101" s="250"/>
      <c r="H101" s="253">
        <v>12</v>
      </c>
      <c r="I101" s="254"/>
      <c r="J101" s="250"/>
      <c r="K101" s="250"/>
      <c r="L101" s="255"/>
      <c r="M101" s="269"/>
      <c r="N101" s="270"/>
      <c r="O101" s="270"/>
      <c r="P101" s="270"/>
      <c r="Q101" s="270"/>
      <c r="R101" s="270"/>
      <c r="S101" s="270"/>
      <c r="T101" s="271"/>
      <c r="U101" s="14"/>
      <c r="V101" s="14"/>
      <c r="W101" s="14"/>
      <c r="X101" s="14"/>
      <c r="Y101" s="14"/>
      <c r="Z101" s="14"/>
      <c r="AA101" s="14"/>
      <c r="AB101" s="14"/>
      <c r="AC101" s="14"/>
      <c r="AD101" s="14"/>
      <c r="AE101" s="14"/>
      <c r="AT101" s="259" t="s">
        <v>213</v>
      </c>
      <c r="AU101" s="259" t="s">
        <v>84</v>
      </c>
      <c r="AV101" s="14" t="s">
        <v>209</v>
      </c>
      <c r="AW101" s="14" t="s">
        <v>39</v>
      </c>
      <c r="AX101" s="14" t="s">
        <v>84</v>
      </c>
      <c r="AY101" s="259" t="s">
        <v>199</v>
      </c>
    </row>
    <row r="102" spans="1:63" s="12" customFormat="1" ht="25.9" customHeight="1">
      <c r="A102" s="12"/>
      <c r="B102" s="204"/>
      <c r="C102" s="205"/>
      <c r="D102" s="206" t="s">
        <v>76</v>
      </c>
      <c r="E102" s="207" t="s">
        <v>247</v>
      </c>
      <c r="F102" s="207" t="s">
        <v>248</v>
      </c>
      <c r="G102" s="205"/>
      <c r="H102" s="205"/>
      <c r="I102" s="208"/>
      <c r="J102" s="209">
        <f>BK102</f>
        <v>0</v>
      </c>
      <c r="K102" s="205"/>
      <c r="L102" s="210"/>
      <c r="M102" s="211"/>
      <c r="N102" s="212"/>
      <c r="O102" s="212"/>
      <c r="P102" s="213">
        <f>SUM(P103:P116)</f>
        <v>0</v>
      </c>
      <c r="Q102" s="212"/>
      <c r="R102" s="213">
        <f>SUM(R103:R116)</f>
        <v>0</v>
      </c>
      <c r="S102" s="212"/>
      <c r="T102" s="214">
        <f>SUM(T103:T116)</f>
        <v>0</v>
      </c>
      <c r="U102" s="12"/>
      <c r="V102" s="12"/>
      <c r="W102" s="12"/>
      <c r="X102" s="12"/>
      <c r="Y102" s="12"/>
      <c r="Z102" s="12"/>
      <c r="AA102" s="12"/>
      <c r="AB102" s="12"/>
      <c r="AC102" s="12"/>
      <c r="AD102" s="12"/>
      <c r="AE102" s="12"/>
      <c r="AR102" s="215" t="s">
        <v>209</v>
      </c>
      <c r="AT102" s="216" t="s">
        <v>76</v>
      </c>
      <c r="AU102" s="216" t="s">
        <v>6</v>
      </c>
      <c r="AY102" s="215" t="s">
        <v>199</v>
      </c>
      <c r="BK102" s="217">
        <f>SUM(BK103:BK116)</f>
        <v>0</v>
      </c>
    </row>
    <row r="103" spans="1:65" s="2" customFormat="1" ht="14.4" customHeight="1">
      <c r="A103" s="40"/>
      <c r="B103" s="41"/>
      <c r="C103" s="260" t="s">
        <v>249</v>
      </c>
      <c r="D103" s="260" t="s">
        <v>222</v>
      </c>
      <c r="E103" s="261" t="s">
        <v>250</v>
      </c>
      <c r="F103" s="262" t="s">
        <v>251</v>
      </c>
      <c r="G103" s="263" t="s">
        <v>252</v>
      </c>
      <c r="H103" s="264">
        <v>10</v>
      </c>
      <c r="I103" s="265"/>
      <c r="J103" s="266">
        <f>ROUND(I103*H103,2)</f>
        <v>0</v>
      </c>
      <c r="K103" s="262" t="s">
        <v>32</v>
      </c>
      <c r="L103" s="46"/>
      <c r="M103" s="267" t="s">
        <v>32</v>
      </c>
      <c r="N103" s="268" t="s">
        <v>48</v>
      </c>
      <c r="O103" s="86"/>
      <c r="P103" s="230">
        <f>O103*H103</f>
        <v>0</v>
      </c>
      <c r="Q103" s="230">
        <v>0</v>
      </c>
      <c r="R103" s="230">
        <f>Q103*H103</f>
        <v>0</v>
      </c>
      <c r="S103" s="230">
        <v>0</v>
      </c>
      <c r="T103" s="231">
        <f>S103*H103</f>
        <v>0</v>
      </c>
      <c r="U103" s="40"/>
      <c r="V103" s="40"/>
      <c r="W103" s="40"/>
      <c r="X103" s="40"/>
      <c r="Y103" s="40"/>
      <c r="Z103" s="40"/>
      <c r="AA103" s="40"/>
      <c r="AB103" s="40"/>
      <c r="AC103" s="40"/>
      <c r="AD103" s="40"/>
      <c r="AE103" s="40"/>
      <c r="AR103" s="232" t="s">
        <v>253</v>
      </c>
      <c r="AT103" s="232" t="s">
        <v>222</v>
      </c>
      <c r="AU103" s="232" t="s">
        <v>84</v>
      </c>
      <c r="AY103" s="18" t="s">
        <v>199</v>
      </c>
      <c r="BE103" s="233">
        <f>IF(N103="základní",J103,0)</f>
        <v>0</v>
      </c>
      <c r="BF103" s="233">
        <f>IF(N103="snížená",J103,0)</f>
        <v>0</v>
      </c>
      <c r="BG103" s="233">
        <f>IF(N103="zákl. přenesená",J103,0)</f>
        <v>0</v>
      </c>
      <c r="BH103" s="233">
        <f>IF(N103="sníž. přenesená",J103,0)</f>
        <v>0</v>
      </c>
      <c r="BI103" s="233">
        <f>IF(N103="nulová",J103,0)</f>
        <v>0</v>
      </c>
      <c r="BJ103" s="18" t="s">
        <v>84</v>
      </c>
      <c r="BK103" s="233">
        <f>ROUND(I103*H103,2)</f>
        <v>0</v>
      </c>
      <c r="BL103" s="18" t="s">
        <v>253</v>
      </c>
      <c r="BM103" s="232" t="s">
        <v>254</v>
      </c>
    </row>
    <row r="104" spans="1:47" s="2" customFormat="1" ht="12">
      <c r="A104" s="40"/>
      <c r="B104" s="41"/>
      <c r="C104" s="42"/>
      <c r="D104" s="234" t="s">
        <v>210</v>
      </c>
      <c r="E104" s="42"/>
      <c r="F104" s="235" t="s">
        <v>251</v>
      </c>
      <c r="G104" s="42"/>
      <c r="H104" s="42"/>
      <c r="I104" s="138"/>
      <c r="J104" s="42"/>
      <c r="K104" s="42"/>
      <c r="L104" s="46"/>
      <c r="M104" s="236"/>
      <c r="N104" s="237"/>
      <c r="O104" s="86"/>
      <c r="P104" s="86"/>
      <c r="Q104" s="86"/>
      <c r="R104" s="86"/>
      <c r="S104" s="86"/>
      <c r="T104" s="87"/>
      <c r="U104" s="40"/>
      <c r="V104" s="40"/>
      <c r="W104" s="40"/>
      <c r="X104" s="40"/>
      <c r="Y104" s="40"/>
      <c r="Z104" s="40"/>
      <c r="AA104" s="40"/>
      <c r="AB104" s="40"/>
      <c r="AC104" s="40"/>
      <c r="AD104" s="40"/>
      <c r="AE104" s="40"/>
      <c r="AT104" s="18" t="s">
        <v>210</v>
      </c>
      <c r="AU104" s="18" t="s">
        <v>84</v>
      </c>
    </row>
    <row r="105" spans="1:65" s="2" customFormat="1" ht="14.4" customHeight="1">
      <c r="A105" s="40"/>
      <c r="B105" s="41"/>
      <c r="C105" s="260" t="s">
        <v>235</v>
      </c>
      <c r="D105" s="260" t="s">
        <v>222</v>
      </c>
      <c r="E105" s="261" t="s">
        <v>255</v>
      </c>
      <c r="F105" s="262" t="s">
        <v>256</v>
      </c>
      <c r="G105" s="263" t="s">
        <v>206</v>
      </c>
      <c r="H105" s="264">
        <v>1</v>
      </c>
      <c r="I105" s="265"/>
      <c r="J105" s="266">
        <f>ROUND(I105*H105,2)</f>
        <v>0</v>
      </c>
      <c r="K105" s="262" t="s">
        <v>32</v>
      </c>
      <c r="L105" s="46"/>
      <c r="M105" s="267" t="s">
        <v>32</v>
      </c>
      <c r="N105" s="268" t="s">
        <v>48</v>
      </c>
      <c r="O105" s="86"/>
      <c r="P105" s="230">
        <f>O105*H105</f>
        <v>0</v>
      </c>
      <c r="Q105" s="230">
        <v>0</v>
      </c>
      <c r="R105" s="230">
        <f>Q105*H105</f>
        <v>0</v>
      </c>
      <c r="S105" s="230">
        <v>0</v>
      </c>
      <c r="T105" s="231">
        <f>S105*H105</f>
        <v>0</v>
      </c>
      <c r="U105" s="40"/>
      <c r="V105" s="40"/>
      <c r="W105" s="40"/>
      <c r="X105" s="40"/>
      <c r="Y105" s="40"/>
      <c r="Z105" s="40"/>
      <c r="AA105" s="40"/>
      <c r="AB105" s="40"/>
      <c r="AC105" s="40"/>
      <c r="AD105" s="40"/>
      <c r="AE105" s="40"/>
      <c r="AR105" s="232" t="s">
        <v>253</v>
      </c>
      <c r="AT105" s="232" t="s">
        <v>222</v>
      </c>
      <c r="AU105" s="232" t="s">
        <v>84</v>
      </c>
      <c r="AY105" s="18" t="s">
        <v>199</v>
      </c>
      <c r="BE105" s="233">
        <f>IF(N105="základní",J105,0)</f>
        <v>0</v>
      </c>
      <c r="BF105" s="233">
        <f>IF(N105="snížená",J105,0)</f>
        <v>0</v>
      </c>
      <c r="BG105" s="233">
        <f>IF(N105="zákl. přenesená",J105,0)</f>
        <v>0</v>
      </c>
      <c r="BH105" s="233">
        <f>IF(N105="sníž. přenesená",J105,0)</f>
        <v>0</v>
      </c>
      <c r="BI105" s="233">
        <f>IF(N105="nulová",J105,0)</f>
        <v>0</v>
      </c>
      <c r="BJ105" s="18" t="s">
        <v>84</v>
      </c>
      <c r="BK105" s="233">
        <f>ROUND(I105*H105,2)</f>
        <v>0</v>
      </c>
      <c r="BL105" s="18" t="s">
        <v>253</v>
      </c>
      <c r="BM105" s="232" t="s">
        <v>257</v>
      </c>
    </row>
    <row r="106" spans="1:47" s="2" customFormat="1" ht="12">
      <c r="A106" s="40"/>
      <c r="B106" s="41"/>
      <c r="C106" s="42"/>
      <c r="D106" s="234" t="s">
        <v>210</v>
      </c>
      <c r="E106" s="42"/>
      <c r="F106" s="235" t="s">
        <v>256</v>
      </c>
      <c r="G106" s="42"/>
      <c r="H106" s="42"/>
      <c r="I106" s="138"/>
      <c r="J106" s="42"/>
      <c r="K106" s="42"/>
      <c r="L106" s="46"/>
      <c r="M106" s="236"/>
      <c r="N106" s="237"/>
      <c r="O106" s="86"/>
      <c r="P106" s="86"/>
      <c r="Q106" s="86"/>
      <c r="R106" s="86"/>
      <c r="S106" s="86"/>
      <c r="T106" s="87"/>
      <c r="U106" s="40"/>
      <c r="V106" s="40"/>
      <c r="W106" s="40"/>
      <c r="X106" s="40"/>
      <c r="Y106" s="40"/>
      <c r="Z106" s="40"/>
      <c r="AA106" s="40"/>
      <c r="AB106" s="40"/>
      <c r="AC106" s="40"/>
      <c r="AD106" s="40"/>
      <c r="AE106" s="40"/>
      <c r="AT106" s="18" t="s">
        <v>210</v>
      </c>
      <c r="AU106" s="18" t="s">
        <v>84</v>
      </c>
    </row>
    <row r="107" spans="1:65" s="2" customFormat="1" ht="19.8" customHeight="1">
      <c r="A107" s="40"/>
      <c r="B107" s="41"/>
      <c r="C107" s="260" t="s">
        <v>258</v>
      </c>
      <c r="D107" s="260" t="s">
        <v>222</v>
      </c>
      <c r="E107" s="261" t="s">
        <v>259</v>
      </c>
      <c r="F107" s="262" t="s">
        <v>260</v>
      </c>
      <c r="G107" s="263" t="s">
        <v>206</v>
      </c>
      <c r="H107" s="264">
        <v>1</v>
      </c>
      <c r="I107" s="265"/>
      <c r="J107" s="266">
        <f>ROUND(I107*H107,2)</f>
        <v>0</v>
      </c>
      <c r="K107" s="262" t="s">
        <v>32</v>
      </c>
      <c r="L107" s="46"/>
      <c r="M107" s="267" t="s">
        <v>32</v>
      </c>
      <c r="N107" s="268" t="s">
        <v>48</v>
      </c>
      <c r="O107" s="86"/>
      <c r="P107" s="230">
        <f>O107*H107</f>
        <v>0</v>
      </c>
      <c r="Q107" s="230">
        <v>0</v>
      </c>
      <c r="R107" s="230">
        <f>Q107*H107</f>
        <v>0</v>
      </c>
      <c r="S107" s="230">
        <v>0</v>
      </c>
      <c r="T107" s="231">
        <f>S107*H107</f>
        <v>0</v>
      </c>
      <c r="U107" s="40"/>
      <c r="V107" s="40"/>
      <c r="W107" s="40"/>
      <c r="X107" s="40"/>
      <c r="Y107" s="40"/>
      <c r="Z107" s="40"/>
      <c r="AA107" s="40"/>
      <c r="AB107" s="40"/>
      <c r="AC107" s="40"/>
      <c r="AD107" s="40"/>
      <c r="AE107" s="40"/>
      <c r="AR107" s="232" t="s">
        <v>253</v>
      </c>
      <c r="AT107" s="232" t="s">
        <v>222</v>
      </c>
      <c r="AU107" s="232" t="s">
        <v>84</v>
      </c>
      <c r="AY107" s="18" t="s">
        <v>199</v>
      </c>
      <c r="BE107" s="233">
        <f>IF(N107="základní",J107,0)</f>
        <v>0</v>
      </c>
      <c r="BF107" s="233">
        <f>IF(N107="snížená",J107,0)</f>
        <v>0</v>
      </c>
      <c r="BG107" s="233">
        <f>IF(N107="zákl. přenesená",J107,0)</f>
        <v>0</v>
      </c>
      <c r="BH107" s="233">
        <f>IF(N107="sníž. přenesená",J107,0)</f>
        <v>0</v>
      </c>
      <c r="BI107" s="233">
        <f>IF(N107="nulová",J107,0)</f>
        <v>0</v>
      </c>
      <c r="BJ107" s="18" t="s">
        <v>84</v>
      </c>
      <c r="BK107" s="233">
        <f>ROUND(I107*H107,2)</f>
        <v>0</v>
      </c>
      <c r="BL107" s="18" t="s">
        <v>253</v>
      </c>
      <c r="BM107" s="232" t="s">
        <v>261</v>
      </c>
    </row>
    <row r="108" spans="1:47" s="2" customFormat="1" ht="12">
      <c r="A108" s="40"/>
      <c r="B108" s="41"/>
      <c r="C108" s="42"/>
      <c r="D108" s="234" t="s">
        <v>210</v>
      </c>
      <c r="E108" s="42"/>
      <c r="F108" s="235" t="s">
        <v>260</v>
      </c>
      <c r="G108" s="42"/>
      <c r="H108" s="42"/>
      <c r="I108" s="138"/>
      <c r="J108" s="42"/>
      <c r="K108" s="42"/>
      <c r="L108" s="46"/>
      <c r="M108" s="236"/>
      <c r="N108" s="237"/>
      <c r="O108" s="86"/>
      <c r="P108" s="86"/>
      <c r="Q108" s="86"/>
      <c r="R108" s="86"/>
      <c r="S108" s="86"/>
      <c r="T108" s="87"/>
      <c r="U108" s="40"/>
      <c r="V108" s="40"/>
      <c r="W108" s="40"/>
      <c r="X108" s="40"/>
      <c r="Y108" s="40"/>
      <c r="Z108" s="40"/>
      <c r="AA108" s="40"/>
      <c r="AB108" s="40"/>
      <c r="AC108" s="40"/>
      <c r="AD108" s="40"/>
      <c r="AE108" s="40"/>
      <c r="AT108" s="18" t="s">
        <v>210</v>
      </c>
      <c r="AU108" s="18" t="s">
        <v>84</v>
      </c>
    </row>
    <row r="109" spans="1:65" s="2" customFormat="1" ht="19.8" customHeight="1">
      <c r="A109" s="40"/>
      <c r="B109" s="41"/>
      <c r="C109" s="260" t="s">
        <v>238</v>
      </c>
      <c r="D109" s="260" t="s">
        <v>222</v>
      </c>
      <c r="E109" s="261" t="s">
        <v>262</v>
      </c>
      <c r="F109" s="262" t="s">
        <v>263</v>
      </c>
      <c r="G109" s="263" t="s">
        <v>206</v>
      </c>
      <c r="H109" s="264">
        <v>1</v>
      </c>
      <c r="I109" s="265"/>
      <c r="J109" s="266">
        <f>ROUND(I109*H109,2)</f>
        <v>0</v>
      </c>
      <c r="K109" s="262" t="s">
        <v>32</v>
      </c>
      <c r="L109" s="46"/>
      <c r="M109" s="267" t="s">
        <v>32</v>
      </c>
      <c r="N109" s="268" t="s">
        <v>48</v>
      </c>
      <c r="O109" s="86"/>
      <c r="P109" s="230">
        <f>O109*H109</f>
        <v>0</v>
      </c>
      <c r="Q109" s="230">
        <v>0</v>
      </c>
      <c r="R109" s="230">
        <f>Q109*H109</f>
        <v>0</v>
      </c>
      <c r="S109" s="230">
        <v>0</v>
      </c>
      <c r="T109" s="231">
        <f>S109*H109</f>
        <v>0</v>
      </c>
      <c r="U109" s="40"/>
      <c r="V109" s="40"/>
      <c r="W109" s="40"/>
      <c r="X109" s="40"/>
      <c r="Y109" s="40"/>
      <c r="Z109" s="40"/>
      <c r="AA109" s="40"/>
      <c r="AB109" s="40"/>
      <c r="AC109" s="40"/>
      <c r="AD109" s="40"/>
      <c r="AE109" s="40"/>
      <c r="AR109" s="232" t="s">
        <v>253</v>
      </c>
      <c r="AT109" s="232" t="s">
        <v>222</v>
      </c>
      <c r="AU109" s="232" t="s">
        <v>84</v>
      </c>
      <c r="AY109" s="18" t="s">
        <v>199</v>
      </c>
      <c r="BE109" s="233">
        <f>IF(N109="základní",J109,0)</f>
        <v>0</v>
      </c>
      <c r="BF109" s="233">
        <f>IF(N109="snížená",J109,0)</f>
        <v>0</v>
      </c>
      <c r="BG109" s="233">
        <f>IF(N109="zákl. přenesená",J109,0)</f>
        <v>0</v>
      </c>
      <c r="BH109" s="233">
        <f>IF(N109="sníž. přenesená",J109,0)</f>
        <v>0</v>
      </c>
      <c r="BI109" s="233">
        <f>IF(N109="nulová",J109,0)</f>
        <v>0</v>
      </c>
      <c r="BJ109" s="18" t="s">
        <v>84</v>
      </c>
      <c r="BK109" s="233">
        <f>ROUND(I109*H109,2)</f>
        <v>0</v>
      </c>
      <c r="BL109" s="18" t="s">
        <v>253</v>
      </c>
      <c r="BM109" s="232" t="s">
        <v>264</v>
      </c>
    </row>
    <row r="110" spans="1:47" s="2" customFormat="1" ht="12">
      <c r="A110" s="40"/>
      <c r="B110" s="41"/>
      <c r="C110" s="42"/>
      <c r="D110" s="234" t="s">
        <v>210</v>
      </c>
      <c r="E110" s="42"/>
      <c r="F110" s="235" t="s">
        <v>263</v>
      </c>
      <c r="G110" s="42"/>
      <c r="H110" s="42"/>
      <c r="I110" s="138"/>
      <c r="J110" s="42"/>
      <c r="K110" s="42"/>
      <c r="L110" s="46"/>
      <c r="M110" s="236"/>
      <c r="N110" s="237"/>
      <c r="O110" s="86"/>
      <c r="P110" s="86"/>
      <c r="Q110" s="86"/>
      <c r="R110" s="86"/>
      <c r="S110" s="86"/>
      <c r="T110" s="87"/>
      <c r="U110" s="40"/>
      <c r="V110" s="40"/>
      <c r="W110" s="40"/>
      <c r="X110" s="40"/>
      <c r="Y110" s="40"/>
      <c r="Z110" s="40"/>
      <c r="AA110" s="40"/>
      <c r="AB110" s="40"/>
      <c r="AC110" s="40"/>
      <c r="AD110" s="40"/>
      <c r="AE110" s="40"/>
      <c r="AT110" s="18" t="s">
        <v>210</v>
      </c>
      <c r="AU110" s="18" t="s">
        <v>84</v>
      </c>
    </row>
    <row r="111" spans="1:65" s="2" customFormat="1" ht="30" customHeight="1">
      <c r="A111" s="40"/>
      <c r="B111" s="41"/>
      <c r="C111" s="260" t="s">
        <v>265</v>
      </c>
      <c r="D111" s="260" t="s">
        <v>222</v>
      </c>
      <c r="E111" s="261" t="s">
        <v>266</v>
      </c>
      <c r="F111" s="262" t="s">
        <v>267</v>
      </c>
      <c r="G111" s="263" t="s">
        <v>206</v>
      </c>
      <c r="H111" s="264">
        <v>5</v>
      </c>
      <c r="I111" s="265"/>
      <c r="J111" s="266">
        <f>ROUND(I111*H111,2)</f>
        <v>0</v>
      </c>
      <c r="K111" s="262" t="s">
        <v>32</v>
      </c>
      <c r="L111" s="46"/>
      <c r="M111" s="267" t="s">
        <v>32</v>
      </c>
      <c r="N111" s="268" t="s">
        <v>48</v>
      </c>
      <c r="O111" s="86"/>
      <c r="P111" s="230">
        <f>O111*H111</f>
        <v>0</v>
      </c>
      <c r="Q111" s="230">
        <v>0</v>
      </c>
      <c r="R111" s="230">
        <f>Q111*H111</f>
        <v>0</v>
      </c>
      <c r="S111" s="230">
        <v>0</v>
      </c>
      <c r="T111" s="231">
        <f>S111*H111</f>
        <v>0</v>
      </c>
      <c r="U111" s="40"/>
      <c r="V111" s="40"/>
      <c r="W111" s="40"/>
      <c r="X111" s="40"/>
      <c r="Y111" s="40"/>
      <c r="Z111" s="40"/>
      <c r="AA111" s="40"/>
      <c r="AB111" s="40"/>
      <c r="AC111" s="40"/>
      <c r="AD111" s="40"/>
      <c r="AE111" s="40"/>
      <c r="AR111" s="232" t="s">
        <v>253</v>
      </c>
      <c r="AT111" s="232" t="s">
        <v>222</v>
      </c>
      <c r="AU111" s="232" t="s">
        <v>84</v>
      </c>
      <c r="AY111" s="18" t="s">
        <v>199</v>
      </c>
      <c r="BE111" s="233">
        <f>IF(N111="základní",J111,0)</f>
        <v>0</v>
      </c>
      <c r="BF111" s="233">
        <f>IF(N111="snížená",J111,0)</f>
        <v>0</v>
      </c>
      <c r="BG111" s="233">
        <f>IF(N111="zákl. přenesená",J111,0)</f>
        <v>0</v>
      </c>
      <c r="BH111" s="233">
        <f>IF(N111="sníž. přenesená",J111,0)</f>
        <v>0</v>
      </c>
      <c r="BI111" s="233">
        <f>IF(N111="nulová",J111,0)</f>
        <v>0</v>
      </c>
      <c r="BJ111" s="18" t="s">
        <v>84</v>
      </c>
      <c r="BK111" s="233">
        <f>ROUND(I111*H111,2)</f>
        <v>0</v>
      </c>
      <c r="BL111" s="18" t="s">
        <v>253</v>
      </c>
      <c r="BM111" s="232" t="s">
        <v>268</v>
      </c>
    </row>
    <row r="112" spans="1:47" s="2" customFormat="1" ht="12">
      <c r="A112" s="40"/>
      <c r="B112" s="41"/>
      <c r="C112" s="42"/>
      <c r="D112" s="234" t="s">
        <v>210</v>
      </c>
      <c r="E112" s="42"/>
      <c r="F112" s="235" t="s">
        <v>267</v>
      </c>
      <c r="G112" s="42"/>
      <c r="H112" s="42"/>
      <c r="I112" s="138"/>
      <c r="J112" s="42"/>
      <c r="K112" s="42"/>
      <c r="L112" s="46"/>
      <c r="M112" s="236"/>
      <c r="N112" s="237"/>
      <c r="O112" s="86"/>
      <c r="P112" s="86"/>
      <c r="Q112" s="86"/>
      <c r="R112" s="86"/>
      <c r="S112" s="86"/>
      <c r="T112" s="87"/>
      <c r="U112" s="40"/>
      <c r="V112" s="40"/>
      <c r="W112" s="40"/>
      <c r="X112" s="40"/>
      <c r="Y112" s="40"/>
      <c r="Z112" s="40"/>
      <c r="AA112" s="40"/>
      <c r="AB112" s="40"/>
      <c r="AC112" s="40"/>
      <c r="AD112" s="40"/>
      <c r="AE112" s="40"/>
      <c r="AT112" s="18" t="s">
        <v>210</v>
      </c>
      <c r="AU112" s="18" t="s">
        <v>84</v>
      </c>
    </row>
    <row r="113" spans="1:65" s="2" customFormat="1" ht="40.2" customHeight="1">
      <c r="A113" s="40"/>
      <c r="B113" s="41"/>
      <c r="C113" s="260" t="s">
        <v>242</v>
      </c>
      <c r="D113" s="260" t="s">
        <v>222</v>
      </c>
      <c r="E113" s="261" t="s">
        <v>269</v>
      </c>
      <c r="F113" s="262" t="s">
        <v>270</v>
      </c>
      <c r="G113" s="263" t="s">
        <v>206</v>
      </c>
      <c r="H113" s="264">
        <v>5</v>
      </c>
      <c r="I113" s="265"/>
      <c r="J113" s="266">
        <f>ROUND(I113*H113,2)</f>
        <v>0</v>
      </c>
      <c r="K113" s="262" t="s">
        <v>207</v>
      </c>
      <c r="L113" s="46"/>
      <c r="M113" s="267" t="s">
        <v>32</v>
      </c>
      <c r="N113" s="268" t="s">
        <v>48</v>
      </c>
      <c r="O113" s="86"/>
      <c r="P113" s="230">
        <f>O113*H113</f>
        <v>0</v>
      </c>
      <c r="Q113" s="230">
        <v>0</v>
      </c>
      <c r="R113" s="230">
        <f>Q113*H113</f>
        <v>0</v>
      </c>
      <c r="S113" s="230">
        <v>0</v>
      </c>
      <c r="T113" s="231">
        <f>S113*H113</f>
        <v>0</v>
      </c>
      <c r="U113" s="40"/>
      <c r="V113" s="40"/>
      <c r="W113" s="40"/>
      <c r="X113" s="40"/>
      <c r="Y113" s="40"/>
      <c r="Z113" s="40"/>
      <c r="AA113" s="40"/>
      <c r="AB113" s="40"/>
      <c r="AC113" s="40"/>
      <c r="AD113" s="40"/>
      <c r="AE113" s="40"/>
      <c r="AR113" s="232" t="s">
        <v>253</v>
      </c>
      <c r="AT113" s="232" t="s">
        <v>222</v>
      </c>
      <c r="AU113" s="232" t="s">
        <v>84</v>
      </c>
      <c r="AY113" s="18" t="s">
        <v>199</v>
      </c>
      <c r="BE113" s="233">
        <f>IF(N113="základní",J113,0)</f>
        <v>0</v>
      </c>
      <c r="BF113" s="233">
        <f>IF(N113="snížená",J113,0)</f>
        <v>0</v>
      </c>
      <c r="BG113" s="233">
        <f>IF(N113="zákl. přenesená",J113,0)</f>
        <v>0</v>
      </c>
      <c r="BH113" s="233">
        <f>IF(N113="sníž. přenesená",J113,0)</f>
        <v>0</v>
      </c>
      <c r="BI113" s="233">
        <f>IF(N113="nulová",J113,0)</f>
        <v>0</v>
      </c>
      <c r="BJ113" s="18" t="s">
        <v>84</v>
      </c>
      <c r="BK113" s="233">
        <f>ROUND(I113*H113,2)</f>
        <v>0</v>
      </c>
      <c r="BL113" s="18" t="s">
        <v>253</v>
      </c>
      <c r="BM113" s="232" t="s">
        <v>271</v>
      </c>
    </row>
    <row r="114" spans="1:47" s="2" customFormat="1" ht="12">
      <c r="A114" s="40"/>
      <c r="B114" s="41"/>
      <c r="C114" s="42"/>
      <c r="D114" s="234" t="s">
        <v>210</v>
      </c>
      <c r="E114" s="42"/>
      <c r="F114" s="235" t="s">
        <v>270</v>
      </c>
      <c r="G114" s="42"/>
      <c r="H114" s="42"/>
      <c r="I114" s="138"/>
      <c r="J114" s="42"/>
      <c r="K114" s="42"/>
      <c r="L114" s="46"/>
      <c r="M114" s="236"/>
      <c r="N114" s="237"/>
      <c r="O114" s="86"/>
      <c r="P114" s="86"/>
      <c r="Q114" s="86"/>
      <c r="R114" s="86"/>
      <c r="S114" s="86"/>
      <c r="T114" s="87"/>
      <c r="U114" s="40"/>
      <c r="V114" s="40"/>
      <c r="W114" s="40"/>
      <c r="X114" s="40"/>
      <c r="Y114" s="40"/>
      <c r="Z114" s="40"/>
      <c r="AA114" s="40"/>
      <c r="AB114" s="40"/>
      <c r="AC114" s="40"/>
      <c r="AD114" s="40"/>
      <c r="AE114" s="40"/>
      <c r="AT114" s="18" t="s">
        <v>210</v>
      </c>
      <c r="AU114" s="18" t="s">
        <v>84</v>
      </c>
    </row>
    <row r="115" spans="1:65" s="2" customFormat="1" ht="19.8" customHeight="1">
      <c r="A115" s="40"/>
      <c r="B115" s="41"/>
      <c r="C115" s="260" t="s">
        <v>9</v>
      </c>
      <c r="D115" s="260" t="s">
        <v>222</v>
      </c>
      <c r="E115" s="261" t="s">
        <v>272</v>
      </c>
      <c r="F115" s="262" t="s">
        <v>273</v>
      </c>
      <c r="G115" s="263" t="s">
        <v>206</v>
      </c>
      <c r="H115" s="264">
        <v>1</v>
      </c>
      <c r="I115" s="265"/>
      <c r="J115" s="266">
        <f>ROUND(I115*H115,2)</f>
        <v>0</v>
      </c>
      <c r="K115" s="262" t="s">
        <v>207</v>
      </c>
      <c r="L115" s="46"/>
      <c r="M115" s="267" t="s">
        <v>32</v>
      </c>
      <c r="N115" s="268" t="s">
        <v>48</v>
      </c>
      <c r="O115" s="86"/>
      <c r="P115" s="230">
        <f>O115*H115</f>
        <v>0</v>
      </c>
      <c r="Q115" s="230">
        <v>0</v>
      </c>
      <c r="R115" s="230">
        <f>Q115*H115</f>
        <v>0</v>
      </c>
      <c r="S115" s="230">
        <v>0</v>
      </c>
      <c r="T115" s="231">
        <f>S115*H115</f>
        <v>0</v>
      </c>
      <c r="U115" s="40"/>
      <c r="V115" s="40"/>
      <c r="W115" s="40"/>
      <c r="X115" s="40"/>
      <c r="Y115" s="40"/>
      <c r="Z115" s="40"/>
      <c r="AA115" s="40"/>
      <c r="AB115" s="40"/>
      <c r="AC115" s="40"/>
      <c r="AD115" s="40"/>
      <c r="AE115" s="40"/>
      <c r="AR115" s="232" t="s">
        <v>253</v>
      </c>
      <c r="AT115" s="232" t="s">
        <v>222</v>
      </c>
      <c r="AU115" s="232" t="s">
        <v>84</v>
      </c>
      <c r="AY115" s="18" t="s">
        <v>199</v>
      </c>
      <c r="BE115" s="233">
        <f>IF(N115="základní",J115,0)</f>
        <v>0</v>
      </c>
      <c r="BF115" s="233">
        <f>IF(N115="snížená",J115,0)</f>
        <v>0</v>
      </c>
      <c r="BG115" s="233">
        <f>IF(N115="zákl. přenesená",J115,0)</f>
        <v>0</v>
      </c>
      <c r="BH115" s="233">
        <f>IF(N115="sníž. přenesená",J115,0)</f>
        <v>0</v>
      </c>
      <c r="BI115" s="233">
        <f>IF(N115="nulová",J115,0)</f>
        <v>0</v>
      </c>
      <c r="BJ115" s="18" t="s">
        <v>84</v>
      </c>
      <c r="BK115" s="233">
        <f>ROUND(I115*H115,2)</f>
        <v>0</v>
      </c>
      <c r="BL115" s="18" t="s">
        <v>253</v>
      </c>
      <c r="BM115" s="232" t="s">
        <v>274</v>
      </c>
    </row>
    <row r="116" spans="1:47" s="2" customFormat="1" ht="12">
      <c r="A116" s="40"/>
      <c r="B116" s="41"/>
      <c r="C116" s="42"/>
      <c r="D116" s="234" t="s">
        <v>210</v>
      </c>
      <c r="E116" s="42"/>
      <c r="F116" s="235" t="s">
        <v>273</v>
      </c>
      <c r="G116" s="42"/>
      <c r="H116" s="42"/>
      <c r="I116" s="138"/>
      <c r="J116" s="42"/>
      <c r="K116" s="42"/>
      <c r="L116" s="46"/>
      <c r="M116" s="236"/>
      <c r="N116" s="237"/>
      <c r="O116" s="86"/>
      <c r="P116" s="86"/>
      <c r="Q116" s="86"/>
      <c r="R116" s="86"/>
      <c r="S116" s="86"/>
      <c r="T116" s="87"/>
      <c r="U116" s="40"/>
      <c r="V116" s="40"/>
      <c r="W116" s="40"/>
      <c r="X116" s="40"/>
      <c r="Y116" s="40"/>
      <c r="Z116" s="40"/>
      <c r="AA116" s="40"/>
      <c r="AB116" s="40"/>
      <c r="AC116" s="40"/>
      <c r="AD116" s="40"/>
      <c r="AE116" s="40"/>
      <c r="AT116" s="18" t="s">
        <v>210</v>
      </c>
      <c r="AU116" s="18" t="s">
        <v>84</v>
      </c>
    </row>
    <row r="117" spans="1:63" s="12" customFormat="1" ht="25.9" customHeight="1">
      <c r="A117" s="12"/>
      <c r="B117" s="204"/>
      <c r="C117" s="205"/>
      <c r="D117" s="206" t="s">
        <v>76</v>
      </c>
      <c r="E117" s="207" t="s">
        <v>248</v>
      </c>
      <c r="F117" s="207" t="s">
        <v>275</v>
      </c>
      <c r="G117" s="205"/>
      <c r="H117" s="205"/>
      <c r="I117" s="208"/>
      <c r="J117" s="209">
        <f>BK117</f>
        <v>0</v>
      </c>
      <c r="K117" s="205"/>
      <c r="L117" s="210"/>
      <c r="M117" s="211"/>
      <c r="N117" s="212"/>
      <c r="O117" s="212"/>
      <c r="P117" s="213">
        <f>SUM(P118:P121)</f>
        <v>0</v>
      </c>
      <c r="Q117" s="212"/>
      <c r="R117" s="213">
        <f>SUM(R118:R121)</f>
        <v>0</v>
      </c>
      <c r="S117" s="212"/>
      <c r="T117" s="214">
        <f>SUM(T118:T121)</f>
        <v>0</v>
      </c>
      <c r="U117" s="12"/>
      <c r="V117" s="12"/>
      <c r="W117" s="12"/>
      <c r="X117" s="12"/>
      <c r="Y117" s="12"/>
      <c r="Z117" s="12"/>
      <c r="AA117" s="12"/>
      <c r="AB117" s="12"/>
      <c r="AC117" s="12"/>
      <c r="AD117" s="12"/>
      <c r="AE117" s="12"/>
      <c r="AR117" s="215" t="s">
        <v>84</v>
      </c>
      <c r="AT117" s="216" t="s">
        <v>76</v>
      </c>
      <c r="AU117" s="216" t="s">
        <v>6</v>
      </c>
      <c r="AY117" s="215" t="s">
        <v>199</v>
      </c>
      <c r="BK117" s="217">
        <f>SUM(BK118:BK121)</f>
        <v>0</v>
      </c>
    </row>
    <row r="118" spans="1:65" s="2" customFormat="1" ht="50.4" customHeight="1">
      <c r="A118" s="40"/>
      <c r="B118" s="41"/>
      <c r="C118" s="260" t="s">
        <v>245</v>
      </c>
      <c r="D118" s="260" t="s">
        <v>222</v>
      </c>
      <c r="E118" s="261" t="s">
        <v>276</v>
      </c>
      <c r="F118" s="262" t="s">
        <v>277</v>
      </c>
      <c r="G118" s="263" t="s">
        <v>206</v>
      </c>
      <c r="H118" s="264">
        <v>12</v>
      </c>
      <c r="I118" s="265"/>
      <c r="J118" s="266">
        <f>ROUND(I118*H118,2)</f>
        <v>0</v>
      </c>
      <c r="K118" s="262" t="s">
        <v>207</v>
      </c>
      <c r="L118" s="46"/>
      <c r="M118" s="267" t="s">
        <v>32</v>
      </c>
      <c r="N118" s="268"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209</v>
      </c>
      <c r="AT118" s="232" t="s">
        <v>222</v>
      </c>
      <c r="AU118" s="232" t="s">
        <v>84</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278</v>
      </c>
    </row>
    <row r="119" spans="1:47" s="2" customFormat="1" ht="12">
      <c r="A119" s="40"/>
      <c r="B119" s="41"/>
      <c r="C119" s="42"/>
      <c r="D119" s="234" t="s">
        <v>210</v>
      </c>
      <c r="E119" s="42"/>
      <c r="F119" s="235" t="s">
        <v>277</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84</v>
      </c>
    </row>
    <row r="120" spans="1:65" s="2" customFormat="1" ht="50.4" customHeight="1">
      <c r="A120" s="40"/>
      <c r="B120" s="41"/>
      <c r="C120" s="260" t="s">
        <v>279</v>
      </c>
      <c r="D120" s="260" t="s">
        <v>222</v>
      </c>
      <c r="E120" s="261" t="s">
        <v>280</v>
      </c>
      <c r="F120" s="262" t="s">
        <v>281</v>
      </c>
      <c r="G120" s="263" t="s">
        <v>206</v>
      </c>
      <c r="H120" s="264">
        <v>12</v>
      </c>
      <c r="I120" s="265"/>
      <c r="J120" s="266">
        <f>ROUND(I120*H120,2)</f>
        <v>0</v>
      </c>
      <c r="K120" s="262" t="s">
        <v>207</v>
      </c>
      <c r="L120" s="46"/>
      <c r="M120" s="267" t="s">
        <v>32</v>
      </c>
      <c r="N120" s="268"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209</v>
      </c>
      <c r="AT120" s="232" t="s">
        <v>222</v>
      </c>
      <c r="AU120" s="232" t="s">
        <v>84</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209</v>
      </c>
      <c r="BM120" s="232" t="s">
        <v>282</v>
      </c>
    </row>
    <row r="121" spans="1:47" s="2" customFormat="1" ht="12">
      <c r="A121" s="40"/>
      <c r="B121" s="41"/>
      <c r="C121" s="42"/>
      <c r="D121" s="234" t="s">
        <v>210</v>
      </c>
      <c r="E121" s="42"/>
      <c r="F121" s="235" t="s">
        <v>281</v>
      </c>
      <c r="G121" s="42"/>
      <c r="H121" s="42"/>
      <c r="I121" s="138"/>
      <c r="J121" s="42"/>
      <c r="K121" s="42"/>
      <c r="L121" s="46"/>
      <c r="M121" s="272"/>
      <c r="N121" s="273"/>
      <c r="O121" s="274"/>
      <c r="P121" s="274"/>
      <c r="Q121" s="274"/>
      <c r="R121" s="274"/>
      <c r="S121" s="274"/>
      <c r="T121" s="275"/>
      <c r="U121" s="40"/>
      <c r="V121" s="40"/>
      <c r="W121" s="40"/>
      <c r="X121" s="40"/>
      <c r="Y121" s="40"/>
      <c r="Z121" s="40"/>
      <c r="AA121" s="40"/>
      <c r="AB121" s="40"/>
      <c r="AC121" s="40"/>
      <c r="AD121" s="40"/>
      <c r="AE121" s="40"/>
      <c r="AT121" s="18" t="s">
        <v>210</v>
      </c>
      <c r="AU121" s="18" t="s">
        <v>84</v>
      </c>
    </row>
    <row r="122" spans="1:31" s="2" customFormat="1" ht="6.95" customHeight="1">
      <c r="A122" s="40"/>
      <c r="B122" s="61"/>
      <c r="C122" s="62"/>
      <c r="D122" s="62"/>
      <c r="E122" s="62"/>
      <c r="F122" s="62"/>
      <c r="G122" s="62"/>
      <c r="H122" s="62"/>
      <c r="I122" s="168"/>
      <c r="J122" s="62"/>
      <c r="K122" s="62"/>
      <c r="L122" s="46"/>
      <c r="M122" s="40"/>
      <c r="O122" s="40"/>
      <c r="P122" s="40"/>
      <c r="Q122" s="40"/>
      <c r="R122" s="40"/>
      <c r="S122" s="40"/>
      <c r="T122" s="40"/>
      <c r="U122" s="40"/>
      <c r="V122" s="40"/>
      <c r="W122" s="40"/>
      <c r="X122" s="40"/>
      <c r="Y122" s="40"/>
      <c r="Z122" s="40"/>
      <c r="AA122" s="40"/>
      <c r="AB122" s="40"/>
      <c r="AC122" s="40"/>
      <c r="AD122" s="40"/>
      <c r="AE122" s="40"/>
    </row>
  </sheetData>
  <sheetProtection password="CC35" sheet="1" objects="1" scenarios="1" formatColumns="0" formatRows="0" autoFilter="0"/>
  <autoFilter ref="C81:K121"/>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2:BM172"/>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170</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24.6" customHeight="1">
      <c r="A9" s="40"/>
      <c r="B9" s="46"/>
      <c r="C9" s="40"/>
      <c r="D9" s="40"/>
      <c r="E9" s="140" t="s">
        <v>1697</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ROUND(J84,15)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ROUND((SUM(BE84:BE171)),15)</f>
        <v>0</v>
      </c>
      <c r="G33" s="40"/>
      <c r="H33" s="40"/>
      <c r="I33" s="157">
        <v>0.21</v>
      </c>
      <c r="J33" s="156">
        <f>ROUND(((SUM(BE84:BE171))*I33),15)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ROUND((SUM(BF84:BF171)),15)</f>
        <v>0</v>
      </c>
      <c r="G34" s="40"/>
      <c r="H34" s="40"/>
      <c r="I34" s="157">
        <v>0.15</v>
      </c>
      <c r="J34" s="156">
        <f>ROUND(((SUM(BF84:BF171))*I34),15)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ROUND((SUM(BG84:BG171)),15)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ROUND((SUM(BH84:BH171)),15)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ROUND((SUM(BI84:BI171)),15)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24.6" customHeight="1">
      <c r="A50" s="40"/>
      <c r="B50" s="41"/>
      <c r="C50" s="42"/>
      <c r="D50" s="42"/>
      <c r="E50" s="71" t="str">
        <f>E9</f>
        <v>SO 01-55-01 - Úprava kabelové trasy, km 67,600-km 75,600</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J84</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J85</f>
        <v>0</v>
      </c>
      <c r="K60" s="179"/>
      <c r="L60" s="184"/>
      <c r="S60" s="9"/>
      <c r="T60" s="9"/>
      <c r="U60" s="9"/>
      <c r="V60" s="9"/>
      <c r="W60" s="9"/>
      <c r="X60" s="9"/>
      <c r="Y60" s="9"/>
      <c r="Z60" s="9"/>
      <c r="AA60" s="9"/>
      <c r="AB60" s="9"/>
      <c r="AC60" s="9"/>
      <c r="AD60" s="9"/>
      <c r="AE60" s="9"/>
    </row>
    <row r="61" spans="1:31" s="10" customFormat="1" ht="19.9" customHeight="1">
      <c r="A61" s="10"/>
      <c r="B61" s="185"/>
      <c r="C61" s="186"/>
      <c r="D61" s="187" t="s">
        <v>842</v>
      </c>
      <c r="E61" s="188"/>
      <c r="F61" s="188"/>
      <c r="G61" s="188"/>
      <c r="H61" s="188"/>
      <c r="I61" s="189"/>
      <c r="J61" s="190">
        <f>J86</f>
        <v>0</v>
      </c>
      <c r="K61" s="186"/>
      <c r="L61" s="191"/>
      <c r="S61" s="10"/>
      <c r="T61" s="10"/>
      <c r="U61" s="10"/>
      <c r="V61" s="10"/>
      <c r="W61" s="10"/>
      <c r="X61" s="10"/>
      <c r="Y61" s="10"/>
      <c r="Z61" s="10"/>
      <c r="AA61" s="10"/>
      <c r="AB61" s="10"/>
      <c r="AC61" s="10"/>
      <c r="AD61" s="10"/>
      <c r="AE61" s="10"/>
    </row>
    <row r="62" spans="1:31" s="9" customFormat="1" ht="24.95" customHeight="1">
      <c r="A62" s="9"/>
      <c r="B62" s="178"/>
      <c r="C62" s="179"/>
      <c r="D62" s="180" t="s">
        <v>217</v>
      </c>
      <c r="E62" s="181"/>
      <c r="F62" s="181"/>
      <c r="G62" s="181"/>
      <c r="H62" s="181"/>
      <c r="I62" s="182"/>
      <c r="J62" s="183">
        <f>J91</f>
        <v>0</v>
      </c>
      <c r="K62" s="179"/>
      <c r="L62" s="184"/>
      <c r="S62" s="9"/>
      <c r="T62" s="9"/>
      <c r="U62" s="9"/>
      <c r="V62" s="9"/>
      <c r="W62" s="9"/>
      <c r="X62" s="9"/>
      <c r="Y62" s="9"/>
      <c r="Z62" s="9"/>
      <c r="AA62" s="9"/>
      <c r="AB62" s="9"/>
      <c r="AC62" s="9"/>
      <c r="AD62" s="9"/>
      <c r="AE62" s="9"/>
    </row>
    <row r="63" spans="1:31" s="9" customFormat="1" ht="24.95" customHeight="1">
      <c r="A63" s="9"/>
      <c r="B63" s="178"/>
      <c r="C63" s="179"/>
      <c r="D63" s="180" t="s">
        <v>218</v>
      </c>
      <c r="E63" s="181"/>
      <c r="F63" s="181"/>
      <c r="G63" s="181"/>
      <c r="H63" s="181"/>
      <c r="I63" s="182"/>
      <c r="J63" s="183">
        <f>J144</f>
        <v>0</v>
      </c>
      <c r="K63" s="179"/>
      <c r="L63" s="184"/>
      <c r="S63" s="9"/>
      <c r="T63" s="9"/>
      <c r="U63" s="9"/>
      <c r="V63" s="9"/>
      <c r="W63" s="9"/>
      <c r="X63" s="9"/>
      <c r="Y63" s="9"/>
      <c r="Z63" s="9"/>
      <c r="AA63" s="9"/>
      <c r="AB63" s="9"/>
      <c r="AC63" s="9"/>
      <c r="AD63" s="9"/>
      <c r="AE63" s="9"/>
    </row>
    <row r="64" spans="1:31" s="9" customFormat="1" ht="24.95" customHeight="1">
      <c r="A64" s="9"/>
      <c r="B64" s="178"/>
      <c r="C64" s="179"/>
      <c r="D64" s="180" t="s">
        <v>219</v>
      </c>
      <c r="E64" s="181"/>
      <c r="F64" s="181"/>
      <c r="G64" s="181"/>
      <c r="H64" s="181"/>
      <c r="I64" s="182"/>
      <c r="J64" s="183">
        <f>J147</f>
        <v>0</v>
      </c>
      <c r="K64" s="179"/>
      <c r="L64" s="184"/>
      <c r="S64" s="9"/>
      <c r="T64" s="9"/>
      <c r="U64" s="9"/>
      <c r="V64" s="9"/>
      <c r="W64" s="9"/>
      <c r="X64" s="9"/>
      <c r="Y64" s="9"/>
      <c r="Z64" s="9"/>
      <c r="AA64" s="9"/>
      <c r="AB64" s="9"/>
      <c r="AC64" s="9"/>
      <c r="AD64" s="9"/>
      <c r="AE64" s="9"/>
    </row>
    <row r="65" spans="1:31" s="2" customFormat="1" ht="21.8" customHeight="1">
      <c r="A65" s="40"/>
      <c r="B65" s="41"/>
      <c r="C65" s="42"/>
      <c r="D65" s="42"/>
      <c r="E65" s="42"/>
      <c r="F65" s="42"/>
      <c r="G65" s="42"/>
      <c r="H65" s="42"/>
      <c r="I65" s="138"/>
      <c r="J65" s="42"/>
      <c r="K65" s="42"/>
      <c r="L65" s="139"/>
      <c r="S65" s="40"/>
      <c r="T65" s="40"/>
      <c r="U65" s="40"/>
      <c r="V65" s="40"/>
      <c r="W65" s="40"/>
      <c r="X65" s="40"/>
      <c r="Y65" s="40"/>
      <c r="Z65" s="40"/>
      <c r="AA65" s="40"/>
      <c r="AB65" s="40"/>
      <c r="AC65" s="40"/>
      <c r="AD65" s="40"/>
      <c r="AE65" s="40"/>
    </row>
    <row r="66" spans="1:31" s="2" customFormat="1" ht="6.95" customHeight="1">
      <c r="A66" s="40"/>
      <c r="B66" s="61"/>
      <c r="C66" s="62"/>
      <c r="D66" s="62"/>
      <c r="E66" s="62"/>
      <c r="F66" s="62"/>
      <c r="G66" s="62"/>
      <c r="H66" s="62"/>
      <c r="I66" s="168"/>
      <c r="J66" s="62"/>
      <c r="K66" s="62"/>
      <c r="L66" s="139"/>
      <c r="S66" s="40"/>
      <c r="T66" s="40"/>
      <c r="U66" s="40"/>
      <c r="V66" s="40"/>
      <c r="W66" s="40"/>
      <c r="X66" s="40"/>
      <c r="Y66" s="40"/>
      <c r="Z66" s="40"/>
      <c r="AA66" s="40"/>
      <c r="AB66" s="40"/>
      <c r="AC66" s="40"/>
      <c r="AD66" s="40"/>
      <c r="AE66" s="40"/>
    </row>
    <row r="70" spans="1:31" s="2" customFormat="1" ht="6.95" customHeight="1">
      <c r="A70" s="40"/>
      <c r="B70" s="63"/>
      <c r="C70" s="64"/>
      <c r="D70" s="64"/>
      <c r="E70" s="64"/>
      <c r="F70" s="64"/>
      <c r="G70" s="64"/>
      <c r="H70" s="64"/>
      <c r="I70" s="171"/>
      <c r="J70" s="64"/>
      <c r="K70" s="64"/>
      <c r="L70" s="139"/>
      <c r="S70" s="40"/>
      <c r="T70" s="40"/>
      <c r="U70" s="40"/>
      <c r="V70" s="40"/>
      <c r="W70" s="40"/>
      <c r="X70" s="40"/>
      <c r="Y70" s="40"/>
      <c r="Z70" s="40"/>
      <c r="AA70" s="40"/>
      <c r="AB70" s="40"/>
      <c r="AC70" s="40"/>
      <c r="AD70" s="40"/>
      <c r="AE70" s="40"/>
    </row>
    <row r="71" spans="1:31" s="2" customFormat="1" ht="24.95" customHeight="1">
      <c r="A71" s="40"/>
      <c r="B71" s="41"/>
      <c r="C71" s="24" t="s">
        <v>184</v>
      </c>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2" customHeight="1">
      <c r="A73" s="40"/>
      <c r="B73" s="41"/>
      <c r="C73" s="33" t="s">
        <v>16</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14.4" customHeight="1">
      <c r="A74" s="40"/>
      <c r="B74" s="41"/>
      <c r="C74" s="42"/>
      <c r="D74" s="42"/>
      <c r="E74" s="172" t="str">
        <f>E7</f>
        <v>Oprava trati v úseku Mostek – Horka u Staré Paky</v>
      </c>
      <c r="F74" s="33"/>
      <c r="G74" s="33"/>
      <c r="H74" s="33"/>
      <c r="I74" s="138"/>
      <c r="J74" s="42"/>
      <c r="K74" s="42"/>
      <c r="L74" s="139"/>
      <c r="S74" s="40"/>
      <c r="T74" s="40"/>
      <c r="U74" s="40"/>
      <c r="V74" s="40"/>
      <c r="W74" s="40"/>
      <c r="X74" s="40"/>
      <c r="Y74" s="40"/>
      <c r="Z74" s="40"/>
      <c r="AA74" s="40"/>
      <c r="AB74" s="40"/>
      <c r="AC74" s="40"/>
      <c r="AD74" s="40"/>
      <c r="AE74" s="40"/>
    </row>
    <row r="75" spans="1:31" s="2" customFormat="1" ht="12" customHeight="1">
      <c r="A75" s="40"/>
      <c r="B75" s="41"/>
      <c r="C75" s="33" t="s">
        <v>175</v>
      </c>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24.6" customHeight="1">
      <c r="A76" s="40"/>
      <c r="B76" s="41"/>
      <c r="C76" s="42"/>
      <c r="D76" s="42"/>
      <c r="E76" s="71" t="str">
        <f>E9</f>
        <v>SO 01-55-01 - Úprava kabelové trasy, km 67,600-km 75,600</v>
      </c>
      <c r="F76" s="42"/>
      <c r="G76" s="42"/>
      <c r="H76" s="42"/>
      <c r="I76" s="138"/>
      <c r="J76" s="42"/>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2" customHeight="1">
      <c r="A78" s="40"/>
      <c r="B78" s="41"/>
      <c r="C78" s="33" t="s">
        <v>22</v>
      </c>
      <c r="D78" s="42"/>
      <c r="E78" s="42"/>
      <c r="F78" s="28" t="str">
        <f>F12</f>
        <v>Mostek - Horka u St. Paky</v>
      </c>
      <c r="G78" s="42"/>
      <c r="H78" s="42"/>
      <c r="I78" s="142" t="s">
        <v>24</v>
      </c>
      <c r="J78" s="74" t="str">
        <f>IF(J12="","",J12)</f>
        <v>12. 3. 2020</v>
      </c>
      <c r="K78" s="42"/>
      <c r="L78" s="139"/>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15.6" customHeight="1">
      <c r="A80" s="40"/>
      <c r="B80" s="41"/>
      <c r="C80" s="33" t="s">
        <v>30</v>
      </c>
      <c r="D80" s="42"/>
      <c r="E80" s="42"/>
      <c r="F80" s="28" t="str">
        <f>E15</f>
        <v>Správa železnic, státní organizace</v>
      </c>
      <c r="G80" s="42"/>
      <c r="H80" s="42"/>
      <c r="I80" s="142" t="s">
        <v>37</v>
      </c>
      <c r="J80" s="38" t="str">
        <f>E21</f>
        <v>Prodin, a.s.</v>
      </c>
      <c r="K80" s="42"/>
      <c r="L80" s="139"/>
      <c r="S80" s="40"/>
      <c r="T80" s="40"/>
      <c r="U80" s="40"/>
      <c r="V80" s="40"/>
      <c r="W80" s="40"/>
      <c r="X80" s="40"/>
      <c r="Y80" s="40"/>
      <c r="Z80" s="40"/>
      <c r="AA80" s="40"/>
      <c r="AB80" s="40"/>
      <c r="AC80" s="40"/>
      <c r="AD80" s="40"/>
      <c r="AE80" s="40"/>
    </row>
    <row r="81" spans="1:31" s="2" customFormat="1" ht="15.6" customHeight="1">
      <c r="A81" s="40"/>
      <c r="B81" s="41"/>
      <c r="C81" s="33" t="s">
        <v>35</v>
      </c>
      <c r="D81" s="42"/>
      <c r="E81" s="42"/>
      <c r="F81" s="28" t="str">
        <f>IF(E18="","",E18)</f>
        <v>Vyplň údaj</v>
      </c>
      <c r="G81" s="42"/>
      <c r="H81" s="42"/>
      <c r="I81" s="142" t="s">
        <v>40</v>
      </c>
      <c r="J81" s="38" t="str">
        <f>E24</f>
        <v>Prodin, a.s.</v>
      </c>
      <c r="K81" s="42"/>
      <c r="L81" s="139"/>
      <c r="S81" s="40"/>
      <c r="T81" s="40"/>
      <c r="U81" s="40"/>
      <c r="V81" s="40"/>
      <c r="W81" s="40"/>
      <c r="X81" s="40"/>
      <c r="Y81" s="40"/>
      <c r="Z81" s="40"/>
      <c r="AA81" s="40"/>
      <c r="AB81" s="40"/>
      <c r="AC81" s="40"/>
      <c r="AD81" s="40"/>
      <c r="AE81" s="40"/>
    </row>
    <row r="82" spans="1:31" s="2" customFormat="1" ht="10.3"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11" customFormat="1" ht="29.25" customHeight="1">
      <c r="A83" s="192"/>
      <c r="B83" s="193"/>
      <c r="C83" s="194" t="s">
        <v>185</v>
      </c>
      <c r="D83" s="195" t="s">
        <v>62</v>
      </c>
      <c r="E83" s="195" t="s">
        <v>58</v>
      </c>
      <c r="F83" s="195" t="s">
        <v>59</v>
      </c>
      <c r="G83" s="195" t="s">
        <v>186</v>
      </c>
      <c r="H83" s="195" t="s">
        <v>187</v>
      </c>
      <c r="I83" s="196" t="s">
        <v>188</v>
      </c>
      <c r="J83" s="195" t="s">
        <v>179</v>
      </c>
      <c r="K83" s="197" t="s">
        <v>189</v>
      </c>
      <c r="L83" s="198"/>
      <c r="M83" s="94" t="s">
        <v>32</v>
      </c>
      <c r="N83" s="95" t="s">
        <v>47</v>
      </c>
      <c r="O83" s="95" t="s">
        <v>190</v>
      </c>
      <c r="P83" s="95" t="s">
        <v>191</v>
      </c>
      <c r="Q83" s="95" t="s">
        <v>192</v>
      </c>
      <c r="R83" s="95" t="s">
        <v>193</v>
      </c>
      <c r="S83" s="95" t="s">
        <v>194</v>
      </c>
      <c r="T83" s="96" t="s">
        <v>195</v>
      </c>
      <c r="U83" s="192"/>
      <c r="V83" s="192"/>
      <c r="W83" s="192"/>
      <c r="X83" s="192"/>
      <c r="Y83" s="192"/>
      <c r="Z83" s="192"/>
      <c r="AA83" s="192"/>
      <c r="AB83" s="192"/>
      <c r="AC83" s="192"/>
      <c r="AD83" s="192"/>
      <c r="AE83" s="192"/>
    </row>
    <row r="84" spans="1:63" s="2" customFormat="1" ht="22.8" customHeight="1">
      <c r="A84" s="40"/>
      <c r="B84" s="41"/>
      <c r="C84" s="101" t="s">
        <v>196</v>
      </c>
      <c r="D84" s="42"/>
      <c r="E84" s="42"/>
      <c r="F84" s="42"/>
      <c r="G84" s="42"/>
      <c r="H84" s="42"/>
      <c r="I84" s="138"/>
      <c r="J84" s="199">
        <f>BK84</f>
        <v>0</v>
      </c>
      <c r="K84" s="42"/>
      <c r="L84" s="46"/>
      <c r="M84" s="97"/>
      <c r="N84" s="200"/>
      <c r="O84" s="98"/>
      <c r="P84" s="201">
        <f>P85+P91+P144+P147</f>
        <v>0</v>
      </c>
      <c r="Q84" s="98"/>
      <c r="R84" s="201">
        <f>R85+R91+R144+R147</f>
        <v>0</v>
      </c>
      <c r="S84" s="98"/>
      <c r="T84" s="202">
        <f>T85+T91+T144+T147</f>
        <v>0</v>
      </c>
      <c r="U84" s="40"/>
      <c r="V84" s="40"/>
      <c r="W84" s="40"/>
      <c r="X84" s="40"/>
      <c r="Y84" s="40"/>
      <c r="Z84" s="40"/>
      <c r="AA84" s="40"/>
      <c r="AB84" s="40"/>
      <c r="AC84" s="40"/>
      <c r="AD84" s="40"/>
      <c r="AE84" s="40"/>
      <c r="AT84" s="18" t="s">
        <v>76</v>
      </c>
      <c r="AU84" s="18" t="s">
        <v>180</v>
      </c>
      <c r="BK84" s="203">
        <f>BK85+BK91+BK144+BK147</f>
        <v>0</v>
      </c>
    </row>
    <row r="85" spans="1:63" s="12" customFormat="1" ht="25.9" customHeight="1">
      <c r="A85" s="12"/>
      <c r="B85" s="204"/>
      <c r="C85" s="205"/>
      <c r="D85" s="206" t="s">
        <v>76</v>
      </c>
      <c r="E85" s="207" t="s">
        <v>197</v>
      </c>
      <c r="F85" s="207" t="s">
        <v>198</v>
      </c>
      <c r="G85" s="205"/>
      <c r="H85" s="205"/>
      <c r="I85" s="208"/>
      <c r="J85" s="209">
        <f>BK85</f>
        <v>0</v>
      </c>
      <c r="K85" s="205"/>
      <c r="L85" s="210"/>
      <c r="M85" s="211"/>
      <c r="N85" s="212"/>
      <c r="O85" s="212"/>
      <c r="P85" s="213">
        <f>P86</f>
        <v>0</v>
      </c>
      <c r="Q85" s="212"/>
      <c r="R85" s="213">
        <f>R86</f>
        <v>0</v>
      </c>
      <c r="S85" s="212"/>
      <c r="T85" s="214">
        <f>T86</f>
        <v>0</v>
      </c>
      <c r="U85" s="12"/>
      <c r="V85" s="12"/>
      <c r="W85" s="12"/>
      <c r="X85" s="12"/>
      <c r="Y85" s="12"/>
      <c r="Z85" s="12"/>
      <c r="AA85" s="12"/>
      <c r="AB85" s="12"/>
      <c r="AC85" s="12"/>
      <c r="AD85" s="12"/>
      <c r="AE85" s="12"/>
      <c r="AR85" s="215" t="s">
        <v>84</v>
      </c>
      <c r="AT85" s="216" t="s">
        <v>76</v>
      </c>
      <c r="AU85" s="216" t="s">
        <v>6</v>
      </c>
      <c r="AY85" s="215" t="s">
        <v>199</v>
      </c>
      <c r="BK85" s="217">
        <f>BK86</f>
        <v>0</v>
      </c>
    </row>
    <row r="86" spans="1:63" s="12" customFormat="1" ht="22.8" customHeight="1">
      <c r="A86" s="12"/>
      <c r="B86" s="204"/>
      <c r="C86" s="205"/>
      <c r="D86" s="206" t="s">
        <v>76</v>
      </c>
      <c r="E86" s="218" t="s">
        <v>84</v>
      </c>
      <c r="F86" s="218" t="s">
        <v>854</v>
      </c>
      <c r="G86" s="205"/>
      <c r="H86" s="205"/>
      <c r="I86" s="208"/>
      <c r="J86" s="219">
        <f>BK86</f>
        <v>0</v>
      </c>
      <c r="K86" s="205"/>
      <c r="L86" s="210"/>
      <c r="M86" s="211"/>
      <c r="N86" s="212"/>
      <c r="O86" s="212"/>
      <c r="P86" s="213">
        <f>SUM(P87:P90)</f>
        <v>0</v>
      </c>
      <c r="Q86" s="212"/>
      <c r="R86" s="213">
        <f>SUM(R87:R90)</f>
        <v>0</v>
      </c>
      <c r="S86" s="212"/>
      <c r="T86" s="214">
        <f>SUM(T87:T90)</f>
        <v>0</v>
      </c>
      <c r="U86" s="12"/>
      <c r="V86" s="12"/>
      <c r="W86" s="12"/>
      <c r="X86" s="12"/>
      <c r="Y86" s="12"/>
      <c r="Z86" s="12"/>
      <c r="AA86" s="12"/>
      <c r="AB86" s="12"/>
      <c r="AC86" s="12"/>
      <c r="AD86" s="12"/>
      <c r="AE86" s="12"/>
      <c r="AR86" s="215" t="s">
        <v>84</v>
      </c>
      <c r="AT86" s="216" t="s">
        <v>76</v>
      </c>
      <c r="AU86" s="216" t="s">
        <v>84</v>
      </c>
      <c r="AY86" s="215" t="s">
        <v>199</v>
      </c>
      <c r="BK86" s="217">
        <f>SUM(BK87:BK90)</f>
        <v>0</v>
      </c>
    </row>
    <row r="87" spans="1:65" s="2" customFormat="1" ht="60.6" customHeight="1">
      <c r="A87" s="40"/>
      <c r="B87" s="41"/>
      <c r="C87" s="260" t="s">
        <v>84</v>
      </c>
      <c r="D87" s="260" t="s">
        <v>222</v>
      </c>
      <c r="E87" s="261" t="s">
        <v>1698</v>
      </c>
      <c r="F87" s="262" t="s">
        <v>1699</v>
      </c>
      <c r="G87" s="263" t="s">
        <v>324</v>
      </c>
      <c r="H87" s="264">
        <v>2200</v>
      </c>
      <c r="I87" s="265"/>
      <c r="J87" s="266">
        <f>ROUND(I87*H87,2)</f>
        <v>0</v>
      </c>
      <c r="K87" s="262" t="s">
        <v>32</v>
      </c>
      <c r="L87" s="46"/>
      <c r="M87" s="267" t="s">
        <v>32</v>
      </c>
      <c r="N87" s="268" t="s">
        <v>48</v>
      </c>
      <c r="O87" s="86"/>
      <c r="P87" s="230">
        <f>O87*H87</f>
        <v>0</v>
      </c>
      <c r="Q87" s="230">
        <v>0</v>
      </c>
      <c r="R87" s="230">
        <f>Q87*H87</f>
        <v>0</v>
      </c>
      <c r="S87" s="230">
        <v>0</v>
      </c>
      <c r="T87" s="231">
        <f>S87*H87</f>
        <v>0</v>
      </c>
      <c r="U87" s="40"/>
      <c r="V87" s="40"/>
      <c r="W87" s="40"/>
      <c r="X87" s="40"/>
      <c r="Y87" s="40"/>
      <c r="Z87" s="40"/>
      <c r="AA87" s="40"/>
      <c r="AB87" s="40"/>
      <c r="AC87" s="40"/>
      <c r="AD87" s="40"/>
      <c r="AE87" s="40"/>
      <c r="AR87" s="232" t="s">
        <v>209</v>
      </c>
      <c r="AT87" s="232" t="s">
        <v>222</v>
      </c>
      <c r="AU87" s="232" t="s">
        <v>86</v>
      </c>
      <c r="AY87" s="18" t="s">
        <v>199</v>
      </c>
      <c r="BE87" s="233">
        <f>IF(N87="základní",J87,0)</f>
        <v>0</v>
      </c>
      <c r="BF87" s="233">
        <f>IF(N87="snížená",J87,0)</f>
        <v>0</v>
      </c>
      <c r="BG87" s="233">
        <f>IF(N87="zákl. přenesená",J87,0)</f>
        <v>0</v>
      </c>
      <c r="BH87" s="233">
        <f>IF(N87="sníž. přenesená",J87,0)</f>
        <v>0</v>
      </c>
      <c r="BI87" s="233">
        <f>IF(N87="nulová",J87,0)</f>
        <v>0</v>
      </c>
      <c r="BJ87" s="18" t="s">
        <v>84</v>
      </c>
      <c r="BK87" s="233">
        <f>ROUND(I87*H87,2)</f>
        <v>0</v>
      </c>
      <c r="BL87" s="18" t="s">
        <v>209</v>
      </c>
      <c r="BM87" s="232" t="s">
        <v>86</v>
      </c>
    </row>
    <row r="88" spans="1:47" s="2" customFormat="1" ht="12">
      <c r="A88" s="40"/>
      <c r="B88" s="41"/>
      <c r="C88" s="42"/>
      <c r="D88" s="234" t="s">
        <v>210</v>
      </c>
      <c r="E88" s="42"/>
      <c r="F88" s="235" t="s">
        <v>1699</v>
      </c>
      <c r="G88" s="42"/>
      <c r="H88" s="42"/>
      <c r="I88" s="138"/>
      <c r="J88" s="42"/>
      <c r="K88" s="42"/>
      <c r="L88" s="46"/>
      <c r="M88" s="236"/>
      <c r="N88" s="237"/>
      <c r="O88" s="86"/>
      <c r="P88" s="86"/>
      <c r="Q88" s="86"/>
      <c r="R88" s="86"/>
      <c r="S88" s="86"/>
      <c r="T88" s="87"/>
      <c r="U88" s="40"/>
      <c r="V88" s="40"/>
      <c r="W88" s="40"/>
      <c r="X88" s="40"/>
      <c r="Y88" s="40"/>
      <c r="Z88" s="40"/>
      <c r="AA88" s="40"/>
      <c r="AB88" s="40"/>
      <c r="AC88" s="40"/>
      <c r="AD88" s="40"/>
      <c r="AE88" s="40"/>
      <c r="AT88" s="18" t="s">
        <v>210</v>
      </c>
      <c r="AU88" s="18" t="s">
        <v>86</v>
      </c>
    </row>
    <row r="89" spans="1:65" s="2" customFormat="1" ht="40.2" customHeight="1">
      <c r="A89" s="40"/>
      <c r="B89" s="41"/>
      <c r="C89" s="260" t="s">
        <v>86</v>
      </c>
      <c r="D89" s="260" t="s">
        <v>222</v>
      </c>
      <c r="E89" s="261" t="s">
        <v>1700</v>
      </c>
      <c r="F89" s="262" t="s">
        <v>1701</v>
      </c>
      <c r="G89" s="263" t="s">
        <v>324</v>
      </c>
      <c r="H89" s="264">
        <v>2200</v>
      </c>
      <c r="I89" s="265"/>
      <c r="J89" s="266">
        <f>ROUND(I89*H89,2)</f>
        <v>0</v>
      </c>
      <c r="K89" s="262" t="s">
        <v>32</v>
      </c>
      <c r="L89" s="46"/>
      <c r="M89" s="267" t="s">
        <v>32</v>
      </c>
      <c r="N89" s="268" t="s">
        <v>48</v>
      </c>
      <c r="O89" s="86"/>
      <c r="P89" s="230">
        <f>O89*H89</f>
        <v>0</v>
      </c>
      <c r="Q89" s="230">
        <v>0</v>
      </c>
      <c r="R89" s="230">
        <f>Q89*H89</f>
        <v>0</v>
      </c>
      <c r="S89" s="230">
        <v>0</v>
      </c>
      <c r="T89" s="231">
        <f>S89*H89</f>
        <v>0</v>
      </c>
      <c r="U89" s="40"/>
      <c r="V89" s="40"/>
      <c r="W89" s="40"/>
      <c r="X89" s="40"/>
      <c r="Y89" s="40"/>
      <c r="Z89" s="40"/>
      <c r="AA89" s="40"/>
      <c r="AB89" s="40"/>
      <c r="AC89" s="40"/>
      <c r="AD89" s="40"/>
      <c r="AE89" s="40"/>
      <c r="AR89" s="232" t="s">
        <v>209</v>
      </c>
      <c r="AT89" s="232" t="s">
        <v>222</v>
      </c>
      <c r="AU89" s="232" t="s">
        <v>86</v>
      </c>
      <c r="AY89" s="18" t="s">
        <v>199</v>
      </c>
      <c r="BE89" s="233">
        <f>IF(N89="základní",J89,0)</f>
        <v>0</v>
      </c>
      <c r="BF89" s="233">
        <f>IF(N89="snížená",J89,0)</f>
        <v>0</v>
      </c>
      <c r="BG89" s="233">
        <f>IF(N89="zákl. přenesená",J89,0)</f>
        <v>0</v>
      </c>
      <c r="BH89" s="233">
        <f>IF(N89="sníž. přenesená",J89,0)</f>
        <v>0</v>
      </c>
      <c r="BI89" s="233">
        <f>IF(N89="nulová",J89,0)</f>
        <v>0</v>
      </c>
      <c r="BJ89" s="18" t="s">
        <v>84</v>
      </c>
      <c r="BK89" s="233">
        <f>ROUND(I89*H89,2)</f>
        <v>0</v>
      </c>
      <c r="BL89" s="18" t="s">
        <v>209</v>
      </c>
      <c r="BM89" s="232" t="s">
        <v>209</v>
      </c>
    </row>
    <row r="90" spans="1:47" s="2" customFormat="1" ht="12">
      <c r="A90" s="40"/>
      <c r="B90" s="41"/>
      <c r="C90" s="42"/>
      <c r="D90" s="234" t="s">
        <v>210</v>
      </c>
      <c r="E90" s="42"/>
      <c r="F90" s="235" t="s">
        <v>1701</v>
      </c>
      <c r="G90" s="42"/>
      <c r="H90" s="42"/>
      <c r="I90" s="138"/>
      <c r="J90" s="42"/>
      <c r="K90" s="42"/>
      <c r="L90" s="46"/>
      <c r="M90" s="236"/>
      <c r="N90" s="237"/>
      <c r="O90" s="86"/>
      <c r="P90" s="86"/>
      <c r="Q90" s="86"/>
      <c r="R90" s="86"/>
      <c r="S90" s="86"/>
      <c r="T90" s="87"/>
      <c r="U90" s="40"/>
      <c r="V90" s="40"/>
      <c r="W90" s="40"/>
      <c r="X90" s="40"/>
      <c r="Y90" s="40"/>
      <c r="Z90" s="40"/>
      <c r="AA90" s="40"/>
      <c r="AB90" s="40"/>
      <c r="AC90" s="40"/>
      <c r="AD90" s="40"/>
      <c r="AE90" s="40"/>
      <c r="AT90" s="18" t="s">
        <v>210</v>
      </c>
      <c r="AU90" s="18" t="s">
        <v>86</v>
      </c>
    </row>
    <row r="91" spans="1:63" s="12" customFormat="1" ht="25.9" customHeight="1">
      <c r="A91" s="12"/>
      <c r="B91" s="204"/>
      <c r="C91" s="205"/>
      <c r="D91" s="206" t="s">
        <v>76</v>
      </c>
      <c r="E91" s="207" t="s">
        <v>203</v>
      </c>
      <c r="F91" s="207" t="s">
        <v>220</v>
      </c>
      <c r="G91" s="205"/>
      <c r="H91" s="205"/>
      <c r="I91" s="208"/>
      <c r="J91" s="209">
        <f>BK91</f>
        <v>0</v>
      </c>
      <c r="K91" s="205"/>
      <c r="L91" s="210"/>
      <c r="M91" s="211"/>
      <c r="N91" s="212"/>
      <c r="O91" s="212"/>
      <c r="P91" s="213">
        <f>SUM(P92:P143)</f>
        <v>0</v>
      </c>
      <c r="Q91" s="212"/>
      <c r="R91" s="213">
        <f>SUM(R92:R143)</f>
        <v>0</v>
      </c>
      <c r="S91" s="212"/>
      <c r="T91" s="214">
        <f>SUM(T92:T143)</f>
        <v>0</v>
      </c>
      <c r="U91" s="12"/>
      <c r="V91" s="12"/>
      <c r="W91" s="12"/>
      <c r="X91" s="12"/>
      <c r="Y91" s="12"/>
      <c r="Z91" s="12"/>
      <c r="AA91" s="12"/>
      <c r="AB91" s="12"/>
      <c r="AC91" s="12"/>
      <c r="AD91" s="12"/>
      <c r="AE91" s="12"/>
      <c r="AR91" s="215" t="s">
        <v>221</v>
      </c>
      <c r="AT91" s="216" t="s">
        <v>76</v>
      </c>
      <c r="AU91" s="216" t="s">
        <v>6</v>
      </c>
      <c r="AY91" s="215" t="s">
        <v>199</v>
      </c>
      <c r="BK91" s="217">
        <f>SUM(BK92:BK143)</f>
        <v>0</v>
      </c>
    </row>
    <row r="92" spans="1:65" s="2" customFormat="1" ht="14.4" customHeight="1">
      <c r="A92" s="40"/>
      <c r="B92" s="41"/>
      <c r="C92" s="260" t="s">
        <v>221</v>
      </c>
      <c r="D92" s="260" t="s">
        <v>222</v>
      </c>
      <c r="E92" s="261" t="s">
        <v>1702</v>
      </c>
      <c r="F92" s="262" t="s">
        <v>1703</v>
      </c>
      <c r="G92" s="263" t="s">
        <v>324</v>
      </c>
      <c r="H92" s="264">
        <v>1700</v>
      </c>
      <c r="I92" s="265"/>
      <c r="J92" s="266">
        <f>ROUND(I92*H92,2)</f>
        <v>0</v>
      </c>
      <c r="K92" s="262" t="s">
        <v>32</v>
      </c>
      <c r="L92" s="46"/>
      <c r="M92" s="267" t="s">
        <v>32</v>
      </c>
      <c r="N92" s="268" t="s">
        <v>48</v>
      </c>
      <c r="O92" s="86"/>
      <c r="P92" s="230">
        <f>O92*H92</f>
        <v>0</v>
      </c>
      <c r="Q92" s="230">
        <v>0</v>
      </c>
      <c r="R92" s="230">
        <f>Q92*H92</f>
        <v>0</v>
      </c>
      <c r="S92" s="230">
        <v>0</v>
      </c>
      <c r="T92" s="231">
        <f>S92*H92</f>
        <v>0</v>
      </c>
      <c r="U92" s="40"/>
      <c r="V92" s="40"/>
      <c r="W92" s="40"/>
      <c r="X92" s="40"/>
      <c r="Y92" s="40"/>
      <c r="Z92" s="40"/>
      <c r="AA92" s="40"/>
      <c r="AB92" s="40"/>
      <c r="AC92" s="40"/>
      <c r="AD92" s="40"/>
      <c r="AE92" s="40"/>
      <c r="AR92" s="232" t="s">
        <v>225</v>
      </c>
      <c r="AT92" s="232" t="s">
        <v>222</v>
      </c>
      <c r="AU92" s="232" t="s">
        <v>84</v>
      </c>
      <c r="AY92" s="18" t="s">
        <v>199</v>
      </c>
      <c r="BE92" s="233">
        <f>IF(N92="základní",J92,0)</f>
        <v>0</v>
      </c>
      <c r="BF92" s="233">
        <f>IF(N92="snížená",J92,0)</f>
        <v>0</v>
      </c>
      <c r="BG92" s="233">
        <f>IF(N92="zákl. přenesená",J92,0)</f>
        <v>0</v>
      </c>
      <c r="BH92" s="233">
        <f>IF(N92="sníž. přenesená",J92,0)</f>
        <v>0</v>
      </c>
      <c r="BI92" s="233">
        <f>IF(N92="nulová",J92,0)</f>
        <v>0</v>
      </c>
      <c r="BJ92" s="18" t="s">
        <v>84</v>
      </c>
      <c r="BK92" s="233">
        <f>ROUND(I92*H92,2)</f>
        <v>0</v>
      </c>
      <c r="BL92" s="18" t="s">
        <v>225</v>
      </c>
      <c r="BM92" s="232" t="s">
        <v>230</v>
      </c>
    </row>
    <row r="93" spans="1:47" s="2" customFormat="1" ht="12">
      <c r="A93" s="40"/>
      <c r="B93" s="41"/>
      <c r="C93" s="42"/>
      <c r="D93" s="234" t="s">
        <v>210</v>
      </c>
      <c r="E93" s="42"/>
      <c r="F93" s="235" t="s">
        <v>1703</v>
      </c>
      <c r="G93" s="42"/>
      <c r="H93" s="42"/>
      <c r="I93" s="138"/>
      <c r="J93" s="42"/>
      <c r="K93" s="42"/>
      <c r="L93" s="46"/>
      <c r="M93" s="236"/>
      <c r="N93" s="237"/>
      <c r="O93" s="86"/>
      <c r="P93" s="86"/>
      <c r="Q93" s="86"/>
      <c r="R93" s="86"/>
      <c r="S93" s="86"/>
      <c r="T93" s="87"/>
      <c r="U93" s="40"/>
      <c r="V93" s="40"/>
      <c r="W93" s="40"/>
      <c r="X93" s="40"/>
      <c r="Y93" s="40"/>
      <c r="Z93" s="40"/>
      <c r="AA93" s="40"/>
      <c r="AB93" s="40"/>
      <c r="AC93" s="40"/>
      <c r="AD93" s="40"/>
      <c r="AE93" s="40"/>
      <c r="AT93" s="18" t="s">
        <v>210</v>
      </c>
      <c r="AU93" s="18" t="s">
        <v>84</v>
      </c>
    </row>
    <row r="94" spans="1:65" s="2" customFormat="1" ht="14.4" customHeight="1">
      <c r="A94" s="40"/>
      <c r="B94" s="41"/>
      <c r="C94" s="260" t="s">
        <v>209</v>
      </c>
      <c r="D94" s="260" t="s">
        <v>222</v>
      </c>
      <c r="E94" s="261" t="s">
        <v>1704</v>
      </c>
      <c r="F94" s="262" t="s">
        <v>1705</v>
      </c>
      <c r="G94" s="263" t="s">
        <v>324</v>
      </c>
      <c r="H94" s="264">
        <v>3100</v>
      </c>
      <c r="I94" s="265"/>
      <c r="J94" s="266">
        <f>ROUND(I94*H94,2)</f>
        <v>0</v>
      </c>
      <c r="K94" s="262" t="s">
        <v>32</v>
      </c>
      <c r="L94" s="46"/>
      <c r="M94" s="267" t="s">
        <v>32</v>
      </c>
      <c r="N94" s="268" t="s">
        <v>48</v>
      </c>
      <c r="O94" s="86"/>
      <c r="P94" s="230">
        <f>O94*H94</f>
        <v>0</v>
      </c>
      <c r="Q94" s="230">
        <v>0</v>
      </c>
      <c r="R94" s="230">
        <f>Q94*H94</f>
        <v>0</v>
      </c>
      <c r="S94" s="230">
        <v>0</v>
      </c>
      <c r="T94" s="231">
        <f>S94*H94</f>
        <v>0</v>
      </c>
      <c r="U94" s="40"/>
      <c r="V94" s="40"/>
      <c r="W94" s="40"/>
      <c r="X94" s="40"/>
      <c r="Y94" s="40"/>
      <c r="Z94" s="40"/>
      <c r="AA94" s="40"/>
      <c r="AB94" s="40"/>
      <c r="AC94" s="40"/>
      <c r="AD94" s="40"/>
      <c r="AE94" s="40"/>
      <c r="AR94" s="232" t="s">
        <v>225</v>
      </c>
      <c r="AT94" s="232" t="s">
        <v>222</v>
      </c>
      <c r="AU94" s="232" t="s">
        <v>84</v>
      </c>
      <c r="AY94" s="18" t="s">
        <v>199</v>
      </c>
      <c r="BE94" s="233">
        <f>IF(N94="základní",J94,0)</f>
        <v>0</v>
      </c>
      <c r="BF94" s="233">
        <f>IF(N94="snížená",J94,0)</f>
        <v>0</v>
      </c>
      <c r="BG94" s="233">
        <f>IF(N94="zákl. přenesená",J94,0)</f>
        <v>0</v>
      </c>
      <c r="BH94" s="233">
        <f>IF(N94="sníž. přenesená",J94,0)</f>
        <v>0</v>
      </c>
      <c r="BI94" s="233">
        <f>IF(N94="nulová",J94,0)</f>
        <v>0</v>
      </c>
      <c r="BJ94" s="18" t="s">
        <v>84</v>
      </c>
      <c r="BK94" s="233">
        <f>ROUND(I94*H94,2)</f>
        <v>0</v>
      </c>
      <c r="BL94" s="18" t="s">
        <v>225</v>
      </c>
      <c r="BM94" s="232" t="s">
        <v>208</v>
      </c>
    </row>
    <row r="95" spans="1:47" s="2" customFormat="1" ht="12">
      <c r="A95" s="40"/>
      <c r="B95" s="41"/>
      <c r="C95" s="42"/>
      <c r="D95" s="234" t="s">
        <v>210</v>
      </c>
      <c r="E95" s="42"/>
      <c r="F95" s="235" t="s">
        <v>1705</v>
      </c>
      <c r="G95" s="42"/>
      <c r="H95" s="42"/>
      <c r="I95" s="138"/>
      <c r="J95" s="42"/>
      <c r="K95" s="42"/>
      <c r="L95" s="46"/>
      <c r="M95" s="236"/>
      <c r="N95" s="237"/>
      <c r="O95" s="86"/>
      <c r="P95" s="86"/>
      <c r="Q95" s="86"/>
      <c r="R95" s="86"/>
      <c r="S95" s="86"/>
      <c r="T95" s="87"/>
      <c r="U95" s="40"/>
      <c r="V95" s="40"/>
      <c r="W95" s="40"/>
      <c r="X95" s="40"/>
      <c r="Y95" s="40"/>
      <c r="Z95" s="40"/>
      <c r="AA95" s="40"/>
      <c r="AB95" s="40"/>
      <c r="AC95" s="40"/>
      <c r="AD95" s="40"/>
      <c r="AE95" s="40"/>
      <c r="AT95" s="18" t="s">
        <v>210</v>
      </c>
      <c r="AU95" s="18" t="s">
        <v>84</v>
      </c>
    </row>
    <row r="96" spans="1:65" s="2" customFormat="1" ht="19.8" customHeight="1">
      <c r="A96" s="40"/>
      <c r="B96" s="41"/>
      <c r="C96" s="260" t="s">
        <v>200</v>
      </c>
      <c r="D96" s="260" t="s">
        <v>222</v>
      </c>
      <c r="E96" s="261" t="s">
        <v>1706</v>
      </c>
      <c r="F96" s="262" t="s">
        <v>1707</v>
      </c>
      <c r="G96" s="263" t="s">
        <v>324</v>
      </c>
      <c r="H96" s="264">
        <v>1820</v>
      </c>
      <c r="I96" s="265"/>
      <c r="J96" s="266">
        <f>ROUND(I96*H96,2)</f>
        <v>0</v>
      </c>
      <c r="K96" s="262" t="s">
        <v>32</v>
      </c>
      <c r="L96" s="46"/>
      <c r="M96" s="267" t="s">
        <v>32</v>
      </c>
      <c r="N96" s="268"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225</v>
      </c>
      <c r="AT96" s="232" t="s">
        <v>222</v>
      </c>
      <c r="AU96" s="232" t="s">
        <v>84</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225</v>
      </c>
      <c r="BM96" s="232" t="s">
        <v>235</v>
      </c>
    </row>
    <row r="97" spans="1:47" s="2" customFormat="1" ht="12">
      <c r="A97" s="40"/>
      <c r="B97" s="41"/>
      <c r="C97" s="42"/>
      <c r="D97" s="234" t="s">
        <v>210</v>
      </c>
      <c r="E97" s="42"/>
      <c r="F97" s="235" t="s">
        <v>1707</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84</v>
      </c>
    </row>
    <row r="98" spans="1:65" s="2" customFormat="1" ht="30" customHeight="1">
      <c r="A98" s="40"/>
      <c r="B98" s="41"/>
      <c r="C98" s="260" t="s">
        <v>230</v>
      </c>
      <c r="D98" s="260" t="s">
        <v>222</v>
      </c>
      <c r="E98" s="261" t="s">
        <v>1708</v>
      </c>
      <c r="F98" s="262" t="s">
        <v>1709</v>
      </c>
      <c r="G98" s="263" t="s">
        <v>324</v>
      </c>
      <c r="H98" s="264">
        <v>4500</v>
      </c>
      <c r="I98" s="265"/>
      <c r="J98" s="266">
        <f>ROUND(I98*H98,2)</f>
        <v>0</v>
      </c>
      <c r="K98" s="262" t="s">
        <v>32</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225</v>
      </c>
      <c r="AT98" s="232" t="s">
        <v>222</v>
      </c>
      <c r="AU98" s="232" t="s">
        <v>84</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225</v>
      </c>
      <c r="BM98" s="232" t="s">
        <v>238</v>
      </c>
    </row>
    <row r="99" spans="1:47" s="2" customFormat="1" ht="12">
      <c r="A99" s="40"/>
      <c r="B99" s="41"/>
      <c r="C99" s="42"/>
      <c r="D99" s="234" t="s">
        <v>210</v>
      </c>
      <c r="E99" s="42"/>
      <c r="F99" s="235" t="s">
        <v>1709</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84</v>
      </c>
    </row>
    <row r="100" spans="1:65" s="2" customFormat="1" ht="19.8" customHeight="1">
      <c r="A100" s="40"/>
      <c r="B100" s="41"/>
      <c r="C100" s="260" t="s">
        <v>239</v>
      </c>
      <c r="D100" s="260" t="s">
        <v>222</v>
      </c>
      <c r="E100" s="261" t="s">
        <v>1710</v>
      </c>
      <c r="F100" s="262" t="s">
        <v>1711</v>
      </c>
      <c r="G100" s="263" t="s">
        <v>206</v>
      </c>
      <c r="H100" s="264">
        <v>22</v>
      </c>
      <c r="I100" s="265"/>
      <c r="J100" s="266">
        <f>ROUND(I100*H100,2)</f>
        <v>0</v>
      </c>
      <c r="K100" s="262" t="s">
        <v>207</v>
      </c>
      <c r="L100" s="46"/>
      <c r="M100" s="267" t="s">
        <v>32</v>
      </c>
      <c r="N100" s="268" t="s">
        <v>48</v>
      </c>
      <c r="O100" s="86"/>
      <c r="P100" s="230">
        <f>O100*H100</f>
        <v>0</v>
      </c>
      <c r="Q100" s="230">
        <v>0</v>
      </c>
      <c r="R100" s="230">
        <f>Q100*H100</f>
        <v>0</v>
      </c>
      <c r="S100" s="230">
        <v>0</v>
      </c>
      <c r="T100" s="231">
        <f>S100*H100</f>
        <v>0</v>
      </c>
      <c r="U100" s="40"/>
      <c r="V100" s="40"/>
      <c r="W100" s="40"/>
      <c r="X100" s="40"/>
      <c r="Y100" s="40"/>
      <c r="Z100" s="40"/>
      <c r="AA100" s="40"/>
      <c r="AB100" s="40"/>
      <c r="AC100" s="40"/>
      <c r="AD100" s="40"/>
      <c r="AE100" s="40"/>
      <c r="AR100" s="232" t="s">
        <v>225</v>
      </c>
      <c r="AT100" s="232" t="s">
        <v>222</v>
      </c>
      <c r="AU100" s="232" t="s">
        <v>84</v>
      </c>
      <c r="AY100" s="18" t="s">
        <v>199</v>
      </c>
      <c r="BE100" s="233">
        <f>IF(N100="základní",J100,0)</f>
        <v>0</v>
      </c>
      <c r="BF100" s="233">
        <f>IF(N100="snížená",J100,0)</f>
        <v>0</v>
      </c>
      <c r="BG100" s="233">
        <f>IF(N100="zákl. přenesená",J100,0)</f>
        <v>0</v>
      </c>
      <c r="BH100" s="233">
        <f>IF(N100="sníž. přenesená",J100,0)</f>
        <v>0</v>
      </c>
      <c r="BI100" s="233">
        <f>IF(N100="nulová",J100,0)</f>
        <v>0</v>
      </c>
      <c r="BJ100" s="18" t="s">
        <v>84</v>
      </c>
      <c r="BK100" s="233">
        <f>ROUND(I100*H100,2)</f>
        <v>0</v>
      </c>
      <c r="BL100" s="18" t="s">
        <v>225</v>
      </c>
      <c r="BM100" s="232" t="s">
        <v>242</v>
      </c>
    </row>
    <row r="101" spans="1:47" s="2" customFormat="1" ht="12">
      <c r="A101" s="40"/>
      <c r="B101" s="41"/>
      <c r="C101" s="42"/>
      <c r="D101" s="234" t="s">
        <v>210</v>
      </c>
      <c r="E101" s="42"/>
      <c r="F101" s="235" t="s">
        <v>1711</v>
      </c>
      <c r="G101" s="42"/>
      <c r="H101" s="42"/>
      <c r="I101" s="138"/>
      <c r="J101" s="42"/>
      <c r="K101" s="42"/>
      <c r="L101" s="46"/>
      <c r="M101" s="236"/>
      <c r="N101" s="237"/>
      <c r="O101" s="86"/>
      <c r="P101" s="86"/>
      <c r="Q101" s="86"/>
      <c r="R101" s="86"/>
      <c r="S101" s="86"/>
      <c r="T101" s="87"/>
      <c r="U101" s="40"/>
      <c r="V101" s="40"/>
      <c r="W101" s="40"/>
      <c r="X101" s="40"/>
      <c r="Y101" s="40"/>
      <c r="Z101" s="40"/>
      <c r="AA101" s="40"/>
      <c r="AB101" s="40"/>
      <c r="AC101" s="40"/>
      <c r="AD101" s="40"/>
      <c r="AE101" s="40"/>
      <c r="AT101" s="18" t="s">
        <v>210</v>
      </c>
      <c r="AU101" s="18" t="s">
        <v>84</v>
      </c>
    </row>
    <row r="102" spans="1:65" s="2" customFormat="1" ht="30" customHeight="1">
      <c r="A102" s="40"/>
      <c r="B102" s="41"/>
      <c r="C102" s="260" t="s">
        <v>208</v>
      </c>
      <c r="D102" s="260" t="s">
        <v>222</v>
      </c>
      <c r="E102" s="261" t="s">
        <v>1712</v>
      </c>
      <c r="F102" s="262" t="s">
        <v>1713</v>
      </c>
      <c r="G102" s="263" t="s">
        <v>206</v>
      </c>
      <c r="H102" s="264">
        <v>48</v>
      </c>
      <c r="I102" s="265"/>
      <c r="J102" s="266">
        <f>ROUND(I102*H102,2)</f>
        <v>0</v>
      </c>
      <c r="K102" s="262" t="s">
        <v>207</v>
      </c>
      <c r="L102" s="46"/>
      <c r="M102" s="267" t="s">
        <v>32</v>
      </c>
      <c r="N102" s="268"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225</v>
      </c>
      <c r="AT102" s="232" t="s">
        <v>222</v>
      </c>
      <c r="AU102" s="232" t="s">
        <v>84</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225</v>
      </c>
      <c r="BM102" s="232" t="s">
        <v>245</v>
      </c>
    </row>
    <row r="103" spans="1:47" s="2" customFormat="1" ht="12">
      <c r="A103" s="40"/>
      <c r="B103" s="41"/>
      <c r="C103" s="42"/>
      <c r="D103" s="234" t="s">
        <v>210</v>
      </c>
      <c r="E103" s="42"/>
      <c r="F103" s="235" t="s">
        <v>1713</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84</v>
      </c>
    </row>
    <row r="104" spans="1:65" s="2" customFormat="1" ht="19.8" customHeight="1">
      <c r="A104" s="40"/>
      <c r="B104" s="41"/>
      <c r="C104" s="260" t="s">
        <v>249</v>
      </c>
      <c r="D104" s="260" t="s">
        <v>222</v>
      </c>
      <c r="E104" s="261" t="s">
        <v>1714</v>
      </c>
      <c r="F104" s="262" t="s">
        <v>1715</v>
      </c>
      <c r="G104" s="263" t="s">
        <v>324</v>
      </c>
      <c r="H104" s="264">
        <v>1700</v>
      </c>
      <c r="I104" s="265"/>
      <c r="J104" s="266">
        <f>ROUND(I104*H104,2)</f>
        <v>0</v>
      </c>
      <c r="K104" s="262" t="s">
        <v>207</v>
      </c>
      <c r="L104" s="46"/>
      <c r="M104" s="267" t="s">
        <v>32</v>
      </c>
      <c r="N104" s="268" t="s">
        <v>48</v>
      </c>
      <c r="O104" s="86"/>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225</v>
      </c>
      <c r="AT104" s="232" t="s">
        <v>222</v>
      </c>
      <c r="AU104" s="232" t="s">
        <v>84</v>
      </c>
      <c r="AY104" s="18" t="s">
        <v>199</v>
      </c>
      <c r="BE104" s="233">
        <f>IF(N104="základní",J104,0)</f>
        <v>0</v>
      </c>
      <c r="BF104" s="233">
        <f>IF(N104="snížená",J104,0)</f>
        <v>0</v>
      </c>
      <c r="BG104" s="233">
        <f>IF(N104="zákl. přenesená",J104,0)</f>
        <v>0</v>
      </c>
      <c r="BH104" s="233">
        <f>IF(N104="sníž. přenesená",J104,0)</f>
        <v>0</v>
      </c>
      <c r="BI104" s="233">
        <f>IF(N104="nulová",J104,0)</f>
        <v>0</v>
      </c>
      <c r="BJ104" s="18" t="s">
        <v>84</v>
      </c>
      <c r="BK104" s="233">
        <f>ROUND(I104*H104,2)</f>
        <v>0</v>
      </c>
      <c r="BL104" s="18" t="s">
        <v>225</v>
      </c>
      <c r="BM104" s="232" t="s">
        <v>254</v>
      </c>
    </row>
    <row r="105" spans="1:47" s="2" customFormat="1" ht="12">
      <c r="A105" s="40"/>
      <c r="B105" s="41"/>
      <c r="C105" s="42"/>
      <c r="D105" s="234" t="s">
        <v>210</v>
      </c>
      <c r="E105" s="42"/>
      <c r="F105" s="235" t="s">
        <v>1715</v>
      </c>
      <c r="G105" s="42"/>
      <c r="H105" s="42"/>
      <c r="I105" s="138"/>
      <c r="J105" s="42"/>
      <c r="K105" s="42"/>
      <c r="L105" s="46"/>
      <c r="M105" s="236"/>
      <c r="N105" s="237"/>
      <c r="O105" s="86"/>
      <c r="P105" s="86"/>
      <c r="Q105" s="86"/>
      <c r="R105" s="86"/>
      <c r="S105" s="86"/>
      <c r="T105" s="87"/>
      <c r="U105" s="40"/>
      <c r="V105" s="40"/>
      <c r="W105" s="40"/>
      <c r="X105" s="40"/>
      <c r="Y105" s="40"/>
      <c r="Z105" s="40"/>
      <c r="AA105" s="40"/>
      <c r="AB105" s="40"/>
      <c r="AC105" s="40"/>
      <c r="AD105" s="40"/>
      <c r="AE105" s="40"/>
      <c r="AT105" s="18" t="s">
        <v>210</v>
      </c>
      <c r="AU105" s="18" t="s">
        <v>84</v>
      </c>
    </row>
    <row r="106" spans="1:65" s="2" customFormat="1" ht="19.8" customHeight="1">
      <c r="A106" s="40"/>
      <c r="B106" s="41"/>
      <c r="C106" s="260" t="s">
        <v>235</v>
      </c>
      <c r="D106" s="260" t="s">
        <v>222</v>
      </c>
      <c r="E106" s="261" t="s">
        <v>1716</v>
      </c>
      <c r="F106" s="262" t="s">
        <v>1717</v>
      </c>
      <c r="G106" s="263" t="s">
        <v>206</v>
      </c>
      <c r="H106" s="264">
        <v>5100</v>
      </c>
      <c r="I106" s="265"/>
      <c r="J106" s="266">
        <f>ROUND(I106*H106,2)</f>
        <v>0</v>
      </c>
      <c r="K106" s="262" t="s">
        <v>207</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225</v>
      </c>
      <c r="AT106" s="232" t="s">
        <v>222</v>
      </c>
      <c r="AU106" s="232" t="s">
        <v>84</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225</v>
      </c>
      <c r="BM106" s="232" t="s">
        <v>257</v>
      </c>
    </row>
    <row r="107" spans="1:47" s="2" customFormat="1" ht="12">
      <c r="A107" s="40"/>
      <c r="B107" s="41"/>
      <c r="C107" s="42"/>
      <c r="D107" s="234" t="s">
        <v>210</v>
      </c>
      <c r="E107" s="42"/>
      <c r="F107" s="235" t="s">
        <v>1717</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84</v>
      </c>
    </row>
    <row r="108" spans="1:65" s="2" customFormat="1" ht="14.4" customHeight="1">
      <c r="A108" s="40"/>
      <c r="B108" s="41"/>
      <c r="C108" s="260" t="s">
        <v>258</v>
      </c>
      <c r="D108" s="260" t="s">
        <v>222</v>
      </c>
      <c r="E108" s="261" t="s">
        <v>1718</v>
      </c>
      <c r="F108" s="262" t="s">
        <v>1719</v>
      </c>
      <c r="G108" s="263" t="s">
        <v>206</v>
      </c>
      <c r="H108" s="264">
        <v>20</v>
      </c>
      <c r="I108" s="265"/>
      <c r="J108" s="266">
        <f>ROUND(I108*H108,2)</f>
        <v>0</v>
      </c>
      <c r="K108" s="262" t="s">
        <v>32</v>
      </c>
      <c r="L108" s="46"/>
      <c r="M108" s="267" t="s">
        <v>32</v>
      </c>
      <c r="N108" s="268" t="s">
        <v>48</v>
      </c>
      <c r="O108" s="86"/>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225</v>
      </c>
      <c r="AT108" s="232" t="s">
        <v>222</v>
      </c>
      <c r="AU108" s="232" t="s">
        <v>84</v>
      </c>
      <c r="AY108" s="18" t="s">
        <v>199</v>
      </c>
      <c r="BE108" s="233">
        <f>IF(N108="základní",J108,0)</f>
        <v>0</v>
      </c>
      <c r="BF108" s="233">
        <f>IF(N108="snížená",J108,0)</f>
        <v>0</v>
      </c>
      <c r="BG108" s="233">
        <f>IF(N108="zákl. přenesená",J108,0)</f>
        <v>0</v>
      </c>
      <c r="BH108" s="233">
        <f>IF(N108="sníž. přenesená",J108,0)</f>
        <v>0</v>
      </c>
      <c r="BI108" s="233">
        <f>IF(N108="nulová",J108,0)</f>
        <v>0</v>
      </c>
      <c r="BJ108" s="18" t="s">
        <v>84</v>
      </c>
      <c r="BK108" s="233">
        <f>ROUND(I108*H108,2)</f>
        <v>0</v>
      </c>
      <c r="BL108" s="18" t="s">
        <v>225</v>
      </c>
      <c r="BM108" s="232" t="s">
        <v>261</v>
      </c>
    </row>
    <row r="109" spans="1:47" s="2" customFormat="1" ht="12">
      <c r="A109" s="40"/>
      <c r="B109" s="41"/>
      <c r="C109" s="42"/>
      <c r="D109" s="234" t="s">
        <v>210</v>
      </c>
      <c r="E109" s="42"/>
      <c r="F109" s="235" t="s">
        <v>1719</v>
      </c>
      <c r="G109" s="42"/>
      <c r="H109" s="42"/>
      <c r="I109" s="138"/>
      <c r="J109" s="42"/>
      <c r="K109" s="42"/>
      <c r="L109" s="46"/>
      <c r="M109" s="236"/>
      <c r="N109" s="237"/>
      <c r="O109" s="86"/>
      <c r="P109" s="86"/>
      <c r="Q109" s="86"/>
      <c r="R109" s="86"/>
      <c r="S109" s="86"/>
      <c r="T109" s="87"/>
      <c r="U109" s="40"/>
      <c r="V109" s="40"/>
      <c r="W109" s="40"/>
      <c r="X109" s="40"/>
      <c r="Y109" s="40"/>
      <c r="Z109" s="40"/>
      <c r="AA109" s="40"/>
      <c r="AB109" s="40"/>
      <c r="AC109" s="40"/>
      <c r="AD109" s="40"/>
      <c r="AE109" s="40"/>
      <c r="AT109" s="18" t="s">
        <v>210</v>
      </c>
      <c r="AU109" s="18" t="s">
        <v>84</v>
      </c>
    </row>
    <row r="110" spans="1:65" s="2" customFormat="1" ht="19.8" customHeight="1">
      <c r="A110" s="40"/>
      <c r="B110" s="41"/>
      <c r="C110" s="260" t="s">
        <v>238</v>
      </c>
      <c r="D110" s="260" t="s">
        <v>222</v>
      </c>
      <c r="E110" s="261" t="s">
        <v>1720</v>
      </c>
      <c r="F110" s="262" t="s">
        <v>1721</v>
      </c>
      <c r="G110" s="263" t="s">
        <v>206</v>
      </c>
      <c r="H110" s="264">
        <v>20</v>
      </c>
      <c r="I110" s="265"/>
      <c r="J110" s="266">
        <f>ROUND(I110*H110,2)</f>
        <v>0</v>
      </c>
      <c r="K110" s="262" t="s">
        <v>207</v>
      </c>
      <c r="L110" s="46"/>
      <c r="M110" s="267" t="s">
        <v>32</v>
      </c>
      <c r="N110" s="268" t="s">
        <v>48</v>
      </c>
      <c r="O110" s="86"/>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225</v>
      </c>
      <c r="AT110" s="232" t="s">
        <v>222</v>
      </c>
      <c r="AU110" s="232" t="s">
        <v>84</v>
      </c>
      <c r="AY110" s="18" t="s">
        <v>199</v>
      </c>
      <c r="BE110" s="233">
        <f>IF(N110="základní",J110,0)</f>
        <v>0</v>
      </c>
      <c r="BF110" s="233">
        <f>IF(N110="snížená",J110,0)</f>
        <v>0</v>
      </c>
      <c r="BG110" s="233">
        <f>IF(N110="zákl. přenesená",J110,0)</f>
        <v>0</v>
      </c>
      <c r="BH110" s="233">
        <f>IF(N110="sníž. přenesená",J110,0)</f>
        <v>0</v>
      </c>
      <c r="BI110" s="233">
        <f>IF(N110="nulová",J110,0)</f>
        <v>0</v>
      </c>
      <c r="BJ110" s="18" t="s">
        <v>84</v>
      </c>
      <c r="BK110" s="233">
        <f>ROUND(I110*H110,2)</f>
        <v>0</v>
      </c>
      <c r="BL110" s="18" t="s">
        <v>225</v>
      </c>
      <c r="BM110" s="232" t="s">
        <v>264</v>
      </c>
    </row>
    <row r="111" spans="1:47" s="2" customFormat="1" ht="12">
      <c r="A111" s="40"/>
      <c r="B111" s="41"/>
      <c r="C111" s="42"/>
      <c r="D111" s="234" t="s">
        <v>210</v>
      </c>
      <c r="E111" s="42"/>
      <c r="F111" s="235" t="s">
        <v>1721</v>
      </c>
      <c r="G111" s="42"/>
      <c r="H111" s="42"/>
      <c r="I111" s="138"/>
      <c r="J111" s="42"/>
      <c r="K111" s="42"/>
      <c r="L111" s="46"/>
      <c r="M111" s="236"/>
      <c r="N111" s="237"/>
      <c r="O111" s="86"/>
      <c r="P111" s="86"/>
      <c r="Q111" s="86"/>
      <c r="R111" s="86"/>
      <c r="S111" s="86"/>
      <c r="T111" s="87"/>
      <c r="U111" s="40"/>
      <c r="V111" s="40"/>
      <c r="W111" s="40"/>
      <c r="X111" s="40"/>
      <c r="Y111" s="40"/>
      <c r="Z111" s="40"/>
      <c r="AA111" s="40"/>
      <c r="AB111" s="40"/>
      <c r="AC111" s="40"/>
      <c r="AD111" s="40"/>
      <c r="AE111" s="40"/>
      <c r="AT111" s="18" t="s">
        <v>210</v>
      </c>
      <c r="AU111" s="18" t="s">
        <v>84</v>
      </c>
    </row>
    <row r="112" spans="1:65" s="2" customFormat="1" ht="19.8" customHeight="1">
      <c r="A112" s="40"/>
      <c r="B112" s="41"/>
      <c r="C112" s="260" t="s">
        <v>265</v>
      </c>
      <c r="D112" s="260" t="s">
        <v>222</v>
      </c>
      <c r="E112" s="261" t="s">
        <v>1722</v>
      </c>
      <c r="F112" s="262" t="s">
        <v>1723</v>
      </c>
      <c r="G112" s="263" t="s">
        <v>206</v>
      </c>
      <c r="H112" s="264">
        <v>30</v>
      </c>
      <c r="I112" s="265"/>
      <c r="J112" s="266">
        <f>ROUND(I112*H112,2)</f>
        <v>0</v>
      </c>
      <c r="K112" s="262" t="s">
        <v>207</v>
      </c>
      <c r="L112" s="46"/>
      <c r="M112" s="267" t="s">
        <v>32</v>
      </c>
      <c r="N112" s="268" t="s">
        <v>48</v>
      </c>
      <c r="O112" s="86"/>
      <c r="P112" s="230">
        <f>O112*H112</f>
        <v>0</v>
      </c>
      <c r="Q112" s="230">
        <v>0</v>
      </c>
      <c r="R112" s="230">
        <f>Q112*H112</f>
        <v>0</v>
      </c>
      <c r="S112" s="230">
        <v>0</v>
      </c>
      <c r="T112" s="231">
        <f>S112*H112</f>
        <v>0</v>
      </c>
      <c r="U112" s="40"/>
      <c r="V112" s="40"/>
      <c r="W112" s="40"/>
      <c r="X112" s="40"/>
      <c r="Y112" s="40"/>
      <c r="Z112" s="40"/>
      <c r="AA112" s="40"/>
      <c r="AB112" s="40"/>
      <c r="AC112" s="40"/>
      <c r="AD112" s="40"/>
      <c r="AE112" s="40"/>
      <c r="AR112" s="232" t="s">
        <v>225</v>
      </c>
      <c r="AT112" s="232" t="s">
        <v>222</v>
      </c>
      <c r="AU112" s="232" t="s">
        <v>84</v>
      </c>
      <c r="AY112" s="18" t="s">
        <v>199</v>
      </c>
      <c r="BE112" s="233">
        <f>IF(N112="základní",J112,0)</f>
        <v>0</v>
      </c>
      <c r="BF112" s="233">
        <f>IF(N112="snížená",J112,0)</f>
        <v>0</v>
      </c>
      <c r="BG112" s="233">
        <f>IF(N112="zákl. přenesená",J112,0)</f>
        <v>0</v>
      </c>
      <c r="BH112" s="233">
        <f>IF(N112="sníž. přenesená",J112,0)</f>
        <v>0</v>
      </c>
      <c r="BI112" s="233">
        <f>IF(N112="nulová",J112,0)</f>
        <v>0</v>
      </c>
      <c r="BJ112" s="18" t="s">
        <v>84</v>
      </c>
      <c r="BK112" s="233">
        <f>ROUND(I112*H112,2)</f>
        <v>0</v>
      </c>
      <c r="BL112" s="18" t="s">
        <v>225</v>
      </c>
      <c r="BM112" s="232" t="s">
        <v>268</v>
      </c>
    </row>
    <row r="113" spans="1:47" s="2" customFormat="1" ht="12">
      <c r="A113" s="40"/>
      <c r="B113" s="41"/>
      <c r="C113" s="42"/>
      <c r="D113" s="234" t="s">
        <v>210</v>
      </c>
      <c r="E113" s="42"/>
      <c r="F113" s="235" t="s">
        <v>1723</v>
      </c>
      <c r="G113" s="42"/>
      <c r="H113" s="42"/>
      <c r="I113" s="138"/>
      <c r="J113" s="42"/>
      <c r="K113" s="42"/>
      <c r="L113" s="46"/>
      <c r="M113" s="236"/>
      <c r="N113" s="237"/>
      <c r="O113" s="86"/>
      <c r="P113" s="86"/>
      <c r="Q113" s="86"/>
      <c r="R113" s="86"/>
      <c r="S113" s="86"/>
      <c r="T113" s="87"/>
      <c r="U113" s="40"/>
      <c r="V113" s="40"/>
      <c r="W113" s="40"/>
      <c r="X113" s="40"/>
      <c r="Y113" s="40"/>
      <c r="Z113" s="40"/>
      <c r="AA113" s="40"/>
      <c r="AB113" s="40"/>
      <c r="AC113" s="40"/>
      <c r="AD113" s="40"/>
      <c r="AE113" s="40"/>
      <c r="AT113" s="18" t="s">
        <v>210</v>
      </c>
      <c r="AU113" s="18" t="s">
        <v>84</v>
      </c>
    </row>
    <row r="114" spans="1:65" s="2" customFormat="1" ht="19.8" customHeight="1">
      <c r="A114" s="40"/>
      <c r="B114" s="41"/>
      <c r="C114" s="260" t="s">
        <v>242</v>
      </c>
      <c r="D114" s="260" t="s">
        <v>222</v>
      </c>
      <c r="E114" s="261" t="s">
        <v>1724</v>
      </c>
      <c r="F114" s="262" t="s">
        <v>1725</v>
      </c>
      <c r="G114" s="263" t="s">
        <v>1726</v>
      </c>
      <c r="H114" s="264">
        <v>12</v>
      </c>
      <c r="I114" s="265"/>
      <c r="J114" s="266">
        <f>ROUND(I114*H114,2)</f>
        <v>0</v>
      </c>
      <c r="K114" s="262" t="s">
        <v>32</v>
      </c>
      <c r="L114" s="46"/>
      <c r="M114" s="267" t="s">
        <v>32</v>
      </c>
      <c r="N114" s="268" t="s">
        <v>48</v>
      </c>
      <c r="O114" s="86"/>
      <c r="P114" s="230">
        <f>O114*H114</f>
        <v>0</v>
      </c>
      <c r="Q114" s="230">
        <v>0</v>
      </c>
      <c r="R114" s="230">
        <f>Q114*H114</f>
        <v>0</v>
      </c>
      <c r="S114" s="230">
        <v>0</v>
      </c>
      <c r="T114" s="231">
        <f>S114*H114</f>
        <v>0</v>
      </c>
      <c r="U114" s="40"/>
      <c r="V114" s="40"/>
      <c r="W114" s="40"/>
      <c r="X114" s="40"/>
      <c r="Y114" s="40"/>
      <c r="Z114" s="40"/>
      <c r="AA114" s="40"/>
      <c r="AB114" s="40"/>
      <c r="AC114" s="40"/>
      <c r="AD114" s="40"/>
      <c r="AE114" s="40"/>
      <c r="AR114" s="232" t="s">
        <v>225</v>
      </c>
      <c r="AT114" s="232" t="s">
        <v>222</v>
      </c>
      <c r="AU114" s="232" t="s">
        <v>84</v>
      </c>
      <c r="AY114" s="18" t="s">
        <v>199</v>
      </c>
      <c r="BE114" s="233">
        <f>IF(N114="základní",J114,0)</f>
        <v>0</v>
      </c>
      <c r="BF114" s="233">
        <f>IF(N114="snížená",J114,0)</f>
        <v>0</v>
      </c>
      <c r="BG114" s="233">
        <f>IF(N114="zákl. přenesená",J114,0)</f>
        <v>0</v>
      </c>
      <c r="BH114" s="233">
        <f>IF(N114="sníž. přenesená",J114,0)</f>
        <v>0</v>
      </c>
      <c r="BI114" s="233">
        <f>IF(N114="nulová",J114,0)</f>
        <v>0</v>
      </c>
      <c r="BJ114" s="18" t="s">
        <v>84</v>
      </c>
      <c r="BK114" s="233">
        <f>ROUND(I114*H114,2)</f>
        <v>0</v>
      </c>
      <c r="BL114" s="18" t="s">
        <v>225</v>
      </c>
      <c r="BM114" s="232" t="s">
        <v>271</v>
      </c>
    </row>
    <row r="115" spans="1:47" s="2" customFormat="1" ht="12">
      <c r="A115" s="40"/>
      <c r="B115" s="41"/>
      <c r="C115" s="42"/>
      <c r="D115" s="234" t="s">
        <v>210</v>
      </c>
      <c r="E115" s="42"/>
      <c r="F115" s="235" t="s">
        <v>1725</v>
      </c>
      <c r="G115" s="42"/>
      <c r="H115" s="42"/>
      <c r="I115" s="138"/>
      <c r="J115" s="42"/>
      <c r="K115" s="42"/>
      <c r="L115" s="46"/>
      <c r="M115" s="236"/>
      <c r="N115" s="237"/>
      <c r="O115" s="86"/>
      <c r="P115" s="86"/>
      <c r="Q115" s="86"/>
      <c r="R115" s="86"/>
      <c r="S115" s="86"/>
      <c r="T115" s="87"/>
      <c r="U115" s="40"/>
      <c r="V115" s="40"/>
      <c r="W115" s="40"/>
      <c r="X115" s="40"/>
      <c r="Y115" s="40"/>
      <c r="Z115" s="40"/>
      <c r="AA115" s="40"/>
      <c r="AB115" s="40"/>
      <c r="AC115" s="40"/>
      <c r="AD115" s="40"/>
      <c r="AE115" s="40"/>
      <c r="AT115" s="18" t="s">
        <v>210</v>
      </c>
      <c r="AU115" s="18" t="s">
        <v>84</v>
      </c>
    </row>
    <row r="116" spans="1:65" s="2" customFormat="1" ht="30" customHeight="1">
      <c r="A116" s="40"/>
      <c r="B116" s="41"/>
      <c r="C116" s="220" t="s">
        <v>9</v>
      </c>
      <c r="D116" s="220" t="s">
        <v>203</v>
      </c>
      <c r="E116" s="221" t="s">
        <v>1727</v>
      </c>
      <c r="F116" s="222" t="s">
        <v>1728</v>
      </c>
      <c r="G116" s="223" t="s">
        <v>324</v>
      </c>
      <c r="H116" s="224">
        <v>60</v>
      </c>
      <c r="I116" s="225"/>
      <c r="J116" s="226">
        <f>ROUND(I116*H116,2)</f>
        <v>0</v>
      </c>
      <c r="K116" s="222" t="s">
        <v>207</v>
      </c>
      <c r="L116" s="227"/>
      <c r="M116" s="228" t="s">
        <v>32</v>
      </c>
      <c r="N116" s="229"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1729</v>
      </c>
      <c r="AT116" s="232" t="s">
        <v>203</v>
      </c>
      <c r="AU116" s="232" t="s">
        <v>84</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225</v>
      </c>
      <c r="BM116" s="232" t="s">
        <v>274</v>
      </c>
    </row>
    <row r="117" spans="1:47" s="2" customFormat="1" ht="12">
      <c r="A117" s="40"/>
      <c r="B117" s="41"/>
      <c r="C117" s="42"/>
      <c r="D117" s="234" t="s">
        <v>210</v>
      </c>
      <c r="E117" s="42"/>
      <c r="F117" s="235" t="s">
        <v>1728</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84</v>
      </c>
    </row>
    <row r="118" spans="1:65" s="2" customFormat="1" ht="30" customHeight="1">
      <c r="A118" s="40"/>
      <c r="B118" s="41"/>
      <c r="C118" s="220" t="s">
        <v>245</v>
      </c>
      <c r="D118" s="220" t="s">
        <v>203</v>
      </c>
      <c r="E118" s="221" t="s">
        <v>1730</v>
      </c>
      <c r="F118" s="222" t="s">
        <v>1731</v>
      </c>
      <c r="G118" s="223" t="s">
        <v>324</v>
      </c>
      <c r="H118" s="224">
        <v>150</v>
      </c>
      <c r="I118" s="225"/>
      <c r="J118" s="226">
        <f>ROUND(I118*H118,2)</f>
        <v>0</v>
      </c>
      <c r="K118" s="222" t="s">
        <v>207</v>
      </c>
      <c r="L118" s="227"/>
      <c r="M118" s="228" t="s">
        <v>32</v>
      </c>
      <c r="N118" s="229"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1729</v>
      </c>
      <c r="AT118" s="232" t="s">
        <v>203</v>
      </c>
      <c r="AU118" s="232" t="s">
        <v>84</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225</v>
      </c>
      <c r="BM118" s="232" t="s">
        <v>278</v>
      </c>
    </row>
    <row r="119" spans="1:47" s="2" customFormat="1" ht="12">
      <c r="A119" s="40"/>
      <c r="B119" s="41"/>
      <c r="C119" s="42"/>
      <c r="D119" s="234" t="s">
        <v>210</v>
      </c>
      <c r="E119" s="42"/>
      <c r="F119" s="235" t="s">
        <v>1731</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84</v>
      </c>
    </row>
    <row r="120" spans="1:65" s="2" customFormat="1" ht="19.8" customHeight="1">
      <c r="A120" s="40"/>
      <c r="B120" s="41"/>
      <c r="C120" s="220" t="s">
        <v>279</v>
      </c>
      <c r="D120" s="220" t="s">
        <v>203</v>
      </c>
      <c r="E120" s="221" t="s">
        <v>1732</v>
      </c>
      <c r="F120" s="222" t="s">
        <v>1733</v>
      </c>
      <c r="G120" s="223" t="s">
        <v>324</v>
      </c>
      <c r="H120" s="224">
        <v>70</v>
      </c>
      <c r="I120" s="225"/>
      <c r="J120" s="226">
        <f>ROUND(I120*H120,2)</f>
        <v>0</v>
      </c>
      <c r="K120" s="222" t="s">
        <v>207</v>
      </c>
      <c r="L120" s="227"/>
      <c r="M120" s="228" t="s">
        <v>32</v>
      </c>
      <c r="N120" s="229"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1729</v>
      </c>
      <c r="AT120" s="232" t="s">
        <v>203</v>
      </c>
      <c r="AU120" s="232" t="s">
        <v>84</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225</v>
      </c>
      <c r="BM120" s="232" t="s">
        <v>282</v>
      </c>
    </row>
    <row r="121" spans="1:47" s="2" customFormat="1" ht="12">
      <c r="A121" s="40"/>
      <c r="B121" s="41"/>
      <c r="C121" s="42"/>
      <c r="D121" s="234" t="s">
        <v>210</v>
      </c>
      <c r="E121" s="42"/>
      <c r="F121" s="235" t="s">
        <v>1733</v>
      </c>
      <c r="G121" s="42"/>
      <c r="H121" s="42"/>
      <c r="I121" s="138"/>
      <c r="J121" s="42"/>
      <c r="K121" s="42"/>
      <c r="L121" s="46"/>
      <c r="M121" s="236"/>
      <c r="N121" s="237"/>
      <c r="O121" s="86"/>
      <c r="P121" s="86"/>
      <c r="Q121" s="86"/>
      <c r="R121" s="86"/>
      <c r="S121" s="86"/>
      <c r="T121" s="87"/>
      <c r="U121" s="40"/>
      <c r="V121" s="40"/>
      <c r="W121" s="40"/>
      <c r="X121" s="40"/>
      <c r="Y121" s="40"/>
      <c r="Z121" s="40"/>
      <c r="AA121" s="40"/>
      <c r="AB121" s="40"/>
      <c r="AC121" s="40"/>
      <c r="AD121" s="40"/>
      <c r="AE121" s="40"/>
      <c r="AT121" s="18" t="s">
        <v>210</v>
      </c>
      <c r="AU121" s="18" t="s">
        <v>84</v>
      </c>
    </row>
    <row r="122" spans="1:65" s="2" customFormat="1" ht="19.8" customHeight="1">
      <c r="A122" s="40"/>
      <c r="B122" s="41"/>
      <c r="C122" s="220" t="s">
        <v>254</v>
      </c>
      <c r="D122" s="220" t="s">
        <v>203</v>
      </c>
      <c r="E122" s="221" t="s">
        <v>1734</v>
      </c>
      <c r="F122" s="222" t="s">
        <v>1735</v>
      </c>
      <c r="G122" s="223" t="s">
        <v>324</v>
      </c>
      <c r="H122" s="224">
        <v>60</v>
      </c>
      <c r="I122" s="225"/>
      <c r="J122" s="226">
        <f>ROUND(I122*H122,2)</f>
        <v>0</v>
      </c>
      <c r="K122" s="222" t="s">
        <v>207</v>
      </c>
      <c r="L122" s="227"/>
      <c r="M122" s="228" t="s">
        <v>32</v>
      </c>
      <c r="N122" s="229" t="s">
        <v>48</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1729</v>
      </c>
      <c r="AT122" s="232" t="s">
        <v>203</v>
      </c>
      <c r="AU122" s="232" t="s">
        <v>84</v>
      </c>
      <c r="AY122" s="18" t="s">
        <v>199</v>
      </c>
      <c r="BE122" s="233">
        <f>IF(N122="základní",J122,0)</f>
        <v>0</v>
      </c>
      <c r="BF122" s="233">
        <f>IF(N122="snížená",J122,0)</f>
        <v>0</v>
      </c>
      <c r="BG122" s="233">
        <f>IF(N122="zákl. přenesená",J122,0)</f>
        <v>0</v>
      </c>
      <c r="BH122" s="233">
        <f>IF(N122="sníž. přenesená",J122,0)</f>
        <v>0</v>
      </c>
      <c r="BI122" s="233">
        <f>IF(N122="nulová",J122,0)</f>
        <v>0</v>
      </c>
      <c r="BJ122" s="18" t="s">
        <v>84</v>
      </c>
      <c r="BK122" s="233">
        <f>ROUND(I122*H122,2)</f>
        <v>0</v>
      </c>
      <c r="BL122" s="18" t="s">
        <v>225</v>
      </c>
      <c r="BM122" s="232" t="s">
        <v>341</v>
      </c>
    </row>
    <row r="123" spans="1:47" s="2" customFormat="1" ht="12">
      <c r="A123" s="40"/>
      <c r="B123" s="41"/>
      <c r="C123" s="42"/>
      <c r="D123" s="234" t="s">
        <v>210</v>
      </c>
      <c r="E123" s="42"/>
      <c r="F123" s="235" t="s">
        <v>1735</v>
      </c>
      <c r="G123" s="42"/>
      <c r="H123" s="42"/>
      <c r="I123" s="138"/>
      <c r="J123" s="42"/>
      <c r="K123" s="42"/>
      <c r="L123" s="46"/>
      <c r="M123" s="236"/>
      <c r="N123" s="237"/>
      <c r="O123" s="86"/>
      <c r="P123" s="86"/>
      <c r="Q123" s="86"/>
      <c r="R123" s="86"/>
      <c r="S123" s="86"/>
      <c r="T123" s="87"/>
      <c r="U123" s="40"/>
      <c r="V123" s="40"/>
      <c r="W123" s="40"/>
      <c r="X123" s="40"/>
      <c r="Y123" s="40"/>
      <c r="Z123" s="40"/>
      <c r="AA123" s="40"/>
      <c r="AB123" s="40"/>
      <c r="AC123" s="40"/>
      <c r="AD123" s="40"/>
      <c r="AE123" s="40"/>
      <c r="AT123" s="18" t="s">
        <v>210</v>
      </c>
      <c r="AU123" s="18" t="s">
        <v>84</v>
      </c>
    </row>
    <row r="124" spans="1:65" s="2" customFormat="1" ht="19.8" customHeight="1">
      <c r="A124" s="40"/>
      <c r="B124" s="41"/>
      <c r="C124" s="220" t="s">
        <v>342</v>
      </c>
      <c r="D124" s="220" t="s">
        <v>203</v>
      </c>
      <c r="E124" s="221" t="s">
        <v>1736</v>
      </c>
      <c r="F124" s="222" t="s">
        <v>1737</v>
      </c>
      <c r="G124" s="223" t="s">
        <v>324</v>
      </c>
      <c r="H124" s="224">
        <v>20</v>
      </c>
      <c r="I124" s="225"/>
      <c r="J124" s="226">
        <f>ROUND(I124*H124,2)</f>
        <v>0</v>
      </c>
      <c r="K124" s="222" t="s">
        <v>207</v>
      </c>
      <c r="L124" s="227"/>
      <c r="M124" s="228" t="s">
        <v>32</v>
      </c>
      <c r="N124" s="229" t="s">
        <v>48</v>
      </c>
      <c r="O124" s="86"/>
      <c r="P124" s="230">
        <f>O124*H124</f>
        <v>0</v>
      </c>
      <c r="Q124" s="230">
        <v>0</v>
      </c>
      <c r="R124" s="230">
        <f>Q124*H124</f>
        <v>0</v>
      </c>
      <c r="S124" s="230">
        <v>0</v>
      </c>
      <c r="T124" s="231">
        <f>S124*H124</f>
        <v>0</v>
      </c>
      <c r="U124" s="40"/>
      <c r="V124" s="40"/>
      <c r="W124" s="40"/>
      <c r="X124" s="40"/>
      <c r="Y124" s="40"/>
      <c r="Z124" s="40"/>
      <c r="AA124" s="40"/>
      <c r="AB124" s="40"/>
      <c r="AC124" s="40"/>
      <c r="AD124" s="40"/>
      <c r="AE124" s="40"/>
      <c r="AR124" s="232" t="s">
        <v>1729</v>
      </c>
      <c r="AT124" s="232" t="s">
        <v>203</v>
      </c>
      <c r="AU124" s="232" t="s">
        <v>84</v>
      </c>
      <c r="AY124" s="18" t="s">
        <v>199</v>
      </c>
      <c r="BE124" s="233">
        <f>IF(N124="základní",J124,0)</f>
        <v>0</v>
      </c>
      <c r="BF124" s="233">
        <f>IF(N124="snížená",J124,0)</f>
        <v>0</v>
      </c>
      <c r="BG124" s="233">
        <f>IF(N124="zákl. přenesená",J124,0)</f>
        <v>0</v>
      </c>
      <c r="BH124" s="233">
        <f>IF(N124="sníž. přenesená",J124,0)</f>
        <v>0</v>
      </c>
      <c r="BI124" s="233">
        <f>IF(N124="nulová",J124,0)</f>
        <v>0</v>
      </c>
      <c r="BJ124" s="18" t="s">
        <v>84</v>
      </c>
      <c r="BK124" s="233">
        <f>ROUND(I124*H124,2)</f>
        <v>0</v>
      </c>
      <c r="BL124" s="18" t="s">
        <v>225</v>
      </c>
      <c r="BM124" s="232" t="s">
        <v>345</v>
      </c>
    </row>
    <row r="125" spans="1:47" s="2" customFormat="1" ht="12">
      <c r="A125" s="40"/>
      <c r="B125" s="41"/>
      <c r="C125" s="42"/>
      <c r="D125" s="234" t="s">
        <v>210</v>
      </c>
      <c r="E125" s="42"/>
      <c r="F125" s="235" t="s">
        <v>1737</v>
      </c>
      <c r="G125" s="42"/>
      <c r="H125" s="42"/>
      <c r="I125" s="138"/>
      <c r="J125" s="42"/>
      <c r="K125" s="42"/>
      <c r="L125" s="46"/>
      <c r="M125" s="236"/>
      <c r="N125" s="237"/>
      <c r="O125" s="86"/>
      <c r="P125" s="86"/>
      <c r="Q125" s="86"/>
      <c r="R125" s="86"/>
      <c r="S125" s="86"/>
      <c r="T125" s="87"/>
      <c r="U125" s="40"/>
      <c r="V125" s="40"/>
      <c r="W125" s="40"/>
      <c r="X125" s="40"/>
      <c r="Y125" s="40"/>
      <c r="Z125" s="40"/>
      <c r="AA125" s="40"/>
      <c r="AB125" s="40"/>
      <c r="AC125" s="40"/>
      <c r="AD125" s="40"/>
      <c r="AE125" s="40"/>
      <c r="AT125" s="18" t="s">
        <v>210</v>
      </c>
      <c r="AU125" s="18" t="s">
        <v>84</v>
      </c>
    </row>
    <row r="126" spans="1:65" s="2" customFormat="1" ht="50.4" customHeight="1">
      <c r="A126" s="40"/>
      <c r="B126" s="41"/>
      <c r="C126" s="220" t="s">
        <v>257</v>
      </c>
      <c r="D126" s="220" t="s">
        <v>203</v>
      </c>
      <c r="E126" s="221" t="s">
        <v>1738</v>
      </c>
      <c r="F126" s="222" t="s">
        <v>1739</v>
      </c>
      <c r="G126" s="223" t="s">
        <v>206</v>
      </c>
      <c r="H126" s="224">
        <v>70</v>
      </c>
      <c r="I126" s="225"/>
      <c r="J126" s="226">
        <f>ROUND(I126*H126,2)</f>
        <v>0</v>
      </c>
      <c r="K126" s="222" t="s">
        <v>207</v>
      </c>
      <c r="L126" s="227"/>
      <c r="M126" s="228" t="s">
        <v>32</v>
      </c>
      <c r="N126" s="229" t="s">
        <v>48</v>
      </c>
      <c r="O126" s="86"/>
      <c r="P126" s="230">
        <f>O126*H126</f>
        <v>0</v>
      </c>
      <c r="Q126" s="230">
        <v>0</v>
      </c>
      <c r="R126" s="230">
        <f>Q126*H126</f>
        <v>0</v>
      </c>
      <c r="S126" s="230">
        <v>0</v>
      </c>
      <c r="T126" s="231">
        <f>S126*H126</f>
        <v>0</v>
      </c>
      <c r="U126" s="40"/>
      <c r="V126" s="40"/>
      <c r="W126" s="40"/>
      <c r="X126" s="40"/>
      <c r="Y126" s="40"/>
      <c r="Z126" s="40"/>
      <c r="AA126" s="40"/>
      <c r="AB126" s="40"/>
      <c r="AC126" s="40"/>
      <c r="AD126" s="40"/>
      <c r="AE126" s="40"/>
      <c r="AR126" s="232" t="s">
        <v>1729</v>
      </c>
      <c r="AT126" s="232" t="s">
        <v>203</v>
      </c>
      <c r="AU126" s="232" t="s">
        <v>84</v>
      </c>
      <c r="AY126" s="18" t="s">
        <v>199</v>
      </c>
      <c r="BE126" s="233">
        <f>IF(N126="základní",J126,0)</f>
        <v>0</v>
      </c>
      <c r="BF126" s="233">
        <f>IF(N126="snížená",J126,0)</f>
        <v>0</v>
      </c>
      <c r="BG126" s="233">
        <f>IF(N126="zákl. přenesená",J126,0)</f>
        <v>0</v>
      </c>
      <c r="BH126" s="233">
        <f>IF(N126="sníž. přenesená",J126,0)</f>
        <v>0</v>
      </c>
      <c r="BI126" s="233">
        <f>IF(N126="nulová",J126,0)</f>
        <v>0</v>
      </c>
      <c r="BJ126" s="18" t="s">
        <v>84</v>
      </c>
      <c r="BK126" s="233">
        <f>ROUND(I126*H126,2)</f>
        <v>0</v>
      </c>
      <c r="BL126" s="18" t="s">
        <v>225</v>
      </c>
      <c r="BM126" s="232" t="s">
        <v>348</v>
      </c>
    </row>
    <row r="127" spans="1:47" s="2" customFormat="1" ht="12">
      <c r="A127" s="40"/>
      <c r="B127" s="41"/>
      <c r="C127" s="42"/>
      <c r="D127" s="234" t="s">
        <v>210</v>
      </c>
      <c r="E127" s="42"/>
      <c r="F127" s="235" t="s">
        <v>1739</v>
      </c>
      <c r="G127" s="42"/>
      <c r="H127" s="42"/>
      <c r="I127" s="138"/>
      <c r="J127" s="42"/>
      <c r="K127" s="42"/>
      <c r="L127" s="46"/>
      <c r="M127" s="236"/>
      <c r="N127" s="237"/>
      <c r="O127" s="86"/>
      <c r="P127" s="86"/>
      <c r="Q127" s="86"/>
      <c r="R127" s="86"/>
      <c r="S127" s="86"/>
      <c r="T127" s="87"/>
      <c r="U127" s="40"/>
      <c r="V127" s="40"/>
      <c r="W127" s="40"/>
      <c r="X127" s="40"/>
      <c r="Y127" s="40"/>
      <c r="Z127" s="40"/>
      <c r="AA127" s="40"/>
      <c r="AB127" s="40"/>
      <c r="AC127" s="40"/>
      <c r="AD127" s="40"/>
      <c r="AE127" s="40"/>
      <c r="AT127" s="18" t="s">
        <v>210</v>
      </c>
      <c r="AU127" s="18" t="s">
        <v>84</v>
      </c>
    </row>
    <row r="128" spans="1:65" s="2" customFormat="1" ht="30" customHeight="1">
      <c r="A128" s="40"/>
      <c r="B128" s="41"/>
      <c r="C128" s="220" t="s">
        <v>7</v>
      </c>
      <c r="D128" s="220" t="s">
        <v>203</v>
      </c>
      <c r="E128" s="221" t="s">
        <v>1740</v>
      </c>
      <c r="F128" s="222" t="s">
        <v>1741</v>
      </c>
      <c r="G128" s="223" t="s">
        <v>206</v>
      </c>
      <c r="H128" s="224">
        <v>34</v>
      </c>
      <c r="I128" s="225"/>
      <c r="J128" s="226">
        <f>ROUND(I128*H128,2)</f>
        <v>0</v>
      </c>
      <c r="K128" s="222" t="s">
        <v>207</v>
      </c>
      <c r="L128" s="227"/>
      <c r="M128" s="228" t="s">
        <v>32</v>
      </c>
      <c r="N128" s="229" t="s">
        <v>48</v>
      </c>
      <c r="O128" s="86"/>
      <c r="P128" s="230">
        <f>O128*H128</f>
        <v>0</v>
      </c>
      <c r="Q128" s="230">
        <v>0</v>
      </c>
      <c r="R128" s="230">
        <f>Q128*H128</f>
        <v>0</v>
      </c>
      <c r="S128" s="230">
        <v>0</v>
      </c>
      <c r="T128" s="231">
        <f>S128*H128</f>
        <v>0</v>
      </c>
      <c r="U128" s="40"/>
      <c r="V128" s="40"/>
      <c r="W128" s="40"/>
      <c r="X128" s="40"/>
      <c r="Y128" s="40"/>
      <c r="Z128" s="40"/>
      <c r="AA128" s="40"/>
      <c r="AB128" s="40"/>
      <c r="AC128" s="40"/>
      <c r="AD128" s="40"/>
      <c r="AE128" s="40"/>
      <c r="AR128" s="232" t="s">
        <v>1729</v>
      </c>
      <c r="AT128" s="232" t="s">
        <v>203</v>
      </c>
      <c r="AU128" s="232" t="s">
        <v>84</v>
      </c>
      <c r="AY128" s="18" t="s">
        <v>199</v>
      </c>
      <c r="BE128" s="233">
        <f>IF(N128="základní",J128,0)</f>
        <v>0</v>
      </c>
      <c r="BF128" s="233">
        <f>IF(N128="snížená",J128,0)</f>
        <v>0</v>
      </c>
      <c r="BG128" s="233">
        <f>IF(N128="zákl. přenesená",J128,0)</f>
        <v>0</v>
      </c>
      <c r="BH128" s="233">
        <f>IF(N128="sníž. přenesená",J128,0)</f>
        <v>0</v>
      </c>
      <c r="BI128" s="233">
        <f>IF(N128="nulová",J128,0)</f>
        <v>0</v>
      </c>
      <c r="BJ128" s="18" t="s">
        <v>84</v>
      </c>
      <c r="BK128" s="233">
        <f>ROUND(I128*H128,2)</f>
        <v>0</v>
      </c>
      <c r="BL128" s="18" t="s">
        <v>225</v>
      </c>
      <c r="BM128" s="232" t="s">
        <v>351</v>
      </c>
    </row>
    <row r="129" spans="1:47" s="2" customFormat="1" ht="12">
      <c r="A129" s="40"/>
      <c r="B129" s="41"/>
      <c r="C129" s="42"/>
      <c r="D129" s="234" t="s">
        <v>210</v>
      </c>
      <c r="E129" s="42"/>
      <c r="F129" s="235" t="s">
        <v>1741</v>
      </c>
      <c r="G129" s="42"/>
      <c r="H129" s="42"/>
      <c r="I129" s="138"/>
      <c r="J129" s="42"/>
      <c r="K129" s="42"/>
      <c r="L129" s="46"/>
      <c r="M129" s="236"/>
      <c r="N129" s="237"/>
      <c r="O129" s="86"/>
      <c r="P129" s="86"/>
      <c r="Q129" s="86"/>
      <c r="R129" s="86"/>
      <c r="S129" s="86"/>
      <c r="T129" s="87"/>
      <c r="U129" s="40"/>
      <c r="V129" s="40"/>
      <c r="W129" s="40"/>
      <c r="X129" s="40"/>
      <c r="Y129" s="40"/>
      <c r="Z129" s="40"/>
      <c r="AA129" s="40"/>
      <c r="AB129" s="40"/>
      <c r="AC129" s="40"/>
      <c r="AD129" s="40"/>
      <c r="AE129" s="40"/>
      <c r="AT129" s="18" t="s">
        <v>210</v>
      </c>
      <c r="AU129" s="18" t="s">
        <v>84</v>
      </c>
    </row>
    <row r="130" spans="1:65" s="2" customFormat="1" ht="19.8" customHeight="1">
      <c r="A130" s="40"/>
      <c r="B130" s="41"/>
      <c r="C130" s="220" t="s">
        <v>261</v>
      </c>
      <c r="D130" s="220" t="s">
        <v>203</v>
      </c>
      <c r="E130" s="221" t="s">
        <v>1742</v>
      </c>
      <c r="F130" s="222" t="s">
        <v>1743</v>
      </c>
      <c r="G130" s="223" t="s">
        <v>206</v>
      </c>
      <c r="H130" s="224">
        <v>20</v>
      </c>
      <c r="I130" s="225"/>
      <c r="J130" s="226">
        <f>ROUND(I130*H130,2)</f>
        <v>0</v>
      </c>
      <c r="K130" s="222" t="s">
        <v>207</v>
      </c>
      <c r="L130" s="227"/>
      <c r="M130" s="228" t="s">
        <v>32</v>
      </c>
      <c r="N130" s="229" t="s">
        <v>48</v>
      </c>
      <c r="O130" s="86"/>
      <c r="P130" s="230">
        <f>O130*H130</f>
        <v>0</v>
      </c>
      <c r="Q130" s="230">
        <v>0</v>
      </c>
      <c r="R130" s="230">
        <f>Q130*H130</f>
        <v>0</v>
      </c>
      <c r="S130" s="230">
        <v>0</v>
      </c>
      <c r="T130" s="231">
        <f>S130*H130</f>
        <v>0</v>
      </c>
      <c r="U130" s="40"/>
      <c r="V130" s="40"/>
      <c r="W130" s="40"/>
      <c r="X130" s="40"/>
      <c r="Y130" s="40"/>
      <c r="Z130" s="40"/>
      <c r="AA130" s="40"/>
      <c r="AB130" s="40"/>
      <c r="AC130" s="40"/>
      <c r="AD130" s="40"/>
      <c r="AE130" s="40"/>
      <c r="AR130" s="232" t="s">
        <v>1729</v>
      </c>
      <c r="AT130" s="232" t="s">
        <v>203</v>
      </c>
      <c r="AU130" s="232" t="s">
        <v>84</v>
      </c>
      <c r="AY130" s="18" t="s">
        <v>199</v>
      </c>
      <c r="BE130" s="233">
        <f>IF(N130="základní",J130,0)</f>
        <v>0</v>
      </c>
      <c r="BF130" s="233">
        <f>IF(N130="snížená",J130,0)</f>
        <v>0</v>
      </c>
      <c r="BG130" s="233">
        <f>IF(N130="zákl. přenesená",J130,0)</f>
        <v>0</v>
      </c>
      <c r="BH130" s="233">
        <f>IF(N130="sníž. přenesená",J130,0)</f>
        <v>0</v>
      </c>
      <c r="BI130" s="233">
        <f>IF(N130="nulová",J130,0)</f>
        <v>0</v>
      </c>
      <c r="BJ130" s="18" t="s">
        <v>84</v>
      </c>
      <c r="BK130" s="233">
        <f>ROUND(I130*H130,2)</f>
        <v>0</v>
      </c>
      <c r="BL130" s="18" t="s">
        <v>225</v>
      </c>
      <c r="BM130" s="232" t="s">
        <v>354</v>
      </c>
    </row>
    <row r="131" spans="1:47" s="2" customFormat="1" ht="12">
      <c r="A131" s="40"/>
      <c r="B131" s="41"/>
      <c r="C131" s="42"/>
      <c r="D131" s="234" t="s">
        <v>210</v>
      </c>
      <c r="E131" s="42"/>
      <c r="F131" s="235" t="s">
        <v>1743</v>
      </c>
      <c r="G131" s="42"/>
      <c r="H131" s="42"/>
      <c r="I131" s="138"/>
      <c r="J131" s="42"/>
      <c r="K131" s="42"/>
      <c r="L131" s="46"/>
      <c r="M131" s="236"/>
      <c r="N131" s="237"/>
      <c r="O131" s="86"/>
      <c r="P131" s="86"/>
      <c r="Q131" s="86"/>
      <c r="R131" s="86"/>
      <c r="S131" s="86"/>
      <c r="T131" s="87"/>
      <c r="U131" s="40"/>
      <c r="V131" s="40"/>
      <c r="W131" s="40"/>
      <c r="X131" s="40"/>
      <c r="Y131" s="40"/>
      <c r="Z131" s="40"/>
      <c r="AA131" s="40"/>
      <c r="AB131" s="40"/>
      <c r="AC131" s="40"/>
      <c r="AD131" s="40"/>
      <c r="AE131" s="40"/>
      <c r="AT131" s="18" t="s">
        <v>210</v>
      </c>
      <c r="AU131" s="18" t="s">
        <v>84</v>
      </c>
    </row>
    <row r="132" spans="1:65" s="2" customFormat="1" ht="30" customHeight="1">
      <c r="A132" s="40"/>
      <c r="B132" s="41"/>
      <c r="C132" s="220" t="s">
        <v>355</v>
      </c>
      <c r="D132" s="220" t="s">
        <v>203</v>
      </c>
      <c r="E132" s="221" t="s">
        <v>1744</v>
      </c>
      <c r="F132" s="222" t="s">
        <v>1745</v>
      </c>
      <c r="G132" s="223" t="s">
        <v>206</v>
      </c>
      <c r="H132" s="224">
        <v>40</v>
      </c>
      <c r="I132" s="225"/>
      <c r="J132" s="226">
        <f>ROUND(I132*H132,2)</f>
        <v>0</v>
      </c>
      <c r="K132" s="222" t="s">
        <v>207</v>
      </c>
      <c r="L132" s="227"/>
      <c r="M132" s="228" t="s">
        <v>32</v>
      </c>
      <c r="N132" s="229" t="s">
        <v>48</v>
      </c>
      <c r="O132" s="86"/>
      <c r="P132" s="230">
        <f>O132*H132</f>
        <v>0</v>
      </c>
      <c r="Q132" s="230">
        <v>0</v>
      </c>
      <c r="R132" s="230">
        <f>Q132*H132</f>
        <v>0</v>
      </c>
      <c r="S132" s="230">
        <v>0</v>
      </c>
      <c r="T132" s="231">
        <f>S132*H132</f>
        <v>0</v>
      </c>
      <c r="U132" s="40"/>
      <c r="V132" s="40"/>
      <c r="W132" s="40"/>
      <c r="X132" s="40"/>
      <c r="Y132" s="40"/>
      <c r="Z132" s="40"/>
      <c r="AA132" s="40"/>
      <c r="AB132" s="40"/>
      <c r="AC132" s="40"/>
      <c r="AD132" s="40"/>
      <c r="AE132" s="40"/>
      <c r="AR132" s="232" t="s">
        <v>1729</v>
      </c>
      <c r="AT132" s="232" t="s">
        <v>203</v>
      </c>
      <c r="AU132" s="232" t="s">
        <v>84</v>
      </c>
      <c r="AY132" s="18" t="s">
        <v>199</v>
      </c>
      <c r="BE132" s="233">
        <f>IF(N132="základní",J132,0)</f>
        <v>0</v>
      </c>
      <c r="BF132" s="233">
        <f>IF(N132="snížená",J132,0)</f>
        <v>0</v>
      </c>
      <c r="BG132" s="233">
        <f>IF(N132="zákl. přenesená",J132,0)</f>
        <v>0</v>
      </c>
      <c r="BH132" s="233">
        <f>IF(N132="sníž. přenesená",J132,0)</f>
        <v>0</v>
      </c>
      <c r="BI132" s="233">
        <f>IF(N132="nulová",J132,0)</f>
        <v>0</v>
      </c>
      <c r="BJ132" s="18" t="s">
        <v>84</v>
      </c>
      <c r="BK132" s="233">
        <f>ROUND(I132*H132,2)</f>
        <v>0</v>
      </c>
      <c r="BL132" s="18" t="s">
        <v>225</v>
      </c>
      <c r="BM132" s="232" t="s">
        <v>358</v>
      </c>
    </row>
    <row r="133" spans="1:47" s="2" customFormat="1" ht="12">
      <c r="A133" s="40"/>
      <c r="B133" s="41"/>
      <c r="C133" s="42"/>
      <c r="D133" s="234" t="s">
        <v>210</v>
      </c>
      <c r="E133" s="42"/>
      <c r="F133" s="235" t="s">
        <v>1745</v>
      </c>
      <c r="G133" s="42"/>
      <c r="H133" s="42"/>
      <c r="I133" s="138"/>
      <c r="J133" s="42"/>
      <c r="K133" s="42"/>
      <c r="L133" s="46"/>
      <c r="M133" s="236"/>
      <c r="N133" s="237"/>
      <c r="O133" s="86"/>
      <c r="P133" s="86"/>
      <c r="Q133" s="86"/>
      <c r="R133" s="86"/>
      <c r="S133" s="86"/>
      <c r="T133" s="87"/>
      <c r="U133" s="40"/>
      <c r="V133" s="40"/>
      <c r="W133" s="40"/>
      <c r="X133" s="40"/>
      <c r="Y133" s="40"/>
      <c r="Z133" s="40"/>
      <c r="AA133" s="40"/>
      <c r="AB133" s="40"/>
      <c r="AC133" s="40"/>
      <c r="AD133" s="40"/>
      <c r="AE133" s="40"/>
      <c r="AT133" s="18" t="s">
        <v>210</v>
      </c>
      <c r="AU133" s="18" t="s">
        <v>84</v>
      </c>
    </row>
    <row r="134" spans="1:65" s="2" customFormat="1" ht="30" customHeight="1">
      <c r="A134" s="40"/>
      <c r="B134" s="41"/>
      <c r="C134" s="220" t="s">
        <v>264</v>
      </c>
      <c r="D134" s="220" t="s">
        <v>203</v>
      </c>
      <c r="E134" s="221" t="s">
        <v>1746</v>
      </c>
      <c r="F134" s="222" t="s">
        <v>1747</v>
      </c>
      <c r="G134" s="223" t="s">
        <v>206</v>
      </c>
      <c r="H134" s="224">
        <v>20</v>
      </c>
      <c r="I134" s="225"/>
      <c r="J134" s="226">
        <f>ROUND(I134*H134,2)</f>
        <v>0</v>
      </c>
      <c r="K134" s="222" t="s">
        <v>207</v>
      </c>
      <c r="L134" s="227"/>
      <c r="M134" s="228" t="s">
        <v>32</v>
      </c>
      <c r="N134" s="229" t="s">
        <v>48</v>
      </c>
      <c r="O134" s="86"/>
      <c r="P134" s="230">
        <f>O134*H134</f>
        <v>0</v>
      </c>
      <c r="Q134" s="230">
        <v>0</v>
      </c>
      <c r="R134" s="230">
        <f>Q134*H134</f>
        <v>0</v>
      </c>
      <c r="S134" s="230">
        <v>0</v>
      </c>
      <c r="T134" s="231">
        <f>S134*H134</f>
        <v>0</v>
      </c>
      <c r="U134" s="40"/>
      <c r="V134" s="40"/>
      <c r="W134" s="40"/>
      <c r="X134" s="40"/>
      <c r="Y134" s="40"/>
      <c r="Z134" s="40"/>
      <c r="AA134" s="40"/>
      <c r="AB134" s="40"/>
      <c r="AC134" s="40"/>
      <c r="AD134" s="40"/>
      <c r="AE134" s="40"/>
      <c r="AR134" s="232" t="s">
        <v>1729</v>
      </c>
      <c r="AT134" s="232" t="s">
        <v>203</v>
      </c>
      <c r="AU134" s="232" t="s">
        <v>84</v>
      </c>
      <c r="AY134" s="18" t="s">
        <v>199</v>
      </c>
      <c r="BE134" s="233">
        <f>IF(N134="základní",J134,0)</f>
        <v>0</v>
      </c>
      <c r="BF134" s="233">
        <f>IF(N134="snížená",J134,0)</f>
        <v>0</v>
      </c>
      <c r="BG134" s="233">
        <f>IF(N134="zákl. přenesená",J134,0)</f>
        <v>0</v>
      </c>
      <c r="BH134" s="233">
        <f>IF(N134="sníž. přenesená",J134,0)</f>
        <v>0</v>
      </c>
      <c r="BI134" s="233">
        <f>IF(N134="nulová",J134,0)</f>
        <v>0</v>
      </c>
      <c r="BJ134" s="18" t="s">
        <v>84</v>
      </c>
      <c r="BK134" s="233">
        <f>ROUND(I134*H134,2)</f>
        <v>0</v>
      </c>
      <c r="BL134" s="18" t="s">
        <v>225</v>
      </c>
      <c r="BM134" s="232" t="s">
        <v>363</v>
      </c>
    </row>
    <row r="135" spans="1:47" s="2" customFormat="1" ht="12">
      <c r="A135" s="40"/>
      <c r="B135" s="41"/>
      <c r="C135" s="42"/>
      <c r="D135" s="234" t="s">
        <v>210</v>
      </c>
      <c r="E135" s="42"/>
      <c r="F135" s="235" t="s">
        <v>1747</v>
      </c>
      <c r="G135" s="42"/>
      <c r="H135" s="42"/>
      <c r="I135" s="138"/>
      <c r="J135" s="42"/>
      <c r="K135" s="42"/>
      <c r="L135" s="46"/>
      <c r="M135" s="236"/>
      <c r="N135" s="237"/>
      <c r="O135" s="86"/>
      <c r="P135" s="86"/>
      <c r="Q135" s="86"/>
      <c r="R135" s="86"/>
      <c r="S135" s="86"/>
      <c r="T135" s="87"/>
      <c r="U135" s="40"/>
      <c r="V135" s="40"/>
      <c r="W135" s="40"/>
      <c r="X135" s="40"/>
      <c r="Y135" s="40"/>
      <c r="Z135" s="40"/>
      <c r="AA135" s="40"/>
      <c r="AB135" s="40"/>
      <c r="AC135" s="40"/>
      <c r="AD135" s="40"/>
      <c r="AE135" s="40"/>
      <c r="AT135" s="18" t="s">
        <v>210</v>
      </c>
      <c r="AU135" s="18" t="s">
        <v>84</v>
      </c>
    </row>
    <row r="136" spans="1:65" s="2" customFormat="1" ht="19.8" customHeight="1">
      <c r="A136" s="40"/>
      <c r="B136" s="41"/>
      <c r="C136" s="220" t="s">
        <v>364</v>
      </c>
      <c r="D136" s="220" t="s">
        <v>203</v>
      </c>
      <c r="E136" s="221" t="s">
        <v>1748</v>
      </c>
      <c r="F136" s="222" t="s">
        <v>1749</v>
      </c>
      <c r="G136" s="223" t="s">
        <v>324</v>
      </c>
      <c r="H136" s="224">
        <v>50</v>
      </c>
      <c r="I136" s="225"/>
      <c r="J136" s="226">
        <f>ROUND(I136*H136,2)</f>
        <v>0</v>
      </c>
      <c r="K136" s="222" t="s">
        <v>207</v>
      </c>
      <c r="L136" s="227"/>
      <c r="M136" s="228" t="s">
        <v>32</v>
      </c>
      <c r="N136" s="229" t="s">
        <v>48</v>
      </c>
      <c r="O136" s="86"/>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1729</v>
      </c>
      <c r="AT136" s="232" t="s">
        <v>203</v>
      </c>
      <c r="AU136" s="232" t="s">
        <v>84</v>
      </c>
      <c r="AY136" s="18" t="s">
        <v>199</v>
      </c>
      <c r="BE136" s="233">
        <f>IF(N136="základní",J136,0)</f>
        <v>0</v>
      </c>
      <c r="BF136" s="233">
        <f>IF(N136="snížená",J136,0)</f>
        <v>0</v>
      </c>
      <c r="BG136" s="233">
        <f>IF(N136="zákl. přenesená",J136,0)</f>
        <v>0</v>
      </c>
      <c r="BH136" s="233">
        <f>IF(N136="sníž. přenesená",J136,0)</f>
        <v>0</v>
      </c>
      <c r="BI136" s="233">
        <f>IF(N136="nulová",J136,0)</f>
        <v>0</v>
      </c>
      <c r="BJ136" s="18" t="s">
        <v>84</v>
      </c>
      <c r="BK136" s="233">
        <f>ROUND(I136*H136,2)</f>
        <v>0</v>
      </c>
      <c r="BL136" s="18" t="s">
        <v>225</v>
      </c>
      <c r="BM136" s="232" t="s">
        <v>367</v>
      </c>
    </row>
    <row r="137" spans="1:47" s="2" customFormat="1" ht="12">
      <c r="A137" s="40"/>
      <c r="B137" s="41"/>
      <c r="C137" s="42"/>
      <c r="D137" s="234" t="s">
        <v>210</v>
      </c>
      <c r="E137" s="42"/>
      <c r="F137" s="235" t="s">
        <v>1749</v>
      </c>
      <c r="G137" s="42"/>
      <c r="H137" s="42"/>
      <c r="I137" s="138"/>
      <c r="J137" s="42"/>
      <c r="K137" s="42"/>
      <c r="L137" s="46"/>
      <c r="M137" s="236"/>
      <c r="N137" s="237"/>
      <c r="O137" s="86"/>
      <c r="P137" s="86"/>
      <c r="Q137" s="86"/>
      <c r="R137" s="86"/>
      <c r="S137" s="86"/>
      <c r="T137" s="87"/>
      <c r="U137" s="40"/>
      <c r="V137" s="40"/>
      <c r="W137" s="40"/>
      <c r="X137" s="40"/>
      <c r="Y137" s="40"/>
      <c r="Z137" s="40"/>
      <c r="AA137" s="40"/>
      <c r="AB137" s="40"/>
      <c r="AC137" s="40"/>
      <c r="AD137" s="40"/>
      <c r="AE137" s="40"/>
      <c r="AT137" s="18" t="s">
        <v>210</v>
      </c>
      <c r="AU137" s="18" t="s">
        <v>84</v>
      </c>
    </row>
    <row r="138" spans="1:65" s="2" customFormat="1" ht="30" customHeight="1">
      <c r="A138" s="40"/>
      <c r="B138" s="41"/>
      <c r="C138" s="220" t="s">
        <v>268</v>
      </c>
      <c r="D138" s="220" t="s">
        <v>203</v>
      </c>
      <c r="E138" s="221" t="s">
        <v>1750</v>
      </c>
      <c r="F138" s="222" t="s">
        <v>1751</v>
      </c>
      <c r="G138" s="223" t="s">
        <v>206</v>
      </c>
      <c r="H138" s="224">
        <v>1700</v>
      </c>
      <c r="I138" s="225"/>
      <c r="J138" s="226">
        <f>ROUND(I138*H138,2)</f>
        <v>0</v>
      </c>
      <c r="K138" s="222" t="s">
        <v>207</v>
      </c>
      <c r="L138" s="227"/>
      <c r="M138" s="228" t="s">
        <v>32</v>
      </c>
      <c r="N138" s="229" t="s">
        <v>48</v>
      </c>
      <c r="O138" s="86"/>
      <c r="P138" s="230">
        <f>O138*H138</f>
        <v>0</v>
      </c>
      <c r="Q138" s="230">
        <v>0</v>
      </c>
      <c r="R138" s="230">
        <f>Q138*H138</f>
        <v>0</v>
      </c>
      <c r="S138" s="230">
        <v>0</v>
      </c>
      <c r="T138" s="231">
        <f>S138*H138</f>
        <v>0</v>
      </c>
      <c r="U138" s="40"/>
      <c r="V138" s="40"/>
      <c r="W138" s="40"/>
      <c r="X138" s="40"/>
      <c r="Y138" s="40"/>
      <c r="Z138" s="40"/>
      <c r="AA138" s="40"/>
      <c r="AB138" s="40"/>
      <c r="AC138" s="40"/>
      <c r="AD138" s="40"/>
      <c r="AE138" s="40"/>
      <c r="AR138" s="232" t="s">
        <v>1729</v>
      </c>
      <c r="AT138" s="232" t="s">
        <v>203</v>
      </c>
      <c r="AU138" s="232" t="s">
        <v>84</v>
      </c>
      <c r="AY138" s="18" t="s">
        <v>199</v>
      </c>
      <c r="BE138" s="233">
        <f>IF(N138="základní",J138,0)</f>
        <v>0</v>
      </c>
      <c r="BF138" s="233">
        <f>IF(N138="snížená",J138,0)</f>
        <v>0</v>
      </c>
      <c r="BG138" s="233">
        <f>IF(N138="zákl. přenesená",J138,0)</f>
        <v>0</v>
      </c>
      <c r="BH138" s="233">
        <f>IF(N138="sníž. přenesená",J138,0)</f>
        <v>0</v>
      </c>
      <c r="BI138" s="233">
        <f>IF(N138="nulová",J138,0)</f>
        <v>0</v>
      </c>
      <c r="BJ138" s="18" t="s">
        <v>84</v>
      </c>
      <c r="BK138" s="233">
        <f>ROUND(I138*H138,2)</f>
        <v>0</v>
      </c>
      <c r="BL138" s="18" t="s">
        <v>225</v>
      </c>
      <c r="BM138" s="232" t="s">
        <v>371</v>
      </c>
    </row>
    <row r="139" spans="1:47" s="2" customFormat="1" ht="12">
      <c r="A139" s="40"/>
      <c r="B139" s="41"/>
      <c r="C139" s="42"/>
      <c r="D139" s="234" t="s">
        <v>210</v>
      </c>
      <c r="E139" s="42"/>
      <c r="F139" s="235" t="s">
        <v>1751</v>
      </c>
      <c r="G139" s="42"/>
      <c r="H139" s="42"/>
      <c r="I139" s="138"/>
      <c r="J139" s="42"/>
      <c r="K139" s="42"/>
      <c r="L139" s="46"/>
      <c r="M139" s="236"/>
      <c r="N139" s="237"/>
      <c r="O139" s="86"/>
      <c r="P139" s="86"/>
      <c r="Q139" s="86"/>
      <c r="R139" s="86"/>
      <c r="S139" s="86"/>
      <c r="T139" s="87"/>
      <c r="U139" s="40"/>
      <c r="V139" s="40"/>
      <c r="W139" s="40"/>
      <c r="X139" s="40"/>
      <c r="Y139" s="40"/>
      <c r="Z139" s="40"/>
      <c r="AA139" s="40"/>
      <c r="AB139" s="40"/>
      <c r="AC139" s="40"/>
      <c r="AD139" s="40"/>
      <c r="AE139" s="40"/>
      <c r="AT139" s="18" t="s">
        <v>210</v>
      </c>
      <c r="AU139" s="18" t="s">
        <v>84</v>
      </c>
    </row>
    <row r="140" spans="1:65" s="2" customFormat="1" ht="30" customHeight="1">
      <c r="A140" s="40"/>
      <c r="B140" s="41"/>
      <c r="C140" s="220" t="s">
        <v>372</v>
      </c>
      <c r="D140" s="220" t="s">
        <v>203</v>
      </c>
      <c r="E140" s="221" t="s">
        <v>1752</v>
      </c>
      <c r="F140" s="222" t="s">
        <v>1753</v>
      </c>
      <c r="G140" s="223" t="s">
        <v>206</v>
      </c>
      <c r="H140" s="224">
        <v>1700</v>
      </c>
      <c r="I140" s="225"/>
      <c r="J140" s="226">
        <f>ROUND(I140*H140,2)</f>
        <v>0</v>
      </c>
      <c r="K140" s="222" t="s">
        <v>207</v>
      </c>
      <c r="L140" s="227"/>
      <c r="M140" s="228" t="s">
        <v>32</v>
      </c>
      <c r="N140" s="229" t="s">
        <v>48</v>
      </c>
      <c r="O140" s="86"/>
      <c r="P140" s="230">
        <f>O140*H140</f>
        <v>0</v>
      </c>
      <c r="Q140" s="230">
        <v>0</v>
      </c>
      <c r="R140" s="230">
        <f>Q140*H140</f>
        <v>0</v>
      </c>
      <c r="S140" s="230">
        <v>0</v>
      </c>
      <c r="T140" s="231">
        <f>S140*H140</f>
        <v>0</v>
      </c>
      <c r="U140" s="40"/>
      <c r="V140" s="40"/>
      <c r="W140" s="40"/>
      <c r="X140" s="40"/>
      <c r="Y140" s="40"/>
      <c r="Z140" s="40"/>
      <c r="AA140" s="40"/>
      <c r="AB140" s="40"/>
      <c r="AC140" s="40"/>
      <c r="AD140" s="40"/>
      <c r="AE140" s="40"/>
      <c r="AR140" s="232" t="s">
        <v>1729</v>
      </c>
      <c r="AT140" s="232" t="s">
        <v>203</v>
      </c>
      <c r="AU140" s="232" t="s">
        <v>84</v>
      </c>
      <c r="AY140" s="18" t="s">
        <v>199</v>
      </c>
      <c r="BE140" s="233">
        <f>IF(N140="základní",J140,0)</f>
        <v>0</v>
      </c>
      <c r="BF140" s="233">
        <f>IF(N140="snížená",J140,0)</f>
        <v>0</v>
      </c>
      <c r="BG140" s="233">
        <f>IF(N140="zákl. přenesená",J140,0)</f>
        <v>0</v>
      </c>
      <c r="BH140" s="233">
        <f>IF(N140="sníž. přenesená",J140,0)</f>
        <v>0</v>
      </c>
      <c r="BI140" s="233">
        <f>IF(N140="nulová",J140,0)</f>
        <v>0</v>
      </c>
      <c r="BJ140" s="18" t="s">
        <v>84</v>
      </c>
      <c r="BK140" s="233">
        <f>ROUND(I140*H140,2)</f>
        <v>0</v>
      </c>
      <c r="BL140" s="18" t="s">
        <v>225</v>
      </c>
      <c r="BM140" s="232" t="s">
        <v>375</v>
      </c>
    </row>
    <row r="141" spans="1:47" s="2" customFormat="1" ht="12">
      <c r="A141" s="40"/>
      <c r="B141" s="41"/>
      <c r="C141" s="42"/>
      <c r="D141" s="234" t="s">
        <v>210</v>
      </c>
      <c r="E141" s="42"/>
      <c r="F141" s="235" t="s">
        <v>1753</v>
      </c>
      <c r="G141" s="42"/>
      <c r="H141" s="42"/>
      <c r="I141" s="138"/>
      <c r="J141" s="42"/>
      <c r="K141" s="42"/>
      <c r="L141" s="46"/>
      <c r="M141" s="236"/>
      <c r="N141" s="237"/>
      <c r="O141" s="86"/>
      <c r="P141" s="86"/>
      <c r="Q141" s="86"/>
      <c r="R141" s="86"/>
      <c r="S141" s="86"/>
      <c r="T141" s="87"/>
      <c r="U141" s="40"/>
      <c r="V141" s="40"/>
      <c r="W141" s="40"/>
      <c r="X141" s="40"/>
      <c r="Y141" s="40"/>
      <c r="Z141" s="40"/>
      <c r="AA141" s="40"/>
      <c r="AB141" s="40"/>
      <c r="AC141" s="40"/>
      <c r="AD141" s="40"/>
      <c r="AE141" s="40"/>
      <c r="AT141" s="18" t="s">
        <v>210</v>
      </c>
      <c r="AU141" s="18" t="s">
        <v>84</v>
      </c>
    </row>
    <row r="142" spans="1:65" s="2" customFormat="1" ht="14.4" customHeight="1">
      <c r="A142" s="40"/>
      <c r="B142" s="41"/>
      <c r="C142" s="220" t="s">
        <v>271</v>
      </c>
      <c r="D142" s="220" t="s">
        <v>203</v>
      </c>
      <c r="E142" s="221" t="s">
        <v>1754</v>
      </c>
      <c r="F142" s="222" t="s">
        <v>1755</v>
      </c>
      <c r="G142" s="223" t="s">
        <v>1726</v>
      </c>
      <c r="H142" s="224">
        <v>30</v>
      </c>
      <c r="I142" s="225"/>
      <c r="J142" s="226">
        <f>ROUND(I142*H142,2)</f>
        <v>0</v>
      </c>
      <c r="K142" s="222" t="s">
        <v>32</v>
      </c>
      <c r="L142" s="227"/>
      <c r="M142" s="228" t="s">
        <v>32</v>
      </c>
      <c r="N142" s="229" t="s">
        <v>48</v>
      </c>
      <c r="O142" s="86"/>
      <c r="P142" s="230">
        <f>O142*H142</f>
        <v>0</v>
      </c>
      <c r="Q142" s="230">
        <v>0</v>
      </c>
      <c r="R142" s="230">
        <f>Q142*H142</f>
        <v>0</v>
      </c>
      <c r="S142" s="230">
        <v>0</v>
      </c>
      <c r="T142" s="231">
        <f>S142*H142</f>
        <v>0</v>
      </c>
      <c r="U142" s="40"/>
      <c r="V142" s="40"/>
      <c r="W142" s="40"/>
      <c r="X142" s="40"/>
      <c r="Y142" s="40"/>
      <c r="Z142" s="40"/>
      <c r="AA142" s="40"/>
      <c r="AB142" s="40"/>
      <c r="AC142" s="40"/>
      <c r="AD142" s="40"/>
      <c r="AE142" s="40"/>
      <c r="AR142" s="232" t="s">
        <v>1729</v>
      </c>
      <c r="AT142" s="232" t="s">
        <v>203</v>
      </c>
      <c r="AU142" s="232" t="s">
        <v>84</v>
      </c>
      <c r="AY142" s="18" t="s">
        <v>199</v>
      </c>
      <c r="BE142" s="233">
        <f>IF(N142="základní",J142,0)</f>
        <v>0</v>
      </c>
      <c r="BF142" s="233">
        <f>IF(N142="snížená",J142,0)</f>
        <v>0</v>
      </c>
      <c r="BG142" s="233">
        <f>IF(N142="zákl. přenesená",J142,0)</f>
        <v>0</v>
      </c>
      <c r="BH142" s="233">
        <f>IF(N142="sníž. přenesená",J142,0)</f>
        <v>0</v>
      </c>
      <c r="BI142" s="233">
        <f>IF(N142="nulová",J142,0)</f>
        <v>0</v>
      </c>
      <c r="BJ142" s="18" t="s">
        <v>84</v>
      </c>
      <c r="BK142" s="233">
        <f>ROUND(I142*H142,2)</f>
        <v>0</v>
      </c>
      <c r="BL142" s="18" t="s">
        <v>225</v>
      </c>
      <c r="BM142" s="232" t="s">
        <v>379</v>
      </c>
    </row>
    <row r="143" spans="1:47" s="2" customFormat="1" ht="12">
      <c r="A143" s="40"/>
      <c r="B143" s="41"/>
      <c r="C143" s="42"/>
      <c r="D143" s="234" t="s">
        <v>210</v>
      </c>
      <c r="E143" s="42"/>
      <c r="F143" s="235" t="s">
        <v>1755</v>
      </c>
      <c r="G143" s="42"/>
      <c r="H143" s="42"/>
      <c r="I143" s="138"/>
      <c r="J143" s="42"/>
      <c r="K143" s="42"/>
      <c r="L143" s="46"/>
      <c r="M143" s="236"/>
      <c r="N143" s="237"/>
      <c r="O143" s="86"/>
      <c r="P143" s="86"/>
      <c r="Q143" s="86"/>
      <c r="R143" s="86"/>
      <c r="S143" s="86"/>
      <c r="T143" s="87"/>
      <c r="U143" s="40"/>
      <c r="V143" s="40"/>
      <c r="W143" s="40"/>
      <c r="X143" s="40"/>
      <c r="Y143" s="40"/>
      <c r="Z143" s="40"/>
      <c r="AA143" s="40"/>
      <c r="AB143" s="40"/>
      <c r="AC143" s="40"/>
      <c r="AD143" s="40"/>
      <c r="AE143" s="40"/>
      <c r="AT143" s="18" t="s">
        <v>210</v>
      </c>
      <c r="AU143" s="18" t="s">
        <v>84</v>
      </c>
    </row>
    <row r="144" spans="1:63" s="12" customFormat="1" ht="25.9" customHeight="1">
      <c r="A144" s="12"/>
      <c r="B144" s="204"/>
      <c r="C144" s="205"/>
      <c r="D144" s="206" t="s">
        <v>76</v>
      </c>
      <c r="E144" s="207" t="s">
        <v>247</v>
      </c>
      <c r="F144" s="207" t="s">
        <v>248</v>
      </c>
      <c r="G144" s="205"/>
      <c r="H144" s="205"/>
      <c r="I144" s="208"/>
      <c r="J144" s="209">
        <f>BK144</f>
        <v>0</v>
      </c>
      <c r="K144" s="205"/>
      <c r="L144" s="210"/>
      <c r="M144" s="211"/>
      <c r="N144" s="212"/>
      <c r="O144" s="212"/>
      <c r="P144" s="213">
        <f>SUM(P145:P146)</f>
        <v>0</v>
      </c>
      <c r="Q144" s="212"/>
      <c r="R144" s="213">
        <f>SUM(R145:R146)</f>
        <v>0</v>
      </c>
      <c r="S144" s="212"/>
      <c r="T144" s="214">
        <f>SUM(T145:T146)</f>
        <v>0</v>
      </c>
      <c r="U144" s="12"/>
      <c r="V144" s="12"/>
      <c r="W144" s="12"/>
      <c r="X144" s="12"/>
      <c r="Y144" s="12"/>
      <c r="Z144" s="12"/>
      <c r="AA144" s="12"/>
      <c r="AB144" s="12"/>
      <c r="AC144" s="12"/>
      <c r="AD144" s="12"/>
      <c r="AE144" s="12"/>
      <c r="AR144" s="215" t="s">
        <v>209</v>
      </c>
      <c r="AT144" s="216" t="s">
        <v>76</v>
      </c>
      <c r="AU144" s="216" t="s">
        <v>6</v>
      </c>
      <c r="AY144" s="215" t="s">
        <v>199</v>
      </c>
      <c r="BK144" s="217">
        <f>SUM(BK145:BK146)</f>
        <v>0</v>
      </c>
    </row>
    <row r="145" spans="1:65" s="2" customFormat="1" ht="14.4" customHeight="1">
      <c r="A145" s="40"/>
      <c r="B145" s="41"/>
      <c r="C145" s="260" t="s">
        <v>380</v>
      </c>
      <c r="D145" s="260" t="s">
        <v>222</v>
      </c>
      <c r="E145" s="261" t="s">
        <v>250</v>
      </c>
      <c r="F145" s="262" t="s">
        <v>251</v>
      </c>
      <c r="G145" s="263" t="s">
        <v>252</v>
      </c>
      <c r="H145" s="264">
        <v>5</v>
      </c>
      <c r="I145" s="265"/>
      <c r="J145" s="266">
        <f>ROUND(I145*H145,2)</f>
        <v>0</v>
      </c>
      <c r="K145" s="262" t="s">
        <v>32</v>
      </c>
      <c r="L145" s="46"/>
      <c r="M145" s="267" t="s">
        <v>32</v>
      </c>
      <c r="N145" s="268" t="s">
        <v>48</v>
      </c>
      <c r="O145" s="86"/>
      <c r="P145" s="230">
        <f>O145*H145</f>
        <v>0</v>
      </c>
      <c r="Q145" s="230">
        <v>0</v>
      </c>
      <c r="R145" s="230">
        <f>Q145*H145</f>
        <v>0</v>
      </c>
      <c r="S145" s="230">
        <v>0</v>
      </c>
      <c r="T145" s="231">
        <f>S145*H145</f>
        <v>0</v>
      </c>
      <c r="U145" s="40"/>
      <c r="V145" s="40"/>
      <c r="W145" s="40"/>
      <c r="X145" s="40"/>
      <c r="Y145" s="40"/>
      <c r="Z145" s="40"/>
      <c r="AA145" s="40"/>
      <c r="AB145" s="40"/>
      <c r="AC145" s="40"/>
      <c r="AD145" s="40"/>
      <c r="AE145" s="40"/>
      <c r="AR145" s="232" t="s">
        <v>253</v>
      </c>
      <c r="AT145" s="232" t="s">
        <v>222</v>
      </c>
      <c r="AU145" s="232" t="s">
        <v>84</v>
      </c>
      <c r="AY145" s="18" t="s">
        <v>199</v>
      </c>
      <c r="BE145" s="233">
        <f>IF(N145="základní",J145,0)</f>
        <v>0</v>
      </c>
      <c r="BF145" s="233">
        <f>IF(N145="snížená",J145,0)</f>
        <v>0</v>
      </c>
      <c r="BG145" s="233">
        <f>IF(N145="zákl. přenesená",J145,0)</f>
        <v>0</v>
      </c>
      <c r="BH145" s="233">
        <f>IF(N145="sníž. přenesená",J145,0)</f>
        <v>0</v>
      </c>
      <c r="BI145" s="233">
        <f>IF(N145="nulová",J145,0)</f>
        <v>0</v>
      </c>
      <c r="BJ145" s="18" t="s">
        <v>84</v>
      </c>
      <c r="BK145" s="233">
        <f>ROUND(I145*H145,2)</f>
        <v>0</v>
      </c>
      <c r="BL145" s="18" t="s">
        <v>253</v>
      </c>
      <c r="BM145" s="232" t="s">
        <v>383</v>
      </c>
    </row>
    <row r="146" spans="1:47" s="2" customFormat="1" ht="12">
      <c r="A146" s="40"/>
      <c r="B146" s="41"/>
      <c r="C146" s="42"/>
      <c r="D146" s="234" t="s">
        <v>210</v>
      </c>
      <c r="E146" s="42"/>
      <c r="F146" s="235" t="s">
        <v>251</v>
      </c>
      <c r="G146" s="42"/>
      <c r="H146" s="42"/>
      <c r="I146" s="138"/>
      <c r="J146" s="42"/>
      <c r="K146" s="42"/>
      <c r="L146" s="46"/>
      <c r="M146" s="236"/>
      <c r="N146" s="237"/>
      <c r="O146" s="86"/>
      <c r="P146" s="86"/>
      <c r="Q146" s="86"/>
      <c r="R146" s="86"/>
      <c r="S146" s="86"/>
      <c r="T146" s="87"/>
      <c r="U146" s="40"/>
      <c r="V146" s="40"/>
      <c r="W146" s="40"/>
      <c r="X146" s="40"/>
      <c r="Y146" s="40"/>
      <c r="Z146" s="40"/>
      <c r="AA146" s="40"/>
      <c r="AB146" s="40"/>
      <c r="AC146" s="40"/>
      <c r="AD146" s="40"/>
      <c r="AE146" s="40"/>
      <c r="AT146" s="18" t="s">
        <v>210</v>
      </c>
      <c r="AU146" s="18" t="s">
        <v>84</v>
      </c>
    </row>
    <row r="147" spans="1:63" s="12" customFormat="1" ht="25.9" customHeight="1">
      <c r="A147" s="12"/>
      <c r="B147" s="204"/>
      <c r="C147" s="205"/>
      <c r="D147" s="206" t="s">
        <v>76</v>
      </c>
      <c r="E147" s="207" t="s">
        <v>248</v>
      </c>
      <c r="F147" s="207" t="s">
        <v>275</v>
      </c>
      <c r="G147" s="205"/>
      <c r="H147" s="205"/>
      <c r="I147" s="208"/>
      <c r="J147" s="209">
        <f>BK147</f>
        <v>0</v>
      </c>
      <c r="K147" s="205"/>
      <c r="L147" s="210"/>
      <c r="M147" s="211"/>
      <c r="N147" s="212"/>
      <c r="O147" s="212"/>
      <c r="P147" s="213">
        <f>SUM(P148:P171)</f>
        <v>0</v>
      </c>
      <c r="Q147" s="212"/>
      <c r="R147" s="213">
        <f>SUM(R148:R171)</f>
        <v>0</v>
      </c>
      <c r="S147" s="212"/>
      <c r="T147" s="214">
        <f>SUM(T148:T171)</f>
        <v>0</v>
      </c>
      <c r="U147" s="12"/>
      <c r="V147" s="12"/>
      <c r="W147" s="12"/>
      <c r="X147" s="12"/>
      <c r="Y147" s="12"/>
      <c r="Z147" s="12"/>
      <c r="AA147" s="12"/>
      <c r="AB147" s="12"/>
      <c r="AC147" s="12"/>
      <c r="AD147" s="12"/>
      <c r="AE147" s="12"/>
      <c r="AR147" s="215" t="s">
        <v>84</v>
      </c>
      <c r="AT147" s="216" t="s">
        <v>76</v>
      </c>
      <c r="AU147" s="216" t="s">
        <v>6</v>
      </c>
      <c r="AY147" s="215" t="s">
        <v>199</v>
      </c>
      <c r="BK147" s="217">
        <f>SUM(BK148:BK171)</f>
        <v>0</v>
      </c>
    </row>
    <row r="148" spans="1:65" s="2" customFormat="1" ht="19.8" customHeight="1">
      <c r="A148" s="40"/>
      <c r="B148" s="41"/>
      <c r="C148" s="260" t="s">
        <v>274</v>
      </c>
      <c r="D148" s="260" t="s">
        <v>222</v>
      </c>
      <c r="E148" s="261" t="s">
        <v>1756</v>
      </c>
      <c r="F148" s="262" t="s">
        <v>1757</v>
      </c>
      <c r="G148" s="263" t="s">
        <v>1758</v>
      </c>
      <c r="H148" s="264">
        <v>48</v>
      </c>
      <c r="I148" s="265"/>
      <c r="J148" s="266">
        <f>ROUND(I148*H148,2)</f>
        <v>0</v>
      </c>
      <c r="K148" s="262" t="s">
        <v>207</v>
      </c>
      <c r="L148" s="46"/>
      <c r="M148" s="267" t="s">
        <v>32</v>
      </c>
      <c r="N148" s="268" t="s">
        <v>48</v>
      </c>
      <c r="O148" s="86"/>
      <c r="P148" s="230">
        <f>O148*H148</f>
        <v>0</v>
      </c>
      <c r="Q148" s="230">
        <v>0</v>
      </c>
      <c r="R148" s="230">
        <f>Q148*H148</f>
        <v>0</v>
      </c>
      <c r="S148" s="230">
        <v>0</v>
      </c>
      <c r="T148" s="231">
        <f>S148*H148</f>
        <v>0</v>
      </c>
      <c r="U148" s="40"/>
      <c r="V148" s="40"/>
      <c r="W148" s="40"/>
      <c r="X148" s="40"/>
      <c r="Y148" s="40"/>
      <c r="Z148" s="40"/>
      <c r="AA148" s="40"/>
      <c r="AB148" s="40"/>
      <c r="AC148" s="40"/>
      <c r="AD148" s="40"/>
      <c r="AE148" s="40"/>
      <c r="AR148" s="232" t="s">
        <v>209</v>
      </c>
      <c r="AT148" s="232" t="s">
        <v>222</v>
      </c>
      <c r="AU148" s="232" t="s">
        <v>84</v>
      </c>
      <c r="AY148" s="18" t="s">
        <v>199</v>
      </c>
      <c r="BE148" s="233">
        <f>IF(N148="základní",J148,0)</f>
        <v>0</v>
      </c>
      <c r="BF148" s="233">
        <f>IF(N148="snížená",J148,0)</f>
        <v>0</v>
      </c>
      <c r="BG148" s="233">
        <f>IF(N148="zákl. přenesená",J148,0)</f>
        <v>0</v>
      </c>
      <c r="BH148" s="233">
        <f>IF(N148="sníž. přenesená",J148,0)</f>
        <v>0</v>
      </c>
      <c r="BI148" s="233">
        <f>IF(N148="nulová",J148,0)</f>
        <v>0</v>
      </c>
      <c r="BJ148" s="18" t="s">
        <v>84</v>
      </c>
      <c r="BK148" s="233">
        <f>ROUND(I148*H148,2)</f>
        <v>0</v>
      </c>
      <c r="BL148" s="18" t="s">
        <v>209</v>
      </c>
      <c r="BM148" s="232" t="s">
        <v>386</v>
      </c>
    </row>
    <row r="149" spans="1:47" s="2" customFormat="1" ht="12">
      <c r="A149" s="40"/>
      <c r="B149" s="41"/>
      <c r="C149" s="42"/>
      <c r="D149" s="234" t="s">
        <v>210</v>
      </c>
      <c r="E149" s="42"/>
      <c r="F149" s="235" t="s">
        <v>1757</v>
      </c>
      <c r="G149" s="42"/>
      <c r="H149" s="42"/>
      <c r="I149" s="138"/>
      <c r="J149" s="42"/>
      <c r="K149" s="42"/>
      <c r="L149" s="46"/>
      <c r="M149" s="236"/>
      <c r="N149" s="237"/>
      <c r="O149" s="86"/>
      <c r="P149" s="86"/>
      <c r="Q149" s="86"/>
      <c r="R149" s="86"/>
      <c r="S149" s="86"/>
      <c r="T149" s="87"/>
      <c r="U149" s="40"/>
      <c r="V149" s="40"/>
      <c r="W149" s="40"/>
      <c r="X149" s="40"/>
      <c r="Y149" s="40"/>
      <c r="Z149" s="40"/>
      <c r="AA149" s="40"/>
      <c r="AB149" s="40"/>
      <c r="AC149" s="40"/>
      <c r="AD149" s="40"/>
      <c r="AE149" s="40"/>
      <c r="AT149" s="18" t="s">
        <v>210</v>
      </c>
      <c r="AU149" s="18" t="s">
        <v>84</v>
      </c>
    </row>
    <row r="150" spans="1:65" s="2" customFormat="1" ht="19.8" customHeight="1">
      <c r="A150" s="40"/>
      <c r="B150" s="41"/>
      <c r="C150" s="260" t="s">
        <v>387</v>
      </c>
      <c r="D150" s="260" t="s">
        <v>222</v>
      </c>
      <c r="E150" s="261" t="s">
        <v>1759</v>
      </c>
      <c r="F150" s="262" t="s">
        <v>1760</v>
      </c>
      <c r="G150" s="263" t="s">
        <v>1758</v>
      </c>
      <c r="H150" s="264">
        <v>48</v>
      </c>
      <c r="I150" s="265"/>
      <c r="J150" s="266">
        <f>ROUND(I150*H150,2)</f>
        <v>0</v>
      </c>
      <c r="K150" s="262" t="s">
        <v>32</v>
      </c>
      <c r="L150" s="46"/>
      <c r="M150" s="267" t="s">
        <v>32</v>
      </c>
      <c r="N150" s="268" t="s">
        <v>48</v>
      </c>
      <c r="O150" s="86"/>
      <c r="P150" s="230">
        <f>O150*H150</f>
        <v>0</v>
      </c>
      <c r="Q150" s="230">
        <v>0</v>
      </c>
      <c r="R150" s="230">
        <f>Q150*H150</f>
        <v>0</v>
      </c>
      <c r="S150" s="230">
        <v>0</v>
      </c>
      <c r="T150" s="231">
        <f>S150*H150</f>
        <v>0</v>
      </c>
      <c r="U150" s="40"/>
      <c r="V150" s="40"/>
      <c r="W150" s="40"/>
      <c r="X150" s="40"/>
      <c r="Y150" s="40"/>
      <c r="Z150" s="40"/>
      <c r="AA150" s="40"/>
      <c r="AB150" s="40"/>
      <c r="AC150" s="40"/>
      <c r="AD150" s="40"/>
      <c r="AE150" s="40"/>
      <c r="AR150" s="232" t="s">
        <v>209</v>
      </c>
      <c r="AT150" s="232" t="s">
        <v>222</v>
      </c>
      <c r="AU150" s="232" t="s">
        <v>84</v>
      </c>
      <c r="AY150" s="18" t="s">
        <v>199</v>
      </c>
      <c r="BE150" s="233">
        <f>IF(N150="základní",J150,0)</f>
        <v>0</v>
      </c>
      <c r="BF150" s="233">
        <f>IF(N150="snížená",J150,0)</f>
        <v>0</v>
      </c>
      <c r="BG150" s="233">
        <f>IF(N150="zákl. přenesená",J150,0)</f>
        <v>0</v>
      </c>
      <c r="BH150" s="233">
        <f>IF(N150="sníž. přenesená",J150,0)</f>
        <v>0</v>
      </c>
      <c r="BI150" s="233">
        <f>IF(N150="nulová",J150,0)</f>
        <v>0</v>
      </c>
      <c r="BJ150" s="18" t="s">
        <v>84</v>
      </c>
      <c r="BK150" s="233">
        <f>ROUND(I150*H150,2)</f>
        <v>0</v>
      </c>
      <c r="BL150" s="18" t="s">
        <v>209</v>
      </c>
      <c r="BM150" s="232" t="s">
        <v>390</v>
      </c>
    </row>
    <row r="151" spans="1:47" s="2" customFormat="1" ht="12">
      <c r="A151" s="40"/>
      <c r="B151" s="41"/>
      <c r="C151" s="42"/>
      <c r="D151" s="234" t="s">
        <v>210</v>
      </c>
      <c r="E151" s="42"/>
      <c r="F151" s="235" t="s">
        <v>1760</v>
      </c>
      <c r="G151" s="42"/>
      <c r="H151" s="42"/>
      <c r="I151" s="138"/>
      <c r="J151" s="42"/>
      <c r="K151" s="42"/>
      <c r="L151" s="46"/>
      <c r="M151" s="236"/>
      <c r="N151" s="237"/>
      <c r="O151" s="86"/>
      <c r="P151" s="86"/>
      <c r="Q151" s="86"/>
      <c r="R151" s="86"/>
      <c r="S151" s="86"/>
      <c r="T151" s="87"/>
      <c r="U151" s="40"/>
      <c r="V151" s="40"/>
      <c r="W151" s="40"/>
      <c r="X151" s="40"/>
      <c r="Y151" s="40"/>
      <c r="Z151" s="40"/>
      <c r="AA151" s="40"/>
      <c r="AB151" s="40"/>
      <c r="AC151" s="40"/>
      <c r="AD151" s="40"/>
      <c r="AE151" s="40"/>
      <c r="AT151" s="18" t="s">
        <v>210</v>
      </c>
      <c r="AU151" s="18" t="s">
        <v>84</v>
      </c>
    </row>
    <row r="152" spans="1:65" s="2" customFormat="1" ht="19.8" customHeight="1">
      <c r="A152" s="40"/>
      <c r="B152" s="41"/>
      <c r="C152" s="260" t="s">
        <v>278</v>
      </c>
      <c r="D152" s="260" t="s">
        <v>222</v>
      </c>
      <c r="E152" s="261" t="s">
        <v>1761</v>
      </c>
      <c r="F152" s="262" t="s">
        <v>1762</v>
      </c>
      <c r="G152" s="263" t="s">
        <v>1763</v>
      </c>
      <c r="H152" s="264">
        <v>1</v>
      </c>
      <c r="I152" s="265"/>
      <c r="J152" s="266">
        <f>ROUND(I152*H152,2)</f>
        <v>0</v>
      </c>
      <c r="K152" s="262" t="s">
        <v>207</v>
      </c>
      <c r="L152" s="46"/>
      <c r="M152" s="267" t="s">
        <v>32</v>
      </c>
      <c r="N152" s="268" t="s">
        <v>48</v>
      </c>
      <c r="O152" s="86"/>
      <c r="P152" s="230">
        <f>O152*H152</f>
        <v>0</v>
      </c>
      <c r="Q152" s="230">
        <v>0</v>
      </c>
      <c r="R152" s="230">
        <f>Q152*H152</f>
        <v>0</v>
      </c>
      <c r="S152" s="230">
        <v>0</v>
      </c>
      <c r="T152" s="231">
        <f>S152*H152</f>
        <v>0</v>
      </c>
      <c r="U152" s="40"/>
      <c r="V152" s="40"/>
      <c r="W152" s="40"/>
      <c r="X152" s="40"/>
      <c r="Y152" s="40"/>
      <c r="Z152" s="40"/>
      <c r="AA152" s="40"/>
      <c r="AB152" s="40"/>
      <c r="AC152" s="40"/>
      <c r="AD152" s="40"/>
      <c r="AE152" s="40"/>
      <c r="AR152" s="232" t="s">
        <v>209</v>
      </c>
      <c r="AT152" s="232" t="s">
        <v>222</v>
      </c>
      <c r="AU152" s="232" t="s">
        <v>84</v>
      </c>
      <c r="AY152" s="18" t="s">
        <v>199</v>
      </c>
      <c r="BE152" s="233">
        <f>IF(N152="základní",J152,0)</f>
        <v>0</v>
      </c>
      <c r="BF152" s="233">
        <f>IF(N152="snížená",J152,0)</f>
        <v>0</v>
      </c>
      <c r="BG152" s="233">
        <f>IF(N152="zákl. přenesená",J152,0)</f>
        <v>0</v>
      </c>
      <c r="BH152" s="233">
        <f>IF(N152="sníž. přenesená",J152,0)</f>
        <v>0</v>
      </c>
      <c r="BI152" s="233">
        <f>IF(N152="nulová",J152,0)</f>
        <v>0</v>
      </c>
      <c r="BJ152" s="18" t="s">
        <v>84</v>
      </c>
      <c r="BK152" s="233">
        <f>ROUND(I152*H152,2)</f>
        <v>0</v>
      </c>
      <c r="BL152" s="18" t="s">
        <v>209</v>
      </c>
      <c r="BM152" s="232" t="s">
        <v>225</v>
      </c>
    </row>
    <row r="153" spans="1:47" s="2" customFormat="1" ht="12">
      <c r="A153" s="40"/>
      <c r="B153" s="41"/>
      <c r="C153" s="42"/>
      <c r="D153" s="234" t="s">
        <v>210</v>
      </c>
      <c r="E153" s="42"/>
      <c r="F153" s="235" t="s">
        <v>1762</v>
      </c>
      <c r="G153" s="42"/>
      <c r="H153" s="42"/>
      <c r="I153" s="138"/>
      <c r="J153" s="42"/>
      <c r="K153" s="42"/>
      <c r="L153" s="46"/>
      <c r="M153" s="236"/>
      <c r="N153" s="237"/>
      <c r="O153" s="86"/>
      <c r="P153" s="86"/>
      <c r="Q153" s="86"/>
      <c r="R153" s="86"/>
      <c r="S153" s="86"/>
      <c r="T153" s="87"/>
      <c r="U153" s="40"/>
      <c r="V153" s="40"/>
      <c r="W153" s="40"/>
      <c r="X153" s="40"/>
      <c r="Y153" s="40"/>
      <c r="Z153" s="40"/>
      <c r="AA153" s="40"/>
      <c r="AB153" s="40"/>
      <c r="AC153" s="40"/>
      <c r="AD153" s="40"/>
      <c r="AE153" s="40"/>
      <c r="AT153" s="18" t="s">
        <v>210</v>
      </c>
      <c r="AU153" s="18" t="s">
        <v>84</v>
      </c>
    </row>
    <row r="154" spans="1:65" s="2" customFormat="1" ht="19.8" customHeight="1">
      <c r="A154" s="40"/>
      <c r="B154" s="41"/>
      <c r="C154" s="260" t="s">
        <v>393</v>
      </c>
      <c r="D154" s="260" t="s">
        <v>222</v>
      </c>
      <c r="E154" s="261" t="s">
        <v>1764</v>
      </c>
      <c r="F154" s="262" t="s">
        <v>1765</v>
      </c>
      <c r="G154" s="263" t="s">
        <v>1763</v>
      </c>
      <c r="H154" s="264">
        <v>1</v>
      </c>
      <c r="I154" s="265"/>
      <c r="J154" s="266">
        <f>ROUND(I154*H154,2)</f>
        <v>0</v>
      </c>
      <c r="K154" s="262" t="s">
        <v>32</v>
      </c>
      <c r="L154" s="46"/>
      <c r="M154" s="267" t="s">
        <v>32</v>
      </c>
      <c r="N154" s="268" t="s">
        <v>48</v>
      </c>
      <c r="O154" s="86"/>
      <c r="P154" s="230">
        <f>O154*H154</f>
        <v>0</v>
      </c>
      <c r="Q154" s="230">
        <v>0</v>
      </c>
      <c r="R154" s="230">
        <f>Q154*H154</f>
        <v>0</v>
      </c>
      <c r="S154" s="230">
        <v>0</v>
      </c>
      <c r="T154" s="231">
        <f>S154*H154</f>
        <v>0</v>
      </c>
      <c r="U154" s="40"/>
      <c r="V154" s="40"/>
      <c r="W154" s="40"/>
      <c r="X154" s="40"/>
      <c r="Y154" s="40"/>
      <c r="Z154" s="40"/>
      <c r="AA154" s="40"/>
      <c r="AB154" s="40"/>
      <c r="AC154" s="40"/>
      <c r="AD154" s="40"/>
      <c r="AE154" s="40"/>
      <c r="AR154" s="232" t="s">
        <v>209</v>
      </c>
      <c r="AT154" s="232" t="s">
        <v>222</v>
      </c>
      <c r="AU154" s="232" t="s">
        <v>84</v>
      </c>
      <c r="AY154" s="18" t="s">
        <v>199</v>
      </c>
      <c r="BE154" s="233">
        <f>IF(N154="základní",J154,0)</f>
        <v>0</v>
      </c>
      <c r="BF154" s="233">
        <f>IF(N154="snížená",J154,0)</f>
        <v>0</v>
      </c>
      <c r="BG154" s="233">
        <f>IF(N154="zákl. přenesená",J154,0)</f>
        <v>0</v>
      </c>
      <c r="BH154" s="233">
        <f>IF(N154="sníž. přenesená",J154,0)</f>
        <v>0</v>
      </c>
      <c r="BI154" s="233">
        <f>IF(N154="nulová",J154,0)</f>
        <v>0</v>
      </c>
      <c r="BJ154" s="18" t="s">
        <v>84</v>
      </c>
      <c r="BK154" s="233">
        <f>ROUND(I154*H154,2)</f>
        <v>0</v>
      </c>
      <c r="BL154" s="18" t="s">
        <v>209</v>
      </c>
      <c r="BM154" s="232" t="s">
        <v>396</v>
      </c>
    </row>
    <row r="155" spans="1:47" s="2" customFormat="1" ht="12">
      <c r="A155" s="40"/>
      <c r="B155" s="41"/>
      <c r="C155" s="42"/>
      <c r="D155" s="234" t="s">
        <v>210</v>
      </c>
      <c r="E155" s="42"/>
      <c r="F155" s="235" t="s">
        <v>1765</v>
      </c>
      <c r="G155" s="42"/>
      <c r="H155" s="42"/>
      <c r="I155" s="138"/>
      <c r="J155" s="42"/>
      <c r="K155" s="42"/>
      <c r="L155" s="46"/>
      <c r="M155" s="236"/>
      <c r="N155" s="237"/>
      <c r="O155" s="86"/>
      <c r="P155" s="86"/>
      <c r="Q155" s="86"/>
      <c r="R155" s="86"/>
      <c r="S155" s="86"/>
      <c r="T155" s="87"/>
      <c r="U155" s="40"/>
      <c r="V155" s="40"/>
      <c r="W155" s="40"/>
      <c r="X155" s="40"/>
      <c r="Y155" s="40"/>
      <c r="Z155" s="40"/>
      <c r="AA155" s="40"/>
      <c r="AB155" s="40"/>
      <c r="AC155" s="40"/>
      <c r="AD155" s="40"/>
      <c r="AE155" s="40"/>
      <c r="AT155" s="18" t="s">
        <v>210</v>
      </c>
      <c r="AU155" s="18" t="s">
        <v>84</v>
      </c>
    </row>
    <row r="156" spans="1:65" s="2" customFormat="1" ht="30" customHeight="1">
      <c r="A156" s="40"/>
      <c r="B156" s="41"/>
      <c r="C156" s="260" t="s">
        <v>282</v>
      </c>
      <c r="D156" s="260" t="s">
        <v>222</v>
      </c>
      <c r="E156" s="261" t="s">
        <v>1766</v>
      </c>
      <c r="F156" s="262" t="s">
        <v>1767</v>
      </c>
      <c r="G156" s="263" t="s">
        <v>1763</v>
      </c>
      <c r="H156" s="264">
        <v>1</v>
      </c>
      <c r="I156" s="265"/>
      <c r="J156" s="266">
        <f>ROUND(I156*H156,2)</f>
        <v>0</v>
      </c>
      <c r="K156" s="262" t="s">
        <v>207</v>
      </c>
      <c r="L156" s="46"/>
      <c r="M156" s="267" t="s">
        <v>32</v>
      </c>
      <c r="N156" s="268" t="s">
        <v>48</v>
      </c>
      <c r="O156" s="86"/>
      <c r="P156" s="230">
        <f>O156*H156</f>
        <v>0</v>
      </c>
      <c r="Q156" s="230">
        <v>0</v>
      </c>
      <c r="R156" s="230">
        <f>Q156*H156</f>
        <v>0</v>
      </c>
      <c r="S156" s="230">
        <v>0</v>
      </c>
      <c r="T156" s="231">
        <f>S156*H156</f>
        <v>0</v>
      </c>
      <c r="U156" s="40"/>
      <c r="V156" s="40"/>
      <c r="W156" s="40"/>
      <c r="X156" s="40"/>
      <c r="Y156" s="40"/>
      <c r="Z156" s="40"/>
      <c r="AA156" s="40"/>
      <c r="AB156" s="40"/>
      <c r="AC156" s="40"/>
      <c r="AD156" s="40"/>
      <c r="AE156" s="40"/>
      <c r="AR156" s="232" t="s">
        <v>209</v>
      </c>
      <c r="AT156" s="232" t="s">
        <v>222</v>
      </c>
      <c r="AU156" s="232" t="s">
        <v>84</v>
      </c>
      <c r="AY156" s="18" t="s">
        <v>199</v>
      </c>
      <c r="BE156" s="233">
        <f>IF(N156="základní",J156,0)</f>
        <v>0</v>
      </c>
      <c r="BF156" s="233">
        <f>IF(N156="snížená",J156,0)</f>
        <v>0</v>
      </c>
      <c r="BG156" s="233">
        <f>IF(N156="zákl. přenesená",J156,0)</f>
        <v>0</v>
      </c>
      <c r="BH156" s="233">
        <f>IF(N156="sníž. přenesená",J156,0)</f>
        <v>0</v>
      </c>
      <c r="BI156" s="233">
        <f>IF(N156="nulová",J156,0)</f>
        <v>0</v>
      </c>
      <c r="BJ156" s="18" t="s">
        <v>84</v>
      </c>
      <c r="BK156" s="233">
        <f>ROUND(I156*H156,2)</f>
        <v>0</v>
      </c>
      <c r="BL156" s="18" t="s">
        <v>209</v>
      </c>
      <c r="BM156" s="232" t="s">
        <v>399</v>
      </c>
    </row>
    <row r="157" spans="1:47" s="2" customFormat="1" ht="12">
      <c r="A157" s="40"/>
      <c r="B157" s="41"/>
      <c r="C157" s="42"/>
      <c r="D157" s="234" t="s">
        <v>210</v>
      </c>
      <c r="E157" s="42"/>
      <c r="F157" s="235" t="s">
        <v>1767</v>
      </c>
      <c r="G157" s="42"/>
      <c r="H157" s="42"/>
      <c r="I157" s="138"/>
      <c r="J157" s="42"/>
      <c r="K157" s="42"/>
      <c r="L157" s="46"/>
      <c r="M157" s="236"/>
      <c r="N157" s="237"/>
      <c r="O157" s="86"/>
      <c r="P157" s="86"/>
      <c r="Q157" s="86"/>
      <c r="R157" s="86"/>
      <c r="S157" s="86"/>
      <c r="T157" s="87"/>
      <c r="U157" s="40"/>
      <c r="V157" s="40"/>
      <c r="W157" s="40"/>
      <c r="X157" s="40"/>
      <c r="Y157" s="40"/>
      <c r="Z157" s="40"/>
      <c r="AA157" s="40"/>
      <c r="AB157" s="40"/>
      <c r="AC157" s="40"/>
      <c r="AD157" s="40"/>
      <c r="AE157" s="40"/>
      <c r="AT157" s="18" t="s">
        <v>210</v>
      </c>
      <c r="AU157" s="18" t="s">
        <v>84</v>
      </c>
    </row>
    <row r="158" spans="1:65" s="2" customFormat="1" ht="30" customHeight="1">
      <c r="A158" s="40"/>
      <c r="B158" s="41"/>
      <c r="C158" s="260" t="s">
        <v>400</v>
      </c>
      <c r="D158" s="260" t="s">
        <v>222</v>
      </c>
      <c r="E158" s="261" t="s">
        <v>1768</v>
      </c>
      <c r="F158" s="262" t="s">
        <v>1769</v>
      </c>
      <c r="G158" s="263" t="s">
        <v>1763</v>
      </c>
      <c r="H158" s="264">
        <v>1</v>
      </c>
      <c r="I158" s="265"/>
      <c r="J158" s="266">
        <f>ROUND(I158*H158,2)</f>
        <v>0</v>
      </c>
      <c r="K158" s="262" t="s">
        <v>32</v>
      </c>
      <c r="L158" s="46"/>
      <c r="M158" s="267" t="s">
        <v>32</v>
      </c>
      <c r="N158" s="268" t="s">
        <v>48</v>
      </c>
      <c r="O158" s="86"/>
      <c r="P158" s="230">
        <f>O158*H158</f>
        <v>0</v>
      </c>
      <c r="Q158" s="230">
        <v>0</v>
      </c>
      <c r="R158" s="230">
        <f>Q158*H158</f>
        <v>0</v>
      </c>
      <c r="S158" s="230">
        <v>0</v>
      </c>
      <c r="T158" s="231">
        <f>S158*H158</f>
        <v>0</v>
      </c>
      <c r="U158" s="40"/>
      <c r="V158" s="40"/>
      <c r="W158" s="40"/>
      <c r="X158" s="40"/>
      <c r="Y158" s="40"/>
      <c r="Z158" s="40"/>
      <c r="AA158" s="40"/>
      <c r="AB158" s="40"/>
      <c r="AC158" s="40"/>
      <c r="AD158" s="40"/>
      <c r="AE158" s="40"/>
      <c r="AR158" s="232" t="s">
        <v>209</v>
      </c>
      <c r="AT158" s="232" t="s">
        <v>222</v>
      </c>
      <c r="AU158" s="232" t="s">
        <v>84</v>
      </c>
      <c r="AY158" s="18" t="s">
        <v>199</v>
      </c>
      <c r="BE158" s="233">
        <f>IF(N158="základní",J158,0)</f>
        <v>0</v>
      </c>
      <c r="BF158" s="233">
        <f>IF(N158="snížená",J158,0)</f>
        <v>0</v>
      </c>
      <c r="BG158" s="233">
        <f>IF(N158="zákl. přenesená",J158,0)</f>
        <v>0</v>
      </c>
      <c r="BH158" s="233">
        <f>IF(N158="sníž. přenesená",J158,0)</f>
        <v>0</v>
      </c>
      <c r="BI158" s="233">
        <f>IF(N158="nulová",J158,0)</f>
        <v>0</v>
      </c>
      <c r="BJ158" s="18" t="s">
        <v>84</v>
      </c>
      <c r="BK158" s="233">
        <f>ROUND(I158*H158,2)</f>
        <v>0</v>
      </c>
      <c r="BL158" s="18" t="s">
        <v>209</v>
      </c>
      <c r="BM158" s="232" t="s">
        <v>403</v>
      </c>
    </row>
    <row r="159" spans="1:47" s="2" customFormat="1" ht="12">
      <c r="A159" s="40"/>
      <c r="B159" s="41"/>
      <c r="C159" s="42"/>
      <c r="D159" s="234" t="s">
        <v>210</v>
      </c>
      <c r="E159" s="42"/>
      <c r="F159" s="235" t="s">
        <v>1769</v>
      </c>
      <c r="G159" s="42"/>
      <c r="H159" s="42"/>
      <c r="I159" s="138"/>
      <c r="J159" s="42"/>
      <c r="K159" s="42"/>
      <c r="L159" s="46"/>
      <c r="M159" s="236"/>
      <c r="N159" s="237"/>
      <c r="O159" s="86"/>
      <c r="P159" s="86"/>
      <c r="Q159" s="86"/>
      <c r="R159" s="86"/>
      <c r="S159" s="86"/>
      <c r="T159" s="87"/>
      <c r="U159" s="40"/>
      <c r="V159" s="40"/>
      <c r="W159" s="40"/>
      <c r="X159" s="40"/>
      <c r="Y159" s="40"/>
      <c r="Z159" s="40"/>
      <c r="AA159" s="40"/>
      <c r="AB159" s="40"/>
      <c r="AC159" s="40"/>
      <c r="AD159" s="40"/>
      <c r="AE159" s="40"/>
      <c r="AT159" s="18" t="s">
        <v>210</v>
      </c>
      <c r="AU159" s="18" t="s">
        <v>84</v>
      </c>
    </row>
    <row r="160" spans="1:65" s="2" customFormat="1" ht="30" customHeight="1">
      <c r="A160" s="40"/>
      <c r="B160" s="41"/>
      <c r="C160" s="260" t="s">
        <v>341</v>
      </c>
      <c r="D160" s="260" t="s">
        <v>222</v>
      </c>
      <c r="E160" s="261" t="s">
        <v>1770</v>
      </c>
      <c r="F160" s="262" t="s">
        <v>1771</v>
      </c>
      <c r="G160" s="263" t="s">
        <v>206</v>
      </c>
      <c r="H160" s="264">
        <v>1</v>
      </c>
      <c r="I160" s="265"/>
      <c r="J160" s="266">
        <f>ROUND(I160*H160,2)</f>
        <v>0</v>
      </c>
      <c r="K160" s="262" t="s">
        <v>207</v>
      </c>
      <c r="L160" s="46"/>
      <c r="M160" s="267" t="s">
        <v>32</v>
      </c>
      <c r="N160" s="268" t="s">
        <v>48</v>
      </c>
      <c r="O160" s="86"/>
      <c r="P160" s="230">
        <f>O160*H160</f>
        <v>0</v>
      </c>
      <c r="Q160" s="230">
        <v>0</v>
      </c>
      <c r="R160" s="230">
        <f>Q160*H160</f>
        <v>0</v>
      </c>
      <c r="S160" s="230">
        <v>0</v>
      </c>
      <c r="T160" s="231">
        <f>S160*H160</f>
        <v>0</v>
      </c>
      <c r="U160" s="40"/>
      <c r="V160" s="40"/>
      <c r="W160" s="40"/>
      <c r="X160" s="40"/>
      <c r="Y160" s="40"/>
      <c r="Z160" s="40"/>
      <c r="AA160" s="40"/>
      <c r="AB160" s="40"/>
      <c r="AC160" s="40"/>
      <c r="AD160" s="40"/>
      <c r="AE160" s="40"/>
      <c r="AR160" s="232" t="s">
        <v>209</v>
      </c>
      <c r="AT160" s="232" t="s">
        <v>222</v>
      </c>
      <c r="AU160" s="232" t="s">
        <v>84</v>
      </c>
      <c r="AY160" s="18" t="s">
        <v>199</v>
      </c>
      <c r="BE160" s="233">
        <f>IF(N160="základní",J160,0)</f>
        <v>0</v>
      </c>
      <c r="BF160" s="233">
        <f>IF(N160="snížená",J160,0)</f>
        <v>0</v>
      </c>
      <c r="BG160" s="233">
        <f>IF(N160="zákl. přenesená",J160,0)</f>
        <v>0</v>
      </c>
      <c r="BH160" s="233">
        <f>IF(N160="sníž. přenesená",J160,0)</f>
        <v>0</v>
      </c>
      <c r="BI160" s="233">
        <f>IF(N160="nulová",J160,0)</f>
        <v>0</v>
      </c>
      <c r="BJ160" s="18" t="s">
        <v>84</v>
      </c>
      <c r="BK160" s="233">
        <f>ROUND(I160*H160,2)</f>
        <v>0</v>
      </c>
      <c r="BL160" s="18" t="s">
        <v>209</v>
      </c>
      <c r="BM160" s="232" t="s">
        <v>406</v>
      </c>
    </row>
    <row r="161" spans="1:47" s="2" customFormat="1" ht="12">
      <c r="A161" s="40"/>
      <c r="B161" s="41"/>
      <c r="C161" s="42"/>
      <c r="D161" s="234" t="s">
        <v>210</v>
      </c>
      <c r="E161" s="42"/>
      <c r="F161" s="235" t="s">
        <v>1771</v>
      </c>
      <c r="G161" s="42"/>
      <c r="H161" s="42"/>
      <c r="I161" s="138"/>
      <c r="J161" s="42"/>
      <c r="K161" s="42"/>
      <c r="L161" s="46"/>
      <c r="M161" s="236"/>
      <c r="N161" s="237"/>
      <c r="O161" s="86"/>
      <c r="P161" s="86"/>
      <c r="Q161" s="86"/>
      <c r="R161" s="86"/>
      <c r="S161" s="86"/>
      <c r="T161" s="87"/>
      <c r="U161" s="40"/>
      <c r="V161" s="40"/>
      <c r="W161" s="40"/>
      <c r="X161" s="40"/>
      <c r="Y161" s="40"/>
      <c r="Z161" s="40"/>
      <c r="AA161" s="40"/>
      <c r="AB161" s="40"/>
      <c r="AC161" s="40"/>
      <c r="AD161" s="40"/>
      <c r="AE161" s="40"/>
      <c r="AT161" s="18" t="s">
        <v>210</v>
      </c>
      <c r="AU161" s="18" t="s">
        <v>84</v>
      </c>
    </row>
    <row r="162" spans="1:65" s="2" customFormat="1" ht="30" customHeight="1">
      <c r="A162" s="40"/>
      <c r="B162" s="41"/>
      <c r="C162" s="260" t="s">
        <v>408</v>
      </c>
      <c r="D162" s="260" t="s">
        <v>222</v>
      </c>
      <c r="E162" s="261" t="s">
        <v>1772</v>
      </c>
      <c r="F162" s="262" t="s">
        <v>1773</v>
      </c>
      <c r="G162" s="263" t="s">
        <v>206</v>
      </c>
      <c r="H162" s="264">
        <v>1</v>
      </c>
      <c r="I162" s="265"/>
      <c r="J162" s="266">
        <f>ROUND(I162*H162,2)</f>
        <v>0</v>
      </c>
      <c r="K162" s="262" t="s">
        <v>32</v>
      </c>
      <c r="L162" s="46"/>
      <c r="M162" s="267" t="s">
        <v>32</v>
      </c>
      <c r="N162" s="268" t="s">
        <v>48</v>
      </c>
      <c r="O162" s="86"/>
      <c r="P162" s="230">
        <f>O162*H162</f>
        <v>0</v>
      </c>
      <c r="Q162" s="230">
        <v>0</v>
      </c>
      <c r="R162" s="230">
        <f>Q162*H162</f>
        <v>0</v>
      </c>
      <c r="S162" s="230">
        <v>0</v>
      </c>
      <c r="T162" s="231">
        <f>S162*H162</f>
        <v>0</v>
      </c>
      <c r="U162" s="40"/>
      <c r="V162" s="40"/>
      <c r="W162" s="40"/>
      <c r="X162" s="40"/>
      <c r="Y162" s="40"/>
      <c r="Z162" s="40"/>
      <c r="AA162" s="40"/>
      <c r="AB162" s="40"/>
      <c r="AC162" s="40"/>
      <c r="AD162" s="40"/>
      <c r="AE162" s="40"/>
      <c r="AR162" s="232" t="s">
        <v>209</v>
      </c>
      <c r="AT162" s="232" t="s">
        <v>222</v>
      </c>
      <c r="AU162" s="232" t="s">
        <v>84</v>
      </c>
      <c r="AY162" s="18" t="s">
        <v>199</v>
      </c>
      <c r="BE162" s="233">
        <f>IF(N162="základní",J162,0)</f>
        <v>0</v>
      </c>
      <c r="BF162" s="233">
        <f>IF(N162="snížená",J162,0)</f>
        <v>0</v>
      </c>
      <c r="BG162" s="233">
        <f>IF(N162="zákl. přenesená",J162,0)</f>
        <v>0</v>
      </c>
      <c r="BH162" s="233">
        <f>IF(N162="sníž. přenesená",J162,0)</f>
        <v>0</v>
      </c>
      <c r="BI162" s="233">
        <f>IF(N162="nulová",J162,0)</f>
        <v>0</v>
      </c>
      <c r="BJ162" s="18" t="s">
        <v>84</v>
      </c>
      <c r="BK162" s="233">
        <f>ROUND(I162*H162,2)</f>
        <v>0</v>
      </c>
      <c r="BL162" s="18" t="s">
        <v>209</v>
      </c>
      <c r="BM162" s="232" t="s">
        <v>411</v>
      </c>
    </row>
    <row r="163" spans="1:47" s="2" customFormat="1" ht="12">
      <c r="A163" s="40"/>
      <c r="B163" s="41"/>
      <c r="C163" s="42"/>
      <c r="D163" s="234" t="s">
        <v>210</v>
      </c>
      <c r="E163" s="42"/>
      <c r="F163" s="235" t="s">
        <v>1773</v>
      </c>
      <c r="G163" s="42"/>
      <c r="H163" s="42"/>
      <c r="I163" s="138"/>
      <c r="J163" s="42"/>
      <c r="K163" s="42"/>
      <c r="L163" s="46"/>
      <c r="M163" s="236"/>
      <c r="N163" s="237"/>
      <c r="O163" s="86"/>
      <c r="P163" s="86"/>
      <c r="Q163" s="86"/>
      <c r="R163" s="86"/>
      <c r="S163" s="86"/>
      <c r="T163" s="87"/>
      <c r="U163" s="40"/>
      <c r="V163" s="40"/>
      <c r="W163" s="40"/>
      <c r="X163" s="40"/>
      <c r="Y163" s="40"/>
      <c r="Z163" s="40"/>
      <c r="AA163" s="40"/>
      <c r="AB163" s="40"/>
      <c r="AC163" s="40"/>
      <c r="AD163" s="40"/>
      <c r="AE163" s="40"/>
      <c r="AT163" s="18" t="s">
        <v>210</v>
      </c>
      <c r="AU163" s="18" t="s">
        <v>84</v>
      </c>
    </row>
    <row r="164" spans="1:65" s="2" customFormat="1" ht="30" customHeight="1">
      <c r="A164" s="40"/>
      <c r="B164" s="41"/>
      <c r="C164" s="260" t="s">
        <v>345</v>
      </c>
      <c r="D164" s="260" t="s">
        <v>222</v>
      </c>
      <c r="E164" s="261" t="s">
        <v>1774</v>
      </c>
      <c r="F164" s="262" t="s">
        <v>1775</v>
      </c>
      <c r="G164" s="263" t="s">
        <v>206</v>
      </c>
      <c r="H164" s="264">
        <v>3</v>
      </c>
      <c r="I164" s="265"/>
      <c r="J164" s="266">
        <f>ROUND(I164*H164,2)</f>
        <v>0</v>
      </c>
      <c r="K164" s="262" t="s">
        <v>207</v>
      </c>
      <c r="L164" s="46"/>
      <c r="M164" s="267" t="s">
        <v>32</v>
      </c>
      <c r="N164" s="268" t="s">
        <v>48</v>
      </c>
      <c r="O164" s="86"/>
      <c r="P164" s="230">
        <f>O164*H164</f>
        <v>0</v>
      </c>
      <c r="Q164" s="230">
        <v>0</v>
      </c>
      <c r="R164" s="230">
        <f>Q164*H164</f>
        <v>0</v>
      </c>
      <c r="S164" s="230">
        <v>0</v>
      </c>
      <c r="T164" s="231">
        <f>S164*H164</f>
        <v>0</v>
      </c>
      <c r="U164" s="40"/>
      <c r="V164" s="40"/>
      <c r="W164" s="40"/>
      <c r="X164" s="40"/>
      <c r="Y164" s="40"/>
      <c r="Z164" s="40"/>
      <c r="AA164" s="40"/>
      <c r="AB164" s="40"/>
      <c r="AC164" s="40"/>
      <c r="AD164" s="40"/>
      <c r="AE164" s="40"/>
      <c r="AR164" s="232" t="s">
        <v>209</v>
      </c>
      <c r="AT164" s="232" t="s">
        <v>222</v>
      </c>
      <c r="AU164" s="232" t="s">
        <v>84</v>
      </c>
      <c r="AY164" s="18" t="s">
        <v>199</v>
      </c>
      <c r="BE164" s="233">
        <f>IF(N164="základní",J164,0)</f>
        <v>0</v>
      </c>
      <c r="BF164" s="233">
        <f>IF(N164="snížená",J164,0)</f>
        <v>0</v>
      </c>
      <c r="BG164" s="233">
        <f>IF(N164="zákl. přenesená",J164,0)</f>
        <v>0</v>
      </c>
      <c r="BH164" s="233">
        <f>IF(N164="sníž. přenesená",J164,0)</f>
        <v>0</v>
      </c>
      <c r="BI164" s="233">
        <f>IF(N164="nulová",J164,0)</f>
        <v>0</v>
      </c>
      <c r="BJ164" s="18" t="s">
        <v>84</v>
      </c>
      <c r="BK164" s="233">
        <f>ROUND(I164*H164,2)</f>
        <v>0</v>
      </c>
      <c r="BL164" s="18" t="s">
        <v>209</v>
      </c>
      <c r="BM164" s="232" t="s">
        <v>414</v>
      </c>
    </row>
    <row r="165" spans="1:47" s="2" customFormat="1" ht="12">
      <c r="A165" s="40"/>
      <c r="B165" s="41"/>
      <c r="C165" s="42"/>
      <c r="D165" s="234" t="s">
        <v>210</v>
      </c>
      <c r="E165" s="42"/>
      <c r="F165" s="235" t="s">
        <v>1775</v>
      </c>
      <c r="G165" s="42"/>
      <c r="H165" s="42"/>
      <c r="I165" s="138"/>
      <c r="J165" s="42"/>
      <c r="K165" s="42"/>
      <c r="L165" s="46"/>
      <c r="M165" s="236"/>
      <c r="N165" s="237"/>
      <c r="O165" s="86"/>
      <c r="P165" s="86"/>
      <c r="Q165" s="86"/>
      <c r="R165" s="86"/>
      <c r="S165" s="86"/>
      <c r="T165" s="87"/>
      <c r="U165" s="40"/>
      <c r="V165" s="40"/>
      <c r="W165" s="40"/>
      <c r="X165" s="40"/>
      <c r="Y165" s="40"/>
      <c r="Z165" s="40"/>
      <c r="AA165" s="40"/>
      <c r="AB165" s="40"/>
      <c r="AC165" s="40"/>
      <c r="AD165" s="40"/>
      <c r="AE165" s="40"/>
      <c r="AT165" s="18" t="s">
        <v>210</v>
      </c>
      <c r="AU165" s="18" t="s">
        <v>84</v>
      </c>
    </row>
    <row r="166" spans="1:65" s="2" customFormat="1" ht="30" customHeight="1">
      <c r="A166" s="40"/>
      <c r="B166" s="41"/>
      <c r="C166" s="260" t="s">
        <v>415</v>
      </c>
      <c r="D166" s="260" t="s">
        <v>222</v>
      </c>
      <c r="E166" s="261" t="s">
        <v>1776</v>
      </c>
      <c r="F166" s="262" t="s">
        <v>1777</v>
      </c>
      <c r="G166" s="263" t="s">
        <v>206</v>
      </c>
      <c r="H166" s="264">
        <v>3</v>
      </c>
      <c r="I166" s="265"/>
      <c r="J166" s="266">
        <f>ROUND(I166*H166,2)</f>
        <v>0</v>
      </c>
      <c r="K166" s="262" t="s">
        <v>32</v>
      </c>
      <c r="L166" s="46"/>
      <c r="M166" s="267" t="s">
        <v>32</v>
      </c>
      <c r="N166" s="268" t="s">
        <v>48</v>
      </c>
      <c r="O166" s="86"/>
      <c r="P166" s="230">
        <f>O166*H166</f>
        <v>0</v>
      </c>
      <c r="Q166" s="230">
        <v>0</v>
      </c>
      <c r="R166" s="230">
        <f>Q166*H166</f>
        <v>0</v>
      </c>
      <c r="S166" s="230">
        <v>0</v>
      </c>
      <c r="T166" s="231">
        <f>S166*H166</f>
        <v>0</v>
      </c>
      <c r="U166" s="40"/>
      <c r="V166" s="40"/>
      <c r="W166" s="40"/>
      <c r="X166" s="40"/>
      <c r="Y166" s="40"/>
      <c r="Z166" s="40"/>
      <c r="AA166" s="40"/>
      <c r="AB166" s="40"/>
      <c r="AC166" s="40"/>
      <c r="AD166" s="40"/>
      <c r="AE166" s="40"/>
      <c r="AR166" s="232" t="s">
        <v>209</v>
      </c>
      <c r="AT166" s="232" t="s">
        <v>222</v>
      </c>
      <c r="AU166" s="232" t="s">
        <v>84</v>
      </c>
      <c r="AY166" s="18" t="s">
        <v>199</v>
      </c>
      <c r="BE166" s="233">
        <f>IF(N166="základní",J166,0)</f>
        <v>0</v>
      </c>
      <c r="BF166" s="233">
        <f>IF(N166="snížená",J166,0)</f>
        <v>0</v>
      </c>
      <c r="BG166" s="233">
        <f>IF(N166="zákl. přenesená",J166,0)</f>
        <v>0</v>
      </c>
      <c r="BH166" s="233">
        <f>IF(N166="sníž. přenesená",J166,0)</f>
        <v>0</v>
      </c>
      <c r="BI166" s="233">
        <f>IF(N166="nulová",J166,0)</f>
        <v>0</v>
      </c>
      <c r="BJ166" s="18" t="s">
        <v>84</v>
      </c>
      <c r="BK166" s="233">
        <f>ROUND(I166*H166,2)</f>
        <v>0</v>
      </c>
      <c r="BL166" s="18" t="s">
        <v>209</v>
      </c>
      <c r="BM166" s="232" t="s">
        <v>418</v>
      </c>
    </row>
    <row r="167" spans="1:47" s="2" customFormat="1" ht="12">
      <c r="A167" s="40"/>
      <c r="B167" s="41"/>
      <c r="C167" s="42"/>
      <c r="D167" s="234" t="s">
        <v>210</v>
      </c>
      <c r="E167" s="42"/>
      <c r="F167" s="235" t="s">
        <v>1777</v>
      </c>
      <c r="G167" s="42"/>
      <c r="H167" s="42"/>
      <c r="I167" s="138"/>
      <c r="J167" s="42"/>
      <c r="K167" s="42"/>
      <c r="L167" s="46"/>
      <c r="M167" s="236"/>
      <c r="N167" s="237"/>
      <c r="O167" s="86"/>
      <c r="P167" s="86"/>
      <c r="Q167" s="86"/>
      <c r="R167" s="86"/>
      <c r="S167" s="86"/>
      <c r="T167" s="87"/>
      <c r="U167" s="40"/>
      <c r="V167" s="40"/>
      <c r="W167" s="40"/>
      <c r="X167" s="40"/>
      <c r="Y167" s="40"/>
      <c r="Z167" s="40"/>
      <c r="AA167" s="40"/>
      <c r="AB167" s="40"/>
      <c r="AC167" s="40"/>
      <c r="AD167" s="40"/>
      <c r="AE167" s="40"/>
      <c r="AT167" s="18" t="s">
        <v>210</v>
      </c>
      <c r="AU167" s="18" t="s">
        <v>84</v>
      </c>
    </row>
    <row r="168" spans="1:65" s="2" customFormat="1" ht="19.8" customHeight="1">
      <c r="A168" s="40"/>
      <c r="B168" s="41"/>
      <c r="C168" s="260" t="s">
        <v>348</v>
      </c>
      <c r="D168" s="260" t="s">
        <v>222</v>
      </c>
      <c r="E168" s="261" t="s">
        <v>1778</v>
      </c>
      <c r="F168" s="262" t="s">
        <v>1779</v>
      </c>
      <c r="G168" s="263" t="s">
        <v>206</v>
      </c>
      <c r="H168" s="264">
        <v>6</v>
      </c>
      <c r="I168" s="265"/>
      <c r="J168" s="266">
        <f>ROUND(I168*H168,2)</f>
        <v>0</v>
      </c>
      <c r="K168" s="262" t="s">
        <v>207</v>
      </c>
      <c r="L168" s="46"/>
      <c r="M168" s="267" t="s">
        <v>32</v>
      </c>
      <c r="N168" s="268" t="s">
        <v>48</v>
      </c>
      <c r="O168" s="86"/>
      <c r="P168" s="230">
        <f>O168*H168</f>
        <v>0</v>
      </c>
      <c r="Q168" s="230">
        <v>0</v>
      </c>
      <c r="R168" s="230">
        <f>Q168*H168</f>
        <v>0</v>
      </c>
      <c r="S168" s="230">
        <v>0</v>
      </c>
      <c r="T168" s="231">
        <f>S168*H168</f>
        <v>0</v>
      </c>
      <c r="U168" s="40"/>
      <c r="V168" s="40"/>
      <c r="W168" s="40"/>
      <c r="X168" s="40"/>
      <c r="Y168" s="40"/>
      <c r="Z168" s="40"/>
      <c r="AA168" s="40"/>
      <c r="AB168" s="40"/>
      <c r="AC168" s="40"/>
      <c r="AD168" s="40"/>
      <c r="AE168" s="40"/>
      <c r="AR168" s="232" t="s">
        <v>209</v>
      </c>
      <c r="AT168" s="232" t="s">
        <v>222</v>
      </c>
      <c r="AU168" s="232" t="s">
        <v>84</v>
      </c>
      <c r="AY168" s="18" t="s">
        <v>199</v>
      </c>
      <c r="BE168" s="233">
        <f>IF(N168="základní",J168,0)</f>
        <v>0</v>
      </c>
      <c r="BF168" s="233">
        <f>IF(N168="snížená",J168,0)</f>
        <v>0</v>
      </c>
      <c r="BG168" s="233">
        <f>IF(N168="zákl. přenesená",J168,0)</f>
        <v>0</v>
      </c>
      <c r="BH168" s="233">
        <f>IF(N168="sníž. přenesená",J168,0)</f>
        <v>0</v>
      </c>
      <c r="BI168" s="233">
        <f>IF(N168="nulová",J168,0)</f>
        <v>0</v>
      </c>
      <c r="BJ168" s="18" t="s">
        <v>84</v>
      </c>
      <c r="BK168" s="233">
        <f>ROUND(I168*H168,2)</f>
        <v>0</v>
      </c>
      <c r="BL168" s="18" t="s">
        <v>209</v>
      </c>
      <c r="BM168" s="232" t="s">
        <v>423</v>
      </c>
    </row>
    <row r="169" spans="1:47" s="2" customFormat="1" ht="12">
      <c r="A169" s="40"/>
      <c r="B169" s="41"/>
      <c r="C169" s="42"/>
      <c r="D169" s="234" t="s">
        <v>210</v>
      </c>
      <c r="E169" s="42"/>
      <c r="F169" s="235" t="s">
        <v>1779</v>
      </c>
      <c r="G169" s="42"/>
      <c r="H169" s="42"/>
      <c r="I169" s="138"/>
      <c r="J169" s="42"/>
      <c r="K169" s="42"/>
      <c r="L169" s="46"/>
      <c r="M169" s="236"/>
      <c r="N169" s="237"/>
      <c r="O169" s="86"/>
      <c r="P169" s="86"/>
      <c r="Q169" s="86"/>
      <c r="R169" s="86"/>
      <c r="S169" s="86"/>
      <c r="T169" s="87"/>
      <c r="U169" s="40"/>
      <c r="V169" s="40"/>
      <c r="W169" s="40"/>
      <c r="X169" s="40"/>
      <c r="Y169" s="40"/>
      <c r="Z169" s="40"/>
      <c r="AA169" s="40"/>
      <c r="AB169" s="40"/>
      <c r="AC169" s="40"/>
      <c r="AD169" s="40"/>
      <c r="AE169" s="40"/>
      <c r="AT169" s="18" t="s">
        <v>210</v>
      </c>
      <c r="AU169" s="18" t="s">
        <v>84</v>
      </c>
    </row>
    <row r="170" spans="1:65" s="2" customFormat="1" ht="19.8" customHeight="1">
      <c r="A170" s="40"/>
      <c r="B170" s="41"/>
      <c r="C170" s="260" t="s">
        <v>425</v>
      </c>
      <c r="D170" s="260" t="s">
        <v>222</v>
      </c>
      <c r="E170" s="261" t="s">
        <v>1780</v>
      </c>
      <c r="F170" s="262" t="s">
        <v>1781</v>
      </c>
      <c r="G170" s="263" t="s">
        <v>206</v>
      </c>
      <c r="H170" s="264">
        <v>5</v>
      </c>
      <c r="I170" s="265"/>
      <c r="J170" s="266">
        <f>ROUND(I170*H170,2)</f>
        <v>0</v>
      </c>
      <c r="K170" s="262" t="s">
        <v>207</v>
      </c>
      <c r="L170" s="46"/>
      <c r="M170" s="267" t="s">
        <v>32</v>
      </c>
      <c r="N170" s="268" t="s">
        <v>48</v>
      </c>
      <c r="O170" s="86"/>
      <c r="P170" s="230">
        <f>O170*H170</f>
        <v>0</v>
      </c>
      <c r="Q170" s="230">
        <v>0</v>
      </c>
      <c r="R170" s="230">
        <f>Q170*H170</f>
        <v>0</v>
      </c>
      <c r="S170" s="230">
        <v>0</v>
      </c>
      <c r="T170" s="231">
        <f>S170*H170</f>
        <v>0</v>
      </c>
      <c r="U170" s="40"/>
      <c r="V170" s="40"/>
      <c r="W170" s="40"/>
      <c r="X170" s="40"/>
      <c r="Y170" s="40"/>
      <c r="Z170" s="40"/>
      <c r="AA170" s="40"/>
      <c r="AB170" s="40"/>
      <c r="AC170" s="40"/>
      <c r="AD170" s="40"/>
      <c r="AE170" s="40"/>
      <c r="AR170" s="232" t="s">
        <v>209</v>
      </c>
      <c r="AT170" s="232" t="s">
        <v>222</v>
      </c>
      <c r="AU170" s="232" t="s">
        <v>84</v>
      </c>
      <c r="AY170" s="18" t="s">
        <v>199</v>
      </c>
      <c r="BE170" s="233">
        <f>IF(N170="základní",J170,0)</f>
        <v>0</v>
      </c>
      <c r="BF170" s="233">
        <f>IF(N170="snížená",J170,0)</f>
        <v>0</v>
      </c>
      <c r="BG170" s="233">
        <f>IF(N170="zákl. přenesená",J170,0)</f>
        <v>0</v>
      </c>
      <c r="BH170" s="233">
        <f>IF(N170="sníž. přenesená",J170,0)</f>
        <v>0</v>
      </c>
      <c r="BI170" s="233">
        <f>IF(N170="nulová",J170,0)</f>
        <v>0</v>
      </c>
      <c r="BJ170" s="18" t="s">
        <v>84</v>
      </c>
      <c r="BK170" s="233">
        <f>ROUND(I170*H170,2)</f>
        <v>0</v>
      </c>
      <c r="BL170" s="18" t="s">
        <v>209</v>
      </c>
      <c r="BM170" s="232" t="s">
        <v>428</v>
      </c>
    </row>
    <row r="171" spans="1:47" s="2" customFormat="1" ht="12">
      <c r="A171" s="40"/>
      <c r="B171" s="41"/>
      <c r="C171" s="42"/>
      <c r="D171" s="234" t="s">
        <v>210</v>
      </c>
      <c r="E171" s="42"/>
      <c r="F171" s="235" t="s">
        <v>1781</v>
      </c>
      <c r="G171" s="42"/>
      <c r="H171" s="42"/>
      <c r="I171" s="138"/>
      <c r="J171" s="42"/>
      <c r="K171" s="42"/>
      <c r="L171" s="46"/>
      <c r="M171" s="272"/>
      <c r="N171" s="273"/>
      <c r="O171" s="274"/>
      <c r="P171" s="274"/>
      <c r="Q171" s="274"/>
      <c r="R171" s="274"/>
      <c r="S171" s="274"/>
      <c r="T171" s="275"/>
      <c r="U171" s="40"/>
      <c r="V171" s="40"/>
      <c r="W171" s="40"/>
      <c r="X171" s="40"/>
      <c r="Y171" s="40"/>
      <c r="Z171" s="40"/>
      <c r="AA171" s="40"/>
      <c r="AB171" s="40"/>
      <c r="AC171" s="40"/>
      <c r="AD171" s="40"/>
      <c r="AE171" s="40"/>
      <c r="AT171" s="18" t="s">
        <v>210</v>
      </c>
      <c r="AU171" s="18" t="s">
        <v>84</v>
      </c>
    </row>
    <row r="172" spans="1:31" s="2" customFormat="1" ht="6.95" customHeight="1">
      <c r="A172" s="40"/>
      <c r="B172" s="61"/>
      <c r="C172" s="62"/>
      <c r="D172" s="62"/>
      <c r="E172" s="62"/>
      <c r="F172" s="62"/>
      <c r="G172" s="62"/>
      <c r="H172" s="62"/>
      <c r="I172" s="168"/>
      <c r="J172" s="62"/>
      <c r="K172" s="62"/>
      <c r="L172" s="46"/>
      <c r="M172" s="40"/>
      <c r="O172" s="40"/>
      <c r="P172" s="40"/>
      <c r="Q172" s="40"/>
      <c r="R172" s="40"/>
      <c r="S172" s="40"/>
      <c r="T172" s="40"/>
      <c r="U172" s="40"/>
      <c r="V172" s="40"/>
      <c r="W172" s="40"/>
      <c r="X172" s="40"/>
      <c r="Y172" s="40"/>
      <c r="Z172" s="40"/>
      <c r="AA172" s="40"/>
      <c r="AB172" s="40"/>
      <c r="AC172" s="40"/>
      <c r="AD172" s="40"/>
      <c r="AE172" s="40"/>
    </row>
  </sheetData>
  <sheetProtection password="CC35" sheet="1" objects="1" scenarios="1" formatColumns="0" formatRows="0" autoFilter="0"/>
  <autoFilter ref="C83:K171"/>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2:BM178"/>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173</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1782</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ROUND(J91,15)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ROUND((SUM(BE91:BE177)),15)</f>
        <v>0</v>
      </c>
      <c r="G33" s="40"/>
      <c r="H33" s="40"/>
      <c r="I33" s="157">
        <v>0.21</v>
      </c>
      <c r="J33" s="156">
        <f>ROUND(((SUM(BE91:BE177))*I33),15)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ROUND((SUM(BF91:BF177)),15)</f>
        <v>0</v>
      </c>
      <c r="G34" s="40"/>
      <c r="H34" s="40"/>
      <c r="I34" s="157">
        <v>0.15</v>
      </c>
      <c r="J34" s="156">
        <f>ROUND(((SUM(BF91:BF177))*I34),15)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ROUND((SUM(BG91:BG177)),15)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ROUND((SUM(BH91:BH177)),15)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ROUND((SUM(BI91:BI177)),15)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98-98 - Všeobecný stavební objekt</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J91</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1783</v>
      </c>
      <c r="E60" s="181"/>
      <c r="F60" s="181"/>
      <c r="G60" s="181"/>
      <c r="H60" s="181"/>
      <c r="I60" s="182"/>
      <c r="J60" s="183">
        <f>J92</f>
        <v>0</v>
      </c>
      <c r="K60" s="179"/>
      <c r="L60" s="184"/>
      <c r="S60" s="9"/>
      <c r="T60" s="9"/>
      <c r="U60" s="9"/>
      <c r="V60" s="9"/>
      <c r="W60" s="9"/>
      <c r="X60" s="9"/>
      <c r="Y60" s="9"/>
      <c r="Z60" s="9"/>
      <c r="AA60" s="9"/>
      <c r="AB60" s="9"/>
      <c r="AC60" s="9"/>
      <c r="AD60" s="9"/>
      <c r="AE60" s="9"/>
    </row>
    <row r="61" spans="1:31" s="10" customFormat="1" ht="19.9" customHeight="1">
      <c r="A61" s="10"/>
      <c r="B61" s="185"/>
      <c r="C61" s="186"/>
      <c r="D61" s="187" t="s">
        <v>1784</v>
      </c>
      <c r="E61" s="188"/>
      <c r="F61" s="188"/>
      <c r="G61" s="188"/>
      <c r="H61" s="188"/>
      <c r="I61" s="189"/>
      <c r="J61" s="190">
        <f>J93</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284</v>
      </c>
      <c r="E62" s="188"/>
      <c r="F62" s="188"/>
      <c r="G62" s="188"/>
      <c r="H62" s="188"/>
      <c r="I62" s="189"/>
      <c r="J62" s="190">
        <f>J122</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1785</v>
      </c>
      <c r="E63" s="188"/>
      <c r="F63" s="188"/>
      <c r="G63" s="188"/>
      <c r="H63" s="188"/>
      <c r="I63" s="189"/>
      <c r="J63" s="190">
        <f>J139</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1786</v>
      </c>
      <c r="E64" s="188"/>
      <c r="F64" s="188"/>
      <c r="G64" s="188"/>
      <c r="H64" s="188"/>
      <c r="I64" s="189"/>
      <c r="J64" s="190">
        <f>J140</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1787</v>
      </c>
      <c r="E65" s="188"/>
      <c r="F65" s="188"/>
      <c r="G65" s="188"/>
      <c r="H65" s="188"/>
      <c r="I65" s="189"/>
      <c r="J65" s="190">
        <f>J145</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1788</v>
      </c>
      <c r="E66" s="188"/>
      <c r="F66" s="188"/>
      <c r="G66" s="188"/>
      <c r="H66" s="188"/>
      <c r="I66" s="189"/>
      <c r="J66" s="190">
        <f>J150</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1789</v>
      </c>
      <c r="E67" s="188"/>
      <c r="F67" s="188"/>
      <c r="G67" s="188"/>
      <c r="H67" s="188"/>
      <c r="I67" s="189"/>
      <c r="J67" s="190">
        <f>J153</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1790</v>
      </c>
      <c r="E68" s="188"/>
      <c r="F68" s="188"/>
      <c r="G68" s="188"/>
      <c r="H68" s="188"/>
      <c r="I68" s="189"/>
      <c r="J68" s="190">
        <f>J156</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1791</v>
      </c>
      <c r="E69" s="188"/>
      <c r="F69" s="188"/>
      <c r="G69" s="188"/>
      <c r="H69" s="188"/>
      <c r="I69" s="189"/>
      <c r="J69" s="190">
        <f>J163</f>
        <v>0</v>
      </c>
      <c r="K69" s="186"/>
      <c r="L69" s="191"/>
      <c r="S69" s="10"/>
      <c r="T69" s="10"/>
      <c r="U69" s="10"/>
      <c r="V69" s="10"/>
      <c r="W69" s="10"/>
      <c r="X69" s="10"/>
      <c r="Y69" s="10"/>
      <c r="Z69" s="10"/>
      <c r="AA69" s="10"/>
      <c r="AB69" s="10"/>
      <c r="AC69" s="10"/>
      <c r="AD69" s="10"/>
      <c r="AE69" s="10"/>
    </row>
    <row r="70" spans="1:31" s="10" customFormat="1" ht="19.9" customHeight="1">
      <c r="A70" s="10"/>
      <c r="B70" s="185"/>
      <c r="C70" s="186"/>
      <c r="D70" s="187" t="s">
        <v>1792</v>
      </c>
      <c r="E70" s="188"/>
      <c r="F70" s="188"/>
      <c r="G70" s="188"/>
      <c r="H70" s="188"/>
      <c r="I70" s="189"/>
      <c r="J70" s="190">
        <f>J170</f>
        <v>0</v>
      </c>
      <c r="K70" s="186"/>
      <c r="L70" s="191"/>
      <c r="S70" s="10"/>
      <c r="T70" s="10"/>
      <c r="U70" s="10"/>
      <c r="V70" s="10"/>
      <c r="W70" s="10"/>
      <c r="X70" s="10"/>
      <c r="Y70" s="10"/>
      <c r="Z70" s="10"/>
      <c r="AA70" s="10"/>
      <c r="AB70" s="10"/>
      <c r="AC70" s="10"/>
      <c r="AD70" s="10"/>
      <c r="AE70" s="10"/>
    </row>
    <row r="71" spans="1:31" s="10" customFormat="1" ht="19.9" customHeight="1">
      <c r="A71" s="10"/>
      <c r="B71" s="185"/>
      <c r="C71" s="186"/>
      <c r="D71" s="187" t="s">
        <v>1793</v>
      </c>
      <c r="E71" s="188"/>
      <c r="F71" s="188"/>
      <c r="G71" s="188"/>
      <c r="H71" s="188"/>
      <c r="I71" s="189"/>
      <c r="J71" s="190">
        <f>J171</f>
        <v>0</v>
      </c>
      <c r="K71" s="186"/>
      <c r="L71" s="191"/>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168"/>
      <c r="J73" s="62"/>
      <c r="K73" s="62"/>
      <c r="L73" s="139"/>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171"/>
      <c r="J77" s="64"/>
      <c r="K77" s="64"/>
      <c r="L77" s="139"/>
      <c r="S77" s="40"/>
      <c r="T77" s="40"/>
      <c r="U77" s="40"/>
      <c r="V77" s="40"/>
      <c r="W77" s="40"/>
      <c r="X77" s="40"/>
      <c r="Y77" s="40"/>
      <c r="Z77" s="40"/>
      <c r="AA77" s="40"/>
      <c r="AB77" s="40"/>
      <c r="AC77" s="40"/>
      <c r="AD77" s="40"/>
      <c r="AE77" s="40"/>
    </row>
    <row r="78" spans="1:31" s="2" customFormat="1" ht="24.95" customHeight="1">
      <c r="A78" s="40"/>
      <c r="B78" s="41"/>
      <c r="C78" s="24" t="s">
        <v>184</v>
      </c>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12" customHeight="1">
      <c r="A80" s="40"/>
      <c r="B80" s="41"/>
      <c r="C80" s="33" t="s">
        <v>16</v>
      </c>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14.4" customHeight="1">
      <c r="A81" s="40"/>
      <c r="B81" s="41"/>
      <c r="C81" s="42"/>
      <c r="D81" s="42"/>
      <c r="E81" s="172" t="str">
        <f>E7</f>
        <v>Oprava trati v úseku Mostek – Horka u Staré Paky</v>
      </c>
      <c r="F81" s="33"/>
      <c r="G81" s="33"/>
      <c r="H81" s="33"/>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3" t="s">
        <v>175</v>
      </c>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4.4" customHeight="1">
      <c r="A83" s="40"/>
      <c r="B83" s="41"/>
      <c r="C83" s="42"/>
      <c r="D83" s="42"/>
      <c r="E83" s="71" t="str">
        <f>E9</f>
        <v>SO 98-98 - Všeobecný stavební objekt</v>
      </c>
      <c r="F83" s="42"/>
      <c r="G83" s="42"/>
      <c r="H83" s="42"/>
      <c r="I83" s="138"/>
      <c r="J83" s="42"/>
      <c r="K83" s="42"/>
      <c r="L83" s="139"/>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12" customHeight="1">
      <c r="A85" s="40"/>
      <c r="B85" s="41"/>
      <c r="C85" s="33" t="s">
        <v>22</v>
      </c>
      <c r="D85" s="42"/>
      <c r="E85" s="42"/>
      <c r="F85" s="28" t="str">
        <f>F12</f>
        <v>Mostek - Horka u St. Paky</v>
      </c>
      <c r="G85" s="42"/>
      <c r="H85" s="42"/>
      <c r="I85" s="142" t="s">
        <v>24</v>
      </c>
      <c r="J85" s="74" t="str">
        <f>IF(J12="","",J12)</f>
        <v>12. 3. 2020</v>
      </c>
      <c r="K85" s="42"/>
      <c r="L85" s="139"/>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2" customFormat="1" ht="15.6" customHeight="1">
      <c r="A87" s="40"/>
      <c r="B87" s="41"/>
      <c r="C87" s="33" t="s">
        <v>30</v>
      </c>
      <c r="D87" s="42"/>
      <c r="E87" s="42"/>
      <c r="F87" s="28" t="str">
        <f>E15</f>
        <v>Správa železnic, státní organizace</v>
      </c>
      <c r="G87" s="42"/>
      <c r="H87" s="42"/>
      <c r="I87" s="142" t="s">
        <v>37</v>
      </c>
      <c r="J87" s="38" t="str">
        <f>E21</f>
        <v>Prodin, a.s.</v>
      </c>
      <c r="K87" s="42"/>
      <c r="L87" s="139"/>
      <c r="S87" s="40"/>
      <c r="T87" s="40"/>
      <c r="U87" s="40"/>
      <c r="V87" s="40"/>
      <c r="W87" s="40"/>
      <c r="X87" s="40"/>
      <c r="Y87" s="40"/>
      <c r="Z87" s="40"/>
      <c r="AA87" s="40"/>
      <c r="AB87" s="40"/>
      <c r="AC87" s="40"/>
      <c r="AD87" s="40"/>
      <c r="AE87" s="40"/>
    </row>
    <row r="88" spans="1:31" s="2" customFormat="1" ht="15.6" customHeight="1">
      <c r="A88" s="40"/>
      <c r="B88" s="41"/>
      <c r="C88" s="33" t="s">
        <v>35</v>
      </c>
      <c r="D88" s="42"/>
      <c r="E88" s="42"/>
      <c r="F88" s="28" t="str">
        <f>IF(E18="","",E18)</f>
        <v>Vyplň údaj</v>
      </c>
      <c r="G88" s="42"/>
      <c r="H88" s="42"/>
      <c r="I88" s="142" t="s">
        <v>40</v>
      </c>
      <c r="J88" s="38" t="str">
        <f>E24</f>
        <v>Prodin, a.s.</v>
      </c>
      <c r="K88" s="42"/>
      <c r="L88" s="139"/>
      <c r="S88" s="40"/>
      <c r="T88" s="40"/>
      <c r="U88" s="40"/>
      <c r="V88" s="40"/>
      <c r="W88" s="40"/>
      <c r="X88" s="40"/>
      <c r="Y88" s="40"/>
      <c r="Z88" s="40"/>
      <c r="AA88" s="40"/>
      <c r="AB88" s="40"/>
      <c r="AC88" s="40"/>
      <c r="AD88" s="40"/>
      <c r="AE88" s="40"/>
    </row>
    <row r="89" spans="1:31" s="2" customFormat="1" ht="10.3" customHeight="1">
      <c r="A89" s="40"/>
      <c r="B89" s="41"/>
      <c r="C89" s="42"/>
      <c r="D89" s="42"/>
      <c r="E89" s="42"/>
      <c r="F89" s="42"/>
      <c r="G89" s="42"/>
      <c r="H89" s="42"/>
      <c r="I89" s="138"/>
      <c r="J89" s="42"/>
      <c r="K89" s="42"/>
      <c r="L89" s="139"/>
      <c r="S89" s="40"/>
      <c r="T89" s="40"/>
      <c r="U89" s="40"/>
      <c r="V89" s="40"/>
      <c r="W89" s="40"/>
      <c r="X89" s="40"/>
      <c r="Y89" s="40"/>
      <c r="Z89" s="40"/>
      <c r="AA89" s="40"/>
      <c r="AB89" s="40"/>
      <c r="AC89" s="40"/>
      <c r="AD89" s="40"/>
      <c r="AE89" s="40"/>
    </row>
    <row r="90" spans="1:31" s="11" customFormat="1" ht="29.25" customHeight="1">
      <c r="A90" s="192"/>
      <c r="B90" s="193"/>
      <c r="C90" s="194" t="s">
        <v>185</v>
      </c>
      <c r="D90" s="195" t="s">
        <v>62</v>
      </c>
      <c r="E90" s="195" t="s">
        <v>58</v>
      </c>
      <c r="F90" s="195" t="s">
        <v>59</v>
      </c>
      <c r="G90" s="195" t="s">
        <v>186</v>
      </c>
      <c r="H90" s="195" t="s">
        <v>187</v>
      </c>
      <c r="I90" s="196" t="s">
        <v>188</v>
      </c>
      <c r="J90" s="195" t="s">
        <v>179</v>
      </c>
      <c r="K90" s="197" t="s">
        <v>189</v>
      </c>
      <c r="L90" s="198"/>
      <c r="M90" s="94" t="s">
        <v>32</v>
      </c>
      <c r="N90" s="95" t="s">
        <v>47</v>
      </c>
      <c r="O90" s="95" t="s">
        <v>190</v>
      </c>
      <c r="P90" s="95" t="s">
        <v>191</v>
      </c>
      <c r="Q90" s="95" t="s">
        <v>192</v>
      </c>
      <c r="R90" s="95" t="s">
        <v>193</v>
      </c>
      <c r="S90" s="95" t="s">
        <v>194</v>
      </c>
      <c r="T90" s="96" t="s">
        <v>195</v>
      </c>
      <c r="U90" s="192"/>
      <c r="V90" s="192"/>
      <c r="W90" s="192"/>
      <c r="X90" s="192"/>
      <c r="Y90" s="192"/>
      <c r="Z90" s="192"/>
      <c r="AA90" s="192"/>
      <c r="AB90" s="192"/>
      <c r="AC90" s="192"/>
      <c r="AD90" s="192"/>
      <c r="AE90" s="192"/>
    </row>
    <row r="91" spans="1:63" s="2" customFormat="1" ht="22.8" customHeight="1">
      <c r="A91" s="40"/>
      <c r="B91" s="41"/>
      <c r="C91" s="101" t="s">
        <v>196</v>
      </c>
      <c r="D91" s="42"/>
      <c r="E91" s="42"/>
      <c r="F91" s="42"/>
      <c r="G91" s="42"/>
      <c r="H91" s="42"/>
      <c r="I91" s="138"/>
      <c r="J91" s="199">
        <f>BK91</f>
        <v>0</v>
      </c>
      <c r="K91" s="42"/>
      <c r="L91" s="46"/>
      <c r="M91" s="97"/>
      <c r="N91" s="200"/>
      <c r="O91" s="98"/>
      <c r="P91" s="201">
        <f>P92</f>
        <v>0</v>
      </c>
      <c r="Q91" s="98"/>
      <c r="R91" s="201">
        <f>R92</f>
        <v>0</v>
      </c>
      <c r="S91" s="98"/>
      <c r="T91" s="202">
        <f>T92</f>
        <v>0</v>
      </c>
      <c r="U91" s="40"/>
      <c r="V91" s="40"/>
      <c r="W91" s="40"/>
      <c r="X91" s="40"/>
      <c r="Y91" s="40"/>
      <c r="Z91" s="40"/>
      <c r="AA91" s="40"/>
      <c r="AB91" s="40"/>
      <c r="AC91" s="40"/>
      <c r="AD91" s="40"/>
      <c r="AE91" s="40"/>
      <c r="AT91" s="18" t="s">
        <v>76</v>
      </c>
      <c r="AU91" s="18" t="s">
        <v>180</v>
      </c>
      <c r="BK91" s="203">
        <f>BK92</f>
        <v>0</v>
      </c>
    </row>
    <row r="92" spans="1:63" s="12" customFormat="1" ht="25.9" customHeight="1">
      <c r="A92" s="12"/>
      <c r="B92" s="204"/>
      <c r="C92" s="205"/>
      <c r="D92" s="206" t="s">
        <v>76</v>
      </c>
      <c r="E92" s="207" t="s">
        <v>197</v>
      </c>
      <c r="F92" s="207" t="s">
        <v>1794</v>
      </c>
      <c r="G92" s="205"/>
      <c r="H92" s="205"/>
      <c r="I92" s="208"/>
      <c r="J92" s="209">
        <f>BK92</f>
        <v>0</v>
      </c>
      <c r="K92" s="205"/>
      <c r="L92" s="210"/>
      <c r="M92" s="211"/>
      <c r="N92" s="212"/>
      <c r="O92" s="212"/>
      <c r="P92" s="213">
        <f>P93+P122+P139+P140+P145+P150+P153+P156+P163+P170+P171</f>
        <v>0</v>
      </c>
      <c r="Q92" s="212"/>
      <c r="R92" s="213">
        <f>R93+R122+R139+R140+R145+R150+R153+R156+R163+R170+R171</f>
        <v>0</v>
      </c>
      <c r="S92" s="212"/>
      <c r="T92" s="214">
        <f>T93+T122+T139+T140+T145+T150+T153+T156+T163+T170+T171</f>
        <v>0</v>
      </c>
      <c r="U92" s="12"/>
      <c r="V92" s="12"/>
      <c r="W92" s="12"/>
      <c r="X92" s="12"/>
      <c r="Y92" s="12"/>
      <c r="Z92" s="12"/>
      <c r="AA92" s="12"/>
      <c r="AB92" s="12"/>
      <c r="AC92" s="12"/>
      <c r="AD92" s="12"/>
      <c r="AE92" s="12"/>
      <c r="AR92" s="215" t="s">
        <v>84</v>
      </c>
      <c r="AT92" s="216" t="s">
        <v>76</v>
      </c>
      <c r="AU92" s="216" t="s">
        <v>6</v>
      </c>
      <c r="AY92" s="215" t="s">
        <v>199</v>
      </c>
      <c r="BK92" s="217">
        <f>BK93+BK122+BK139+BK140+BK145+BK150+BK153+BK156+BK163+BK170+BK171</f>
        <v>0</v>
      </c>
    </row>
    <row r="93" spans="1:63" s="12" customFormat="1" ht="22.8" customHeight="1">
      <c r="A93" s="12"/>
      <c r="B93" s="204"/>
      <c r="C93" s="205"/>
      <c r="D93" s="206" t="s">
        <v>76</v>
      </c>
      <c r="E93" s="218" t="s">
        <v>1795</v>
      </c>
      <c r="F93" s="218" t="s">
        <v>1796</v>
      </c>
      <c r="G93" s="205"/>
      <c r="H93" s="205"/>
      <c r="I93" s="208"/>
      <c r="J93" s="219">
        <f>BK93</f>
        <v>0</v>
      </c>
      <c r="K93" s="205"/>
      <c r="L93" s="210"/>
      <c r="M93" s="211"/>
      <c r="N93" s="212"/>
      <c r="O93" s="212"/>
      <c r="P93" s="213">
        <f>SUM(P94:P121)</f>
        <v>0</v>
      </c>
      <c r="Q93" s="212"/>
      <c r="R93" s="213">
        <f>SUM(R94:R121)</f>
        <v>0</v>
      </c>
      <c r="S93" s="212"/>
      <c r="T93" s="214">
        <f>SUM(T94:T121)</f>
        <v>0</v>
      </c>
      <c r="U93" s="12"/>
      <c r="V93" s="12"/>
      <c r="W93" s="12"/>
      <c r="X93" s="12"/>
      <c r="Y93" s="12"/>
      <c r="Z93" s="12"/>
      <c r="AA93" s="12"/>
      <c r="AB93" s="12"/>
      <c r="AC93" s="12"/>
      <c r="AD93" s="12"/>
      <c r="AE93" s="12"/>
      <c r="AR93" s="215" t="s">
        <v>84</v>
      </c>
      <c r="AT93" s="216" t="s">
        <v>76</v>
      </c>
      <c r="AU93" s="216" t="s">
        <v>84</v>
      </c>
      <c r="AY93" s="215" t="s">
        <v>199</v>
      </c>
      <c r="BK93" s="217">
        <f>SUM(BK94:BK121)</f>
        <v>0</v>
      </c>
    </row>
    <row r="94" spans="1:65" s="2" customFormat="1" ht="19.8" customHeight="1">
      <c r="A94" s="40"/>
      <c r="B94" s="41"/>
      <c r="C94" s="260" t="s">
        <v>84</v>
      </c>
      <c r="D94" s="260" t="s">
        <v>222</v>
      </c>
      <c r="E94" s="261" t="s">
        <v>1797</v>
      </c>
      <c r="F94" s="262" t="s">
        <v>1798</v>
      </c>
      <c r="G94" s="263" t="s">
        <v>206</v>
      </c>
      <c r="H94" s="264">
        <v>1</v>
      </c>
      <c r="I94" s="265"/>
      <c r="J94" s="266">
        <f>ROUND(I94*H94,2)</f>
        <v>0</v>
      </c>
      <c r="K94" s="262" t="s">
        <v>207</v>
      </c>
      <c r="L94" s="46"/>
      <c r="M94" s="267" t="s">
        <v>32</v>
      </c>
      <c r="N94" s="268" t="s">
        <v>48</v>
      </c>
      <c r="O94" s="86"/>
      <c r="P94" s="230">
        <f>O94*H94</f>
        <v>0</v>
      </c>
      <c r="Q94" s="230">
        <v>0</v>
      </c>
      <c r="R94" s="230">
        <f>Q94*H94</f>
        <v>0</v>
      </c>
      <c r="S94" s="230">
        <v>0</v>
      </c>
      <c r="T94" s="231">
        <f>S94*H94</f>
        <v>0</v>
      </c>
      <c r="U94" s="40"/>
      <c r="V94" s="40"/>
      <c r="W94" s="40"/>
      <c r="X94" s="40"/>
      <c r="Y94" s="40"/>
      <c r="Z94" s="40"/>
      <c r="AA94" s="40"/>
      <c r="AB94" s="40"/>
      <c r="AC94" s="40"/>
      <c r="AD94" s="40"/>
      <c r="AE94" s="40"/>
      <c r="AR94" s="232" t="s">
        <v>209</v>
      </c>
      <c r="AT94" s="232" t="s">
        <v>222</v>
      </c>
      <c r="AU94" s="232" t="s">
        <v>86</v>
      </c>
      <c r="AY94" s="18" t="s">
        <v>199</v>
      </c>
      <c r="BE94" s="233">
        <f>IF(N94="základní",J94,0)</f>
        <v>0</v>
      </c>
      <c r="BF94" s="233">
        <f>IF(N94="snížená",J94,0)</f>
        <v>0</v>
      </c>
      <c r="BG94" s="233">
        <f>IF(N94="zákl. přenesená",J94,0)</f>
        <v>0</v>
      </c>
      <c r="BH94" s="233">
        <f>IF(N94="sníž. přenesená",J94,0)</f>
        <v>0</v>
      </c>
      <c r="BI94" s="233">
        <f>IF(N94="nulová",J94,0)</f>
        <v>0</v>
      </c>
      <c r="BJ94" s="18" t="s">
        <v>84</v>
      </c>
      <c r="BK94" s="233">
        <f>ROUND(I94*H94,2)</f>
        <v>0</v>
      </c>
      <c r="BL94" s="18" t="s">
        <v>209</v>
      </c>
      <c r="BM94" s="232" t="s">
        <v>86</v>
      </c>
    </row>
    <row r="95" spans="1:47" s="2" customFormat="1" ht="12">
      <c r="A95" s="40"/>
      <c r="B95" s="41"/>
      <c r="C95" s="42"/>
      <c r="D95" s="234" t="s">
        <v>210</v>
      </c>
      <c r="E95" s="42"/>
      <c r="F95" s="235" t="s">
        <v>1798</v>
      </c>
      <c r="G95" s="42"/>
      <c r="H95" s="42"/>
      <c r="I95" s="138"/>
      <c r="J95" s="42"/>
      <c r="K95" s="42"/>
      <c r="L95" s="46"/>
      <c r="M95" s="236"/>
      <c r="N95" s="237"/>
      <c r="O95" s="86"/>
      <c r="P95" s="86"/>
      <c r="Q95" s="86"/>
      <c r="R95" s="86"/>
      <c r="S95" s="86"/>
      <c r="T95" s="87"/>
      <c r="U95" s="40"/>
      <c r="V95" s="40"/>
      <c r="W95" s="40"/>
      <c r="X95" s="40"/>
      <c r="Y95" s="40"/>
      <c r="Z95" s="40"/>
      <c r="AA95" s="40"/>
      <c r="AB95" s="40"/>
      <c r="AC95" s="40"/>
      <c r="AD95" s="40"/>
      <c r="AE95" s="40"/>
      <c r="AT95" s="18" t="s">
        <v>210</v>
      </c>
      <c r="AU95" s="18" t="s">
        <v>86</v>
      </c>
    </row>
    <row r="96" spans="1:65" s="2" customFormat="1" ht="30" customHeight="1">
      <c r="A96" s="40"/>
      <c r="B96" s="41"/>
      <c r="C96" s="260" t="s">
        <v>86</v>
      </c>
      <c r="D96" s="260" t="s">
        <v>222</v>
      </c>
      <c r="E96" s="261" t="s">
        <v>1799</v>
      </c>
      <c r="F96" s="262" t="s">
        <v>1800</v>
      </c>
      <c r="G96" s="263" t="s">
        <v>206</v>
      </c>
      <c r="H96" s="264">
        <v>10</v>
      </c>
      <c r="I96" s="265"/>
      <c r="J96" s="266">
        <f>ROUND(I96*H96,2)</f>
        <v>0</v>
      </c>
      <c r="K96" s="262" t="s">
        <v>207</v>
      </c>
      <c r="L96" s="46"/>
      <c r="M96" s="267" t="s">
        <v>32</v>
      </c>
      <c r="N96" s="268"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209</v>
      </c>
      <c r="AT96" s="232" t="s">
        <v>222</v>
      </c>
      <c r="AU96" s="232" t="s">
        <v>86</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209</v>
      </c>
    </row>
    <row r="97" spans="1:47" s="2" customFormat="1" ht="12">
      <c r="A97" s="40"/>
      <c r="B97" s="41"/>
      <c r="C97" s="42"/>
      <c r="D97" s="234" t="s">
        <v>210</v>
      </c>
      <c r="E97" s="42"/>
      <c r="F97" s="235" t="s">
        <v>1800</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86</v>
      </c>
    </row>
    <row r="98" spans="1:65" s="2" customFormat="1" ht="19.8" customHeight="1">
      <c r="A98" s="40"/>
      <c r="B98" s="41"/>
      <c r="C98" s="260" t="s">
        <v>221</v>
      </c>
      <c r="D98" s="260" t="s">
        <v>222</v>
      </c>
      <c r="E98" s="261" t="s">
        <v>1801</v>
      </c>
      <c r="F98" s="262" t="s">
        <v>1802</v>
      </c>
      <c r="G98" s="263" t="s">
        <v>206</v>
      </c>
      <c r="H98" s="264">
        <v>1</v>
      </c>
      <c r="I98" s="265"/>
      <c r="J98" s="266">
        <f>ROUND(I98*H98,2)</f>
        <v>0</v>
      </c>
      <c r="K98" s="262" t="s">
        <v>207</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209</v>
      </c>
      <c r="AT98" s="232" t="s">
        <v>222</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230</v>
      </c>
    </row>
    <row r="99" spans="1:47" s="2" customFormat="1" ht="12">
      <c r="A99" s="40"/>
      <c r="B99" s="41"/>
      <c r="C99" s="42"/>
      <c r="D99" s="234" t="s">
        <v>210</v>
      </c>
      <c r="E99" s="42"/>
      <c r="F99" s="235" t="s">
        <v>1802</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65" s="2" customFormat="1" ht="30" customHeight="1">
      <c r="A100" s="40"/>
      <c r="B100" s="41"/>
      <c r="C100" s="260" t="s">
        <v>209</v>
      </c>
      <c r="D100" s="260" t="s">
        <v>222</v>
      </c>
      <c r="E100" s="261" t="s">
        <v>1803</v>
      </c>
      <c r="F100" s="262" t="s">
        <v>1804</v>
      </c>
      <c r="G100" s="263" t="s">
        <v>293</v>
      </c>
      <c r="H100" s="264">
        <v>9.212</v>
      </c>
      <c r="I100" s="265"/>
      <c r="J100" s="266">
        <f>ROUND(I100*H100,2)</f>
        <v>0</v>
      </c>
      <c r="K100" s="262" t="s">
        <v>207</v>
      </c>
      <c r="L100" s="46"/>
      <c r="M100" s="267" t="s">
        <v>32</v>
      </c>
      <c r="N100" s="268" t="s">
        <v>48</v>
      </c>
      <c r="O100" s="86"/>
      <c r="P100" s="230">
        <f>O100*H100</f>
        <v>0</v>
      </c>
      <c r="Q100" s="230">
        <v>0</v>
      </c>
      <c r="R100" s="230">
        <f>Q100*H100</f>
        <v>0</v>
      </c>
      <c r="S100" s="230">
        <v>0</v>
      </c>
      <c r="T100" s="231">
        <f>S100*H100</f>
        <v>0</v>
      </c>
      <c r="U100" s="40"/>
      <c r="V100" s="40"/>
      <c r="W100" s="40"/>
      <c r="X100" s="40"/>
      <c r="Y100" s="40"/>
      <c r="Z100" s="40"/>
      <c r="AA100" s="40"/>
      <c r="AB100" s="40"/>
      <c r="AC100" s="40"/>
      <c r="AD100" s="40"/>
      <c r="AE100" s="40"/>
      <c r="AR100" s="232" t="s">
        <v>209</v>
      </c>
      <c r="AT100" s="232" t="s">
        <v>222</v>
      </c>
      <c r="AU100" s="232" t="s">
        <v>86</v>
      </c>
      <c r="AY100" s="18" t="s">
        <v>199</v>
      </c>
      <c r="BE100" s="233">
        <f>IF(N100="základní",J100,0)</f>
        <v>0</v>
      </c>
      <c r="BF100" s="233">
        <f>IF(N100="snížená",J100,0)</f>
        <v>0</v>
      </c>
      <c r="BG100" s="233">
        <f>IF(N100="zákl. přenesená",J100,0)</f>
        <v>0</v>
      </c>
      <c r="BH100" s="233">
        <f>IF(N100="sníž. přenesená",J100,0)</f>
        <v>0</v>
      </c>
      <c r="BI100" s="233">
        <f>IF(N100="nulová",J100,0)</f>
        <v>0</v>
      </c>
      <c r="BJ100" s="18" t="s">
        <v>84</v>
      </c>
      <c r="BK100" s="233">
        <f>ROUND(I100*H100,2)</f>
        <v>0</v>
      </c>
      <c r="BL100" s="18" t="s">
        <v>209</v>
      </c>
      <c r="BM100" s="232" t="s">
        <v>208</v>
      </c>
    </row>
    <row r="101" spans="1:47" s="2" customFormat="1" ht="12">
      <c r="A101" s="40"/>
      <c r="B101" s="41"/>
      <c r="C101" s="42"/>
      <c r="D101" s="234" t="s">
        <v>210</v>
      </c>
      <c r="E101" s="42"/>
      <c r="F101" s="235" t="s">
        <v>1804</v>
      </c>
      <c r="G101" s="42"/>
      <c r="H101" s="42"/>
      <c r="I101" s="138"/>
      <c r="J101" s="42"/>
      <c r="K101" s="42"/>
      <c r="L101" s="46"/>
      <c r="M101" s="236"/>
      <c r="N101" s="237"/>
      <c r="O101" s="86"/>
      <c r="P101" s="86"/>
      <c r="Q101" s="86"/>
      <c r="R101" s="86"/>
      <c r="S101" s="86"/>
      <c r="T101" s="87"/>
      <c r="U101" s="40"/>
      <c r="V101" s="40"/>
      <c r="W101" s="40"/>
      <c r="X101" s="40"/>
      <c r="Y101" s="40"/>
      <c r="Z101" s="40"/>
      <c r="AA101" s="40"/>
      <c r="AB101" s="40"/>
      <c r="AC101" s="40"/>
      <c r="AD101" s="40"/>
      <c r="AE101" s="40"/>
      <c r="AT101" s="18" t="s">
        <v>210</v>
      </c>
      <c r="AU101" s="18" t="s">
        <v>86</v>
      </c>
    </row>
    <row r="102" spans="1:51" s="13" customFormat="1" ht="12">
      <c r="A102" s="13"/>
      <c r="B102" s="238"/>
      <c r="C102" s="239"/>
      <c r="D102" s="234" t="s">
        <v>213</v>
      </c>
      <c r="E102" s="240" t="s">
        <v>32</v>
      </c>
      <c r="F102" s="241" t="s">
        <v>1805</v>
      </c>
      <c r="G102" s="239"/>
      <c r="H102" s="242">
        <v>9.212</v>
      </c>
      <c r="I102" s="243"/>
      <c r="J102" s="239"/>
      <c r="K102" s="239"/>
      <c r="L102" s="244"/>
      <c r="M102" s="245"/>
      <c r="N102" s="246"/>
      <c r="O102" s="246"/>
      <c r="P102" s="246"/>
      <c r="Q102" s="246"/>
      <c r="R102" s="246"/>
      <c r="S102" s="246"/>
      <c r="T102" s="247"/>
      <c r="U102" s="13"/>
      <c r="V102" s="13"/>
      <c r="W102" s="13"/>
      <c r="X102" s="13"/>
      <c r="Y102" s="13"/>
      <c r="Z102" s="13"/>
      <c r="AA102" s="13"/>
      <c r="AB102" s="13"/>
      <c r="AC102" s="13"/>
      <c r="AD102" s="13"/>
      <c r="AE102" s="13"/>
      <c r="AT102" s="248" t="s">
        <v>213</v>
      </c>
      <c r="AU102" s="248" t="s">
        <v>86</v>
      </c>
      <c r="AV102" s="13" t="s">
        <v>86</v>
      </c>
      <c r="AW102" s="13" t="s">
        <v>39</v>
      </c>
      <c r="AX102" s="13" t="s">
        <v>6</v>
      </c>
      <c r="AY102" s="248" t="s">
        <v>199</v>
      </c>
    </row>
    <row r="103" spans="1:51" s="14" customFormat="1" ht="12">
      <c r="A103" s="14"/>
      <c r="B103" s="249"/>
      <c r="C103" s="250"/>
      <c r="D103" s="234" t="s">
        <v>213</v>
      </c>
      <c r="E103" s="251" t="s">
        <v>32</v>
      </c>
      <c r="F103" s="252" t="s">
        <v>215</v>
      </c>
      <c r="G103" s="250"/>
      <c r="H103" s="253">
        <v>9.212</v>
      </c>
      <c r="I103" s="254"/>
      <c r="J103" s="250"/>
      <c r="K103" s="250"/>
      <c r="L103" s="255"/>
      <c r="M103" s="269"/>
      <c r="N103" s="270"/>
      <c r="O103" s="270"/>
      <c r="P103" s="270"/>
      <c r="Q103" s="270"/>
      <c r="R103" s="270"/>
      <c r="S103" s="270"/>
      <c r="T103" s="271"/>
      <c r="U103" s="14"/>
      <c r="V103" s="14"/>
      <c r="W103" s="14"/>
      <c r="X103" s="14"/>
      <c r="Y103" s="14"/>
      <c r="Z103" s="14"/>
      <c r="AA103" s="14"/>
      <c r="AB103" s="14"/>
      <c r="AC103" s="14"/>
      <c r="AD103" s="14"/>
      <c r="AE103" s="14"/>
      <c r="AT103" s="259" t="s">
        <v>213</v>
      </c>
      <c r="AU103" s="259" t="s">
        <v>86</v>
      </c>
      <c r="AV103" s="14" t="s">
        <v>209</v>
      </c>
      <c r="AW103" s="14" t="s">
        <v>39</v>
      </c>
      <c r="AX103" s="14" t="s">
        <v>84</v>
      </c>
      <c r="AY103" s="259" t="s">
        <v>199</v>
      </c>
    </row>
    <row r="104" spans="1:65" s="2" customFormat="1" ht="19.8" customHeight="1">
      <c r="A104" s="40"/>
      <c r="B104" s="41"/>
      <c r="C104" s="260" t="s">
        <v>200</v>
      </c>
      <c r="D104" s="260" t="s">
        <v>222</v>
      </c>
      <c r="E104" s="261" t="s">
        <v>1806</v>
      </c>
      <c r="F104" s="262" t="s">
        <v>1807</v>
      </c>
      <c r="G104" s="263" t="s">
        <v>206</v>
      </c>
      <c r="H104" s="264">
        <v>1</v>
      </c>
      <c r="I104" s="265"/>
      <c r="J104" s="266">
        <f>ROUND(I104*H104,2)</f>
        <v>0</v>
      </c>
      <c r="K104" s="262" t="s">
        <v>207</v>
      </c>
      <c r="L104" s="46"/>
      <c r="M104" s="267" t="s">
        <v>32</v>
      </c>
      <c r="N104" s="268" t="s">
        <v>48</v>
      </c>
      <c r="O104" s="86"/>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209</v>
      </c>
      <c r="AT104" s="232" t="s">
        <v>222</v>
      </c>
      <c r="AU104" s="232" t="s">
        <v>86</v>
      </c>
      <c r="AY104" s="18" t="s">
        <v>199</v>
      </c>
      <c r="BE104" s="233">
        <f>IF(N104="základní",J104,0)</f>
        <v>0</v>
      </c>
      <c r="BF104" s="233">
        <f>IF(N104="snížená",J104,0)</f>
        <v>0</v>
      </c>
      <c r="BG104" s="233">
        <f>IF(N104="zákl. přenesená",J104,0)</f>
        <v>0</v>
      </c>
      <c r="BH104" s="233">
        <f>IF(N104="sníž. přenesená",J104,0)</f>
        <v>0</v>
      </c>
      <c r="BI104" s="233">
        <f>IF(N104="nulová",J104,0)</f>
        <v>0</v>
      </c>
      <c r="BJ104" s="18" t="s">
        <v>84</v>
      </c>
      <c r="BK104" s="233">
        <f>ROUND(I104*H104,2)</f>
        <v>0</v>
      </c>
      <c r="BL104" s="18" t="s">
        <v>209</v>
      </c>
      <c r="BM104" s="232" t="s">
        <v>235</v>
      </c>
    </row>
    <row r="105" spans="1:47" s="2" customFormat="1" ht="12">
      <c r="A105" s="40"/>
      <c r="B105" s="41"/>
      <c r="C105" s="42"/>
      <c r="D105" s="234" t="s">
        <v>210</v>
      </c>
      <c r="E105" s="42"/>
      <c r="F105" s="235" t="s">
        <v>1807</v>
      </c>
      <c r="G105" s="42"/>
      <c r="H105" s="42"/>
      <c r="I105" s="138"/>
      <c r="J105" s="42"/>
      <c r="K105" s="42"/>
      <c r="L105" s="46"/>
      <c r="M105" s="236"/>
      <c r="N105" s="237"/>
      <c r="O105" s="86"/>
      <c r="P105" s="86"/>
      <c r="Q105" s="86"/>
      <c r="R105" s="86"/>
      <c r="S105" s="86"/>
      <c r="T105" s="87"/>
      <c r="U105" s="40"/>
      <c r="V105" s="40"/>
      <c r="W105" s="40"/>
      <c r="X105" s="40"/>
      <c r="Y105" s="40"/>
      <c r="Z105" s="40"/>
      <c r="AA105" s="40"/>
      <c r="AB105" s="40"/>
      <c r="AC105" s="40"/>
      <c r="AD105" s="40"/>
      <c r="AE105" s="40"/>
      <c r="AT105" s="18" t="s">
        <v>210</v>
      </c>
      <c r="AU105" s="18" t="s">
        <v>86</v>
      </c>
    </row>
    <row r="106" spans="1:65" s="2" customFormat="1" ht="19.8" customHeight="1">
      <c r="A106" s="40"/>
      <c r="B106" s="41"/>
      <c r="C106" s="260" t="s">
        <v>230</v>
      </c>
      <c r="D106" s="260" t="s">
        <v>222</v>
      </c>
      <c r="E106" s="261" t="s">
        <v>1808</v>
      </c>
      <c r="F106" s="262" t="s">
        <v>1809</v>
      </c>
      <c r="G106" s="263" t="s">
        <v>206</v>
      </c>
      <c r="H106" s="264">
        <v>1</v>
      </c>
      <c r="I106" s="265"/>
      <c r="J106" s="266">
        <f>ROUND(I106*H106,2)</f>
        <v>0</v>
      </c>
      <c r="K106" s="262" t="s">
        <v>207</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209</v>
      </c>
      <c r="AT106" s="232" t="s">
        <v>222</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238</v>
      </c>
    </row>
    <row r="107" spans="1:47" s="2" customFormat="1" ht="12">
      <c r="A107" s="40"/>
      <c r="B107" s="41"/>
      <c r="C107" s="42"/>
      <c r="D107" s="234" t="s">
        <v>210</v>
      </c>
      <c r="E107" s="42"/>
      <c r="F107" s="235" t="s">
        <v>1809</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65" s="2" customFormat="1" ht="19.8" customHeight="1">
      <c r="A108" s="40"/>
      <c r="B108" s="41"/>
      <c r="C108" s="260" t="s">
        <v>239</v>
      </c>
      <c r="D108" s="260" t="s">
        <v>222</v>
      </c>
      <c r="E108" s="261" t="s">
        <v>1810</v>
      </c>
      <c r="F108" s="262" t="s">
        <v>1811</v>
      </c>
      <c r="G108" s="263" t="s">
        <v>206</v>
      </c>
      <c r="H108" s="264">
        <v>1</v>
      </c>
      <c r="I108" s="265"/>
      <c r="J108" s="266">
        <f>ROUND(I108*H108,2)</f>
        <v>0</v>
      </c>
      <c r="K108" s="262" t="s">
        <v>207</v>
      </c>
      <c r="L108" s="46"/>
      <c r="M108" s="267" t="s">
        <v>32</v>
      </c>
      <c r="N108" s="268" t="s">
        <v>48</v>
      </c>
      <c r="O108" s="86"/>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209</v>
      </c>
      <c r="AT108" s="232" t="s">
        <v>222</v>
      </c>
      <c r="AU108" s="232" t="s">
        <v>86</v>
      </c>
      <c r="AY108" s="18" t="s">
        <v>199</v>
      </c>
      <c r="BE108" s="233">
        <f>IF(N108="základní",J108,0)</f>
        <v>0</v>
      </c>
      <c r="BF108" s="233">
        <f>IF(N108="snížená",J108,0)</f>
        <v>0</v>
      </c>
      <c r="BG108" s="233">
        <f>IF(N108="zákl. přenesená",J108,0)</f>
        <v>0</v>
      </c>
      <c r="BH108" s="233">
        <f>IF(N108="sníž. přenesená",J108,0)</f>
        <v>0</v>
      </c>
      <c r="BI108" s="233">
        <f>IF(N108="nulová",J108,0)</f>
        <v>0</v>
      </c>
      <c r="BJ108" s="18" t="s">
        <v>84</v>
      </c>
      <c r="BK108" s="233">
        <f>ROUND(I108*H108,2)</f>
        <v>0</v>
      </c>
      <c r="BL108" s="18" t="s">
        <v>209</v>
      </c>
      <c r="BM108" s="232" t="s">
        <v>242</v>
      </c>
    </row>
    <row r="109" spans="1:47" s="2" customFormat="1" ht="12">
      <c r="A109" s="40"/>
      <c r="B109" s="41"/>
      <c r="C109" s="42"/>
      <c r="D109" s="234" t="s">
        <v>210</v>
      </c>
      <c r="E109" s="42"/>
      <c r="F109" s="235" t="s">
        <v>1811</v>
      </c>
      <c r="G109" s="42"/>
      <c r="H109" s="42"/>
      <c r="I109" s="138"/>
      <c r="J109" s="42"/>
      <c r="K109" s="42"/>
      <c r="L109" s="46"/>
      <c r="M109" s="236"/>
      <c r="N109" s="237"/>
      <c r="O109" s="86"/>
      <c r="P109" s="86"/>
      <c r="Q109" s="86"/>
      <c r="R109" s="86"/>
      <c r="S109" s="86"/>
      <c r="T109" s="87"/>
      <c r="U109" s="40"/>
      <c r="V109" s="40"/>
      <c r="W109" s="40"/>
      <c r="X109" s="40"/>
      <c r="Y109" s="40"/>
      <c r="Z109" s="40"/>
      <c r="AA109" s="40"/>
      <c r="AB109" s="40"/>
      <c r="AC109" s="40"/>
      <c r="AD109" s="40"/>
      <c r="AE109" s="40"/>
      <c r="AT109" s="18" t="s">
        <v>210</v>
      </c>
      <c r="AU109" s="18" t="s">
        <v>86</v>
      </c>
    </row>
    <row r="110" spans="1:65" s="2" customFormat="1" ht="19.8" customHeight="1">
      <c r="A110" s="40"/>
      <c r="B110" s="41"/>
      <c r="C110" s="260" t="s">
        <v>208</v>
      </c>
      <c r="D110" s="260" t="s">
        <v>222</v>
      </c>
      <c r="E110" s="261" t="s">
        <v>1812</v>
      </c>
      <c r="F110" s="262" t="s">
        <v>1813</v>
      </c>
      <c r="G110" s="263" t="s">
        <v>206</v>
      </c>
      <c r="H110" s="264">
        <v>1</v>
      </c>
      <c r="I110" s="265"/>
      <c r="J110" s="266">
        <f>ROUND(I110*H110,2)</f>
        <v>0</v>
      </c>
      <c r="K110" s="262" t="s">
        <v>207</v>
      </c>
      <c r="L110" s="46"/>
      <c r="M110" s="267" t="s">
        <v>32</v>
      </c>
      <c r="N110" s="268" t="s">
        <v>48</v>
      </c>
      <c r="O110" s="86"/>
      <c r="P110" s="230">
        <f>O110*H110</f>
        <v>0</v>
      </c>
      <c r="Q110" s="230">
        <v>0</v>
      </c>
      <c r="R110" s="230">
        <f>Q110*H110</f>
        <v>0</v>
      </c>
      <c r="S110" s="230">
        <v>0</v>
      </c>
      <c r="T110" s="231">
        <f>S110*H110</f>
        <v>0</v>
      </c>
      <c r="U110" s="40"/>
      <c r="V110" s="40"/>
      <c r="W110" s="40"/>
      <c r="X110" s="40"/>
      <c r="Y110" s="40"/>
      <c r="Z110" s="40"/>
      <c r="AA110" s="40"/>
      <c r="AB110" s="40"/>
      <c r="AC110" s="40"/>
      <c r="AD110" s="40"/>
      <c r="AE110" s="40"/>
      <c r="AR110" s="232" t="s">
        <v>209</v>
      </c>
      <c r="AT110" s="232" t="s">
        <v>222</v>
      </c>
      <c r="AU110" s="232" t="s">
        <v>86</v>
      </c>
      <c r="AY110" s="18" t="s">
        <v>199</v>
      </c>
      <c r="BE110" s="233">
        <f>IF(N110="základní",J110,0)</f>
        <v>0</v>
      </c>
      <c r="BF110" s="233">
        <f>IF(N110="snížená",J110,0)</f>
        <v>0</v>
      </c>
      <c r="BG110" s="233">
        <f>IF(N110="zákl. přenesená",J110,0)</f>
        <v>0</v>
      </c>
      <c r="BH110" s="233">
        <f>IF(N110="sníž. přenesená",J110,0)</f>
        <v>0</v>
      </c>
      <c r="BI110" s="233">
        <f>IF(N110="nulová",J110,0)</f>
        <v>0</v>
      </c>
      <c r="BJ110" s="18" t="s">
        <v>84</v>
      </c>
      <c r="BK110" s="233">
        <f>ROUND(I110*H110,2)</f>
        <v>0</v>
      </c>
      <c r="BL110" s="18" t="s">
        <v>209</v>
      </c>
      <c r="BM110" s="232" t="s">
        <v>245</v>
      </c>
    </row>
    <row r="111" spans="1:47" s="2" customFormat="1" ht="12">
      <c r="A111" s="40"/>
      <c r="B111" s="41"/>
      <c r="C111" s="42"/>
      <c r="D111" s="234" t="s">
        <v>210</v>
      </c>
      <c r="E111" s="42"/>
      <c r="F111" s="235" t="s">
        <v>1813</v>
      </c>
      <c r="G111" s="42"/>
      <c r="H111" s="42"/>
      <c r="I111" s="138"/>
      <c r="J111" s="42"/>
      <c r="K111" s="42"/>
      <c r="L111" s="46"/>
      <c r="M111" s="236"/>
      <c r="N111" s="237"/>
      <c r="O111" s="86"/>
      <c r="P111" s="86"/>
      <c r="Q111" s="86"/>
      <c r="R111" s="86"/>
      <c r="S111" s="86"/>
      <c r="T111" s="87"/>
      <c r="U111" s="40"/>
      <c r="V111" s="40"/>
      <c r="W111" s="40"/>
      <c r="X111" s="40"/>
      <c r="Y111" s="40"/>
      <c r="Z111" s="40"/>
      <c r="AA111" s="40"/>
      <c r="AB111" s="40"/>
      <c r="AC111" s="40"/>
      <c r="AD111" s="40"/>
      <c r="AE111" s="40"/>
      <c r="AT111" s="18" t="s">
        <v>210</v>
      </c>
      <c r="AU111" s="18" t="s">
        <v>86</v>
      </c>
    </row>
    <row r="112" spans="1:65" s="2" customFormat="1" ht="60.6" customHeight="1">
      <c r="A112" s="40"/>
      <c r="B112" s="41"/>
      <c r="C112" s="260" t="s">
        <v>249</v>
      </c>
      <c r="D112" s="260" t="s">
        <v>222</v>
      </c>
      <c r="E112" s="261" t="s">
        <v>1814</v>
      </c>
      <c r="F112" s="262" t="s">
        <v>1815</v>
      </c>
      <c r="G112" s="263" t="s">
        <v>206</v>
      </c>
      <c r="H112" s="264">
        <v>1</v>
      </c>
      <c r="I112" s="265"/>
      <c r="J112" s="266">
        <f>ROUND(I112*H112,2)</f>
        <v>0</v>
      </c>
      <c r="K112" s="262" t="s">
        <v>207</v>
      </c>
      <c r="L112" s="46"/>
      <c r="M112" s="267" t="s">
        <v>32</v>
      </c>
      <c r="N112" s="268" t="s">
        <v>48</v>
      </c>
      <c r="O112" s="86"/>
      <c r="P112" s="230">
        <f>O112*H112</f>
        <v>0</v>
      </c>
      <c r="Q112" s="230">
        <v>0</v>
      </c>
      <c r="R112" s="230">
        <f>Q112*H112</f>
        <v>0</v>
      </c>
      <c r="S112" s="230">
        <v>0</v>
      </c>
      <c r="T112" s="231">
        <f>S112*H112</f>
        <v>0</v>
      </c>
      <c r="U112" s="40"/>
      <c r="V112" s="40"/>
      <c r="W112" s="40"/>
      <c r="X112" s="40"/>
      <c r="Y112" s="40"/>
      <c r="Z112" s="40"/>
      <c r="AA112" s="40"/>
      <c r="AB112" s="40"/>
      <c r="AC112" s="40"/>
      <c r="AD112" s="40"/>
      <c r="AE112" s="40"/>
      <c r="AR112" s="232" t="s">
        <v>209</v>
      </c>
      <c r="AT112" s="232" t="s">
        <v>222</v>
      </c>
      <c r="AU112" s="232" t="s">
        <v>86</v>
      </c>
      <c r="AY112" s="18" t="s">
        <v>199</v>
      </c>
      <c r="BE112" s="233">
        <f>IF(N112="základní",J112,0)</f>
        <v>0</v>
      </c>
      <c r="BF112" s="233">
        <f>IF(N112="snížená",J112,0)</f>
        <v>0</v>
      </c>
      <c r="BG112" s="233">
        <f>IF(N112="zákl. přenesená",J112,0)</f>
        <v>0</v>
      </c>
      <c r="BH112" s="233">
        <f>IF(N112="sníž. přenesená",J112,0)</f>
        <v>0</v>
      </c>
      <c r="BI112" s="233">
        <f>IF(N112="nulová",J112,0)</f>
        <v>0</v>
      </c>
      <c r="BJ112" s="18" t="s">
        <v>84</v>
      </c>
      <c r="BK112" s="233">
        <f>ROUND(I112*H112,2)</f>
        <v>0</v>
      </c>
      <c r="BL112" s="18" t="s">
        <v>209</v>
      </c>
      <c r="BM112" s="232" t="s">
        <v>254</v>
      </c>
    </row>
    <row r="113" spans="1:47" s="2" customFormat="1" ht="12">
      <c r="A113" s="40"/>
      <c r="B113" s="41"/>
      <c r="C113" s="42"/>
      <c r="D113" s="234" t="s">
        <v>210</v>
      </c>
      <c r="E113" s="42"/>
      <c r="F113" s="235" t="s">
        <v>1815</v>
      </c>
      <c r="G113" s="42"/>
      <c r="H113" s="42"/>
      <c r="I113" s="138"/>
      <c r="J113" s="42"/>
      <c r="K113" s="42"/>
      <c r="L113" s="46"/>
      <c r="M113" s="236"/>
      <c r="N113" s="237"/>
      <c r="O113" s="86"/>
      <c r="P113" s="86"/>
      <c r="Q113" s="86"/>
      <c r="R113" s="86"/>
      <c r="S113" s="86"/>
      <c r="T113" s="87"/>
      <c r="U113" s="40"/>
      <c r="V113" s="40"/>
      <c r="W113" s="40"/>
      <c r="X113" s="40"/>
      <c r="Y113" s="40"/>
      <c r="Z113" s="40"/>
      <c r="AA113" s="40"/>
      <c r="AB113" s="40"/>
      <c r="AC113" s="40"/>
      <c r="AD113" s="40"/>
      <c r="AE113" s="40"/>
      <c r="AT113" s="18" t="s">
        <v>210</v>
      </c>
      <c r="AU113" s="18" t="s">
        <v>86</v>
      </c>
    </row>
    <row r="114" spans="1:65" s="2" customFormat="1" ht="19.8" customHeight="1">
      <c r="A114" s="40"/>
      <c r="B114" s="41"/>
      <c r="C114" s="260" t="s">
        <v>235</v>
      </c>
      <c r="D114" s="260" t="s">
        <v>222</v>
      </c>
      <c r="E114" s="261" t="s">
        <v>1816</v>
      </c>
      <c r="F114" s="262" t="s">
        <v>1817</v>
      </c>
      <c r="G114" s="263" t="s">
        <v>206</v>
      </c>
      <c r="H114" s="264">
        <v>6</v>
      </c>
      <c r="I114" s="265"/>
      <c r="J114" s="266">
        <f>ROUND(I114*H114,2)</f>
        <v>0</v>
      </c>
      <c r="K114" s="262" t="s">
        <v>207</v>
      </c>
      <c r="L114" s="46"/>
      <c r="M114" s="267" t="s">
        <v>32</v>
      </c>
      <c r="N114" s="268" t="s">
        <v>48</v>
      </c>
      <c r="O114" s="86"/>
      <c r="P114" s="230">
        <f>O114*H114</f>
        <v>0</v>
      </c>
      <c r="Q114" s="230">
        <v>0</v>
      </c>
      <c r="R114" s="230">
        <f>Q114*H114</f>
        <v>0</v>
      </c>
      <c r="S114" s="230">
        <v>0</v>
      </c>
      <c r="T114" s="231">
        <f>S114*H114</f>
        <v>0</v>
      </c>
      <c r="U114" s="40"/>
      <c r="V114" s="40"/>
      <c r="W114" s="40"/>
      <c r="X114" s="40"/>
      <c r="Y114" s="40"/>
      <c r="Z114" s="40"/>
      <c r="AA114" s="40"/>
      <c r="AB114" s="40"/>
      <c r="AC114" s="40"/>
      <c r="AD114" s="40"/>
      <c r="AE114" s="40"/>
      <c r="AR114" s="232" t="s">
        <v>209</v>
      </c>
      <c r="AT114" s="232" t="s">
        <v>222</v>
      </c>
      <c r="AU114" s="232" t="s">
        <v>86</v>
      </c>
      <c r="AY114" s="18" t="s">
        <v>199</v>
      </c>
      <c r="BE114" s="233">
        <f>IF(N114="základní",J114,0)</f>
        <v>0</v>
      </c>
      <c r="BF114" s="233">
        <f>IF(N114="snížená",J114,0)</f>
        <v>0</v>
      </c>
      <c r="BG114" s="233">
        <f>IF(N114="zákl. přenesená",J114,0)</f>
        <v>0</v>
      </c>
      <c r="BH114" s="233">
        <f>IF(N114="sníž. přenesená",J114,0)</f>
        <v>0</v>
      </c>
      <c r="BI114" s="233">
        <f>IF(N114="nulová",J114,0)</f>
        <v>0</v>
      </c>
      <c r="BJ114" s="18" t="s">
        <v>84</v>
      </c>
      <c r="BK114" s="233">
        <f>ROUND(I114*H114,2)</f>
        <v>0</v>
      </c>
      <c r="BL114" s="18" t="s">
        <v>209</v>
      </c>
      <c r="BM114" s="232" t="s">
        <v>257</v>
      </c>
    </row>
    <row r="115" spans="1:47" s="2" customFormat="1" ht="12">
      <c r="A115" s="40"/>
      <c r="B115" s="41"/>
      <c r="C115" s="42"/>
      <c r="D115" s="234" t="s">
        <v>210</v>
      </c>
      <c r="E115" s="42"/>
      <c r="F115" s="235" t="s">
        <v>1817</v>
      </c>
      <c r="G115" s="42"/>
      <c r="H115" s="42"/>
      <c r="I115" s="138"/>
      <c r="J115" s="42"/>
      <c r="K115" s="42"/>
      <c r="L115" s="46"/>
      <c r="M115" s="236"/>
      <c r="N115" s="237"/>
      <c r="O115" s="86"/>
      <c r="P115" s="86"/>
      <c r="Q115" s="86"/>
      <c r="R115" s="86"/>
      <c r="S115" s="86"/>
      <c r="T115" s="87"/>
      <c r="U115" s="40"/>
      <c r="V115" s="40"/>
      <c r="W115" s="40"/>
      <c r="X115" s="40"/>
      <c r="Y115" s="40"/>
      <c r="Z115" s="40"/>
      <c r="AA115" s="40"/>
      <c r="AB115" s="40"/>
      <c r="AC115" s="40"/>
      <c r="AD115" s="40"/>
      <c r="AE115" s="40"/>
      <c r="AT115" s="18" t="s">
        <v>210</v>
      </c>
      <c r="AU115" s="18" t="s">
        <v>86</v>
      </c>
    </row>
    <row r="116" spans="1:65" s="2" customFormat="1" ht="19.8" customHeight="1">
      <c r="A116" s="40"/>
      <c r="B116" s="41"/>
      <c r="C116" s="260" t="s">
        <v>258</v>
      </c>
      <c r="D116" s="260" t="s">
        <v>222</v>
      </c>
      <c r="E116" s="261" t="s">
        <v>1818</v>
      </c>
      <c r="F116" s="262" t="s">
        <v>1819</v>
      </c>
      <c r="G116" s="263" t="s">
        <v>324</v>
      </c>
      <c r="H116" s="264">
        <v>9224.8</v>
      </c>
      <c r="I116" s="265"/>
      <c r="J116" s="266">
        <f>ROUND(I116*H116,2)</f>
        <v>0</v>
      </c>
      <c r="K116" s="262" t="s">
        <v>207</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209</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261</v>
      </c>
    </row>
    <row r="117" spans="1:47" s="2" customFormat="1" ht="12">
      <c r="A117" s="40"/>
      <c r="B117" s="41"/>
      <c r="C117" s="42"/>
      <c r="D117" s="234" t="s">
        <v>210</v>
      </c>
      <c r="E117" s="42"/>
      <c r="F117" s="235" t="s">
        <v>1819</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51" s="13" customFormat="1" ht="12">
      <c r="A118" s="13"/>
      <c r="B118" s="238"/>
      <c r="C118" s="239"/>
      <c r="D118" s="234" t="s">
        <v>213</v>
      </c>
      <c r="E118" s="240" t="s">
        <v>32</v>
      </c>
      <c r="F118" s="241" t="s">
        <v>1820</v>
      </c>
      <c r="G118" s="239"/>
      <c r="H118" s="242">
        <v>9224.8</v>
      </c>
      <c r="I118" s="243"/>
      <c r="J118" s="239"/>
      <c r="K118" s="239"/>
      <c r="L118" s="244"/>
      <c r="M118" s="245"/>
      <c r="N118" s="246"/>
      <c r="O118" s="246"/>
      <c r="P118" s="246"/>
      <c r="Q118" s="246"/>
      <c r="R118" s="246"/>
      <c r="S118" s="246"/>
      <c r="T118" s="247"/>
      <c r="U118" s="13"/>
      <c r="V118" s="13"/>
      <c r="W118" s="13"/>
      <c r="X118" s="13"/>
      <c r="Y118" s="13"/>
      <c r="Z118" s="13"/>
      <c r="AA118" s="13"/>
      <c r="AB118" s="13"/>
      <c r="AC118" s="13"/>
      <c r="AD118" s="13"/>
      <c r="AE118" s="13"/>
      <c r="AT118" s="248" t="s">
        <v>213</v>
      </c>
      <c r="AU118" s="248" t="s">
        <v>86</v>
      </c>
      <c r="AV118" s="13" t="s">
        <v>86</v>
      </c>
      <c r="AW118" s="13" t="s">
        <v>39</v>
      </c>
      <c r="AX118" s="13" t="s">
        <v>6</v>
      </c>
      <c r="AY118" s="248" t="s">
        <v>199</v>
      </c>
    </row>
    <row r="119" spans="1:51" s="14" customFormat="1" ht="12">
      <c r="A119" s="14"/>
      <c r="B119" s="249"/>
      <c r="C119" s="250"/>
      <c r="D119" s="234" t="s">
        <v>213</v>
      </c>
      <c r="E119" s="251" t="s">
        <v>32</v>
      </c>
      <c r="F119" s="252" t="s">
        <v>215</v>
      </c>
      <c r="G119" s="250"/>
      <c r="H119" s="253">
        <v>9224.8</v>
      </c>
      <c r="I119" s="254"/>
      <c r="J119" s="250"/>
      <c r="K119" s="250"/>
      <c r="L119" s="255"/>
      <c r="M119" s="269"/>
      <c r="N119" s="270"/>
      <c r="O119" s="270"/>
      <c r="P119" s="270"/>
      <c r="Q119" s="270"/>
      <c r="R119" s="270"/>
      <c r="S119" s="270"/>
      <c r="T119" s="271"/>
      <c r="U119" s="14"/>
      <c r="V119" s="14"/>
      <c r="W119" s="14"/>
      <c r="X119" s="14"/>
      <c r="Y119" s="14"/>
      <c r="Z119" s="14"/>
      <c r="AA119" s="14"/>
      <c r="AB119" s="14"/>
      <c r="AC119" s="14"/>
      <c r="AD119" s="14"/>
      <c r="AE119" s="14"/>
      <c r="AT119" s="259" t="s">
        <v>213</v>
      </c>
      <c r="AU119" s="259" t="s">
        <v>86</v>
      </c>
      <c r="AV119" s="14" t="s">
        <v>209</v>
      </c>
      <c r="AW119" s="14" t="s">
        <v>39</v>
      </c>
      <c r="AX119" s="14" t="s">
        <v>84</v>
      </c>
      <c r="AY119" s="259" t="s">
        <v>199</v>
      </c>
    </row>
    <row r="120" spans="1:65" s="2" customFormat="1" ht="14.4" customHeight="1">
      <c r="A120" s="40"/>
      <c r="B120" s="41"/>
      <c r="C120" s="260" t="s">
        <v>238</v>
      </c>
      <c r="D120" s="260" t="s">
        <v>222</v>
      </c>
      <c r="E120" s="261" t="s">
        <v>1821</v>
      </c>
      <c r="F120" s="262" t="s">
        <v>1822</v>
      </c>
      <c r="G120" s="263" t="s">
        <v>206</v>
      </c>
      <c r="H120" s="264">
        <v>1</v>
      </c>
      <c r="I120" s="265"/>
      <c r="J120" s="266">
        <f>ROUND(I120*H120,2)</f>
        <v>0</v>
      </c>
      <c r="K120" s="262" t="s">
        <v>32</v>
      </c>
      <c r="L120" s="46"/>
      <c r="M120" s="267" t="s">
        <v>32</v>
      </c>
      <c r="N120" s="268"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209</v>
      </c>
      <c r="AT120" s="232" t="s">
        <v>222</v>
      </c>
      <c r="AU120" s="232" t="s">
        <v>86</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209</v>
      </c>
      <c r="BM120" s="232" t="s">
        <v>264</v>
      </c>
    </row>
    <row r="121" spans="1:47" s="2" customFormat="1" ht="12">
      <c r="A121" s="40"/>
      <c r="B121" s="41"/>
      <c r="C121" s="42"/>
      <c r="D121" s="234" t="s">
        <v>210</v>
      </c>
      <c r="E121" s="42"/>
      <c r="F121" s="235" t="s">
        <v>1822</v>
      </c>
      <c r="G121" s="42"/>
      <c r="H121" s="42"/>
      <c r="I121" s="138"/>
      <c r="J121" s="42"/>
      <c r="K121" s="42"/>
      <c r="L121" s="46"/>
      <c r="M121" s="236"/>
      <c r="N121" s="237"/>
      <c r="O121" s="86"/>
      <c r="P121" s="86"/>
      <c r="Q121" s="86"/>
      <c r="R121" s="86"/>
      <c r="S121" s="86"/>
      <c r="T121" s="87"/>
      <c r="U121" s="40"/>
      <c r="V121" s="40"/>
      <c r="W121" s="40"/>
      <c r="X121" s="40"/>
      <c r="Y121" s="40"/>
      <c r="Z121" s="40"/>
      <c r="AA121" s="40"/>
      <c r="AB121" s="40"/>
      <c r="AC121" s="40"/>
      <c r="AD121" s="40"/>
      <c r="AE121" s="40"/>
      <c r="AT121" s="18" t="s">
        <v>210</v>
      </c>
      <c r="AU121" s="18" t="s">
        <v>86</v>
      </c>
    </row>
    <row r="122" spans="1:63" s="12" customFormat="1" ht="22.8" customHeight="1">
      <c r="A122" s="12"/>
      <c r="B122" s="204"/>
      <c r="C122" s="205"/>
      <c r="D122" s="206" t="s">
        <v>76</v>
      </c>
      <c r="E122" s="218" t="s">
        <v>247</v>
      </c>
      <c r="F122" s="218" t="s">
        <v>248</v>
      </c>
      <c r="G122" s="205"/>
      <c r="H122" s="205"/>
      <c r="I122" s="208"/>
      <c r="J122" s="219">
        <f>BK122</f>
        <v>0</v>
      </c>
      <c r="K122" s="205"/>
      <c r="L122" s="210"/>
      <c r="M122" s="211"/>
      <c r="N122" s="212"/>
      <c r="O122" s="212"/>
      <c r="P122" s="213">
        <f>SUM(P123:P138)</f>
        <v>0</v>
      </c>
      <c r="Q122" s="212"/>
      <c r="R122" s="213">
        <f>SUM(R123:R138)</f>
        <v>0</v>
      </c>
      <c r="S122" s="212"/>
      <c r="T122" s="214">
        <f>SUM(T123:T138)</f>
        <v>0</v>
      </c>
      <c r="U122" s="12"/>
      <c r="V122" s="12"/>
      <c r="W122" s="12"/>
      <c r="X122" s="12"/>
      <c r="Y122" s="12"/>
      <c r="Z122" s="12"/>
      <c r="AA122" s="12"/>
      <c r="AB122" s="12"/>
      <c r="AC122" s="12"/>
      <c r="AD122" s="12"/>
      <c r="AE122" s="12"/>
      <c r="AR122" s="215" t="s">
        <v>209</v>
      </c>
      <c r="AT122" s="216" t="s">
        <v>76</v>
      </c>
      <c r="AU122" s="216" t="s">
        <v>84</v>
      </c>
      <c r="AY122" s="215" t="s">
        <v>199</v>
      </c>
      <c r="BK122" s="217">
        <f>SUM(BK123:BK138)</f>
        <v>0</v>
      </c>
    </row>
    <row r="123" spans="1:65" s="2" customFormat="1" ht="30" customHeight="1">
      <c r="A123" s="40"/>
      <c r="B123" s="41"/>
      <c r="C123" s="260" t="s">
        <v>265</v>
      </c>
      <c r="D123" s="260" t="s">
        <v>222</v>
      </c>
      <c r="E123" s="261" t="s">
        <v>493</v>
      </c>
      <c r="F123" s="262" t="s">
        <v>494</v>
      </c>
      <c r="G123" s="263" t="s">
        <v>206</v>
      </c>
      <c r="H123" s="264">
        <v>4</v>
      </c>
      <c r="I123" s="265"/>
      <c r="J123" s="266">
        <f>ROUND(I123*H123,2)</f>
        <v>0</v>
      </c>
      <c r="K123" s="262" t="s">
        <v>207</v>
      </c>
      <c r="L123" s="46"/>
      <c r="M123" s="267" t="s">
        <v>32</v>
      </c>
      <c r="N123" s="268" t="s">
        <v>48</v>
      </c>
      <c r="O123" s="86"/>
      <c r="P123" s="230">
        <f>O123*H123</f>
        <v>0</v>
      </c>
      <c r="Q123" s="230">
        <v>0</v>
      </c>
      <c r="R123" s="230">
        <f>Q123*H123</f>
        <v>0</v>
      </c>
      <c r="S123" s="230">
        <v>0</v>
      </c>
      <c r="T123" s="231">
        <f>S123*H123</f>
        <v>0</v>
      </c>
      <c r="U123" s="40"/>
      <c r="V123" s="40"/>
      <c r="W123" s="40"/>
      <c r="X123" s="40"/>
      <c r="Y123" s="40"/>
      <c r="Z123" s="40"/>
      <c r="AA123" s="40"/>
      <c r="AB123" s="40"/>
      <c r="AC123" s="40"/>
      <c r="AD123" s="40"/>
      <c r="AE123" s="40"/>
      <c r="AR123" s="232" t="s">
        <v>253</v>
      </c>
      <c r="AT123" s="232" t="s">
        <v>222</v>
      </c>
      <c r="AU123" s="232" t="s">
        <v>86</v>
      </c>
      <c r="AY123" s="18" t="s">
        <v>199</v>
      </c>
      <c r="BE123" s="233">
        <f>IF(N123="základní",J123,0)</f>
        <v>0</v>
      </c>
      <c r="BF123" s="233">
        <f>IF(N123="snížená",J123,0)</f>
        <v>0</v>
      </c>
      <c r="BG123" s="233">
        <f>IF(N123="zákl. přenesená",J123,0)</f>
        <v>0</v>
      </c>
      <c r="BH123" s="233">
        <f>IF(N123="sníž. přenesená",J123,0)</f>
        <v>0</v>
      </c>
      <c r="BI123" s="233">
        <f>IF(N123="nulová",J123,0)</f>
        <v>0</v>
      </c>
      <c r="BJ123" s="18" t="s">
        <v>84</v>
      </c>
      <c r="BK123" s="233">
        <f>ROUND(I123*H123,2)</f>
        <v>0</v>
      </c>
      <c r="BL123" s="18" t="s">
        <v>253</v>
      </c>
      <c r="BM123" s="232" t="s">
        <v>268</v>
      </c>
    </row>
    <row r="124" spans="1:47" s="2" customFormat="1" ht="12">
      <c r="A124" s="40"/>
      <c r="B124" s="41"/>
      <c r="C124" s="42"/>
      <c r="D124" s="234" t="s">
        <v>210</v>
      </c>
      <c r="E124" s="42"/>
      <c r="F124" s="235" t="s">
        <v>494</v>
      </c>
      <c r="G124" s="42"/>
      <c r="H124" s="42"/>
      <c r="I124" s="138"/>
      <c r="J124" s="42"/>
      <c r="K124" s="42"/>
      <c r="L124" s="46"/>
      <c r="M124" s="236"/>
      <c r="N124" s="237"/>
      <c r="O124" s="86"/>
      <c r="P124" s="86"/>
      <c r="Q124" s="86"/>
      <c r="R124" s="86"/>
      <c r="S124" s="86"/>
      <c r="T124" s="87"/>
      <c r="U124" s="40"/>
      <c r="V124" s="40"/>
      <c r="W124" s="40"/>
      <c r="X124" s="40"/>
      <c r="Y124" s="40"/>
      <c r="Z124" s="40"/>
      <c r="AA124" s="40"/>
      <c r="AB124" s="40"/>
      <c r="AC124" s="40"/>
      <c r="AD124" s="40"/>
      <c r="AE124" s="40"/>
      <c r="AT124" s="18" t="s">
        <v>210</v>
      </c>
      <c r="AU124" s="18" t="s">
        <v>86</v>
      </c>
    </row>
    <row r="125" spans="1:51" s="13" customFormat="1" ht="12">
      <c r="A125" s="13"/>
      <c r="B125" s="238"/>
      <c r="C125" s="239"/>
      <c r="D125" s="234" t="s">
        <v>213</v>
      </c>
      <c r="E125" s="240" t="s">
        <v>32</v>
      </c>
      <c r="F125" s="241" t="s">
        <v>1823</v>
      </c>
      <c r="G125" s="239"/>
      <c r="H125" s="242">
        <v>4</v>
      </c>
      <c r="I125" s="243"/>
      <c r="J125" s="239"/>
      <c r="K125" s="239"/>
      <c r="L125" s="244"/>
      <c r="M125" s="245"/>
      <c r="N125" s="246"/>
      <c r="O125" s="246"/>
      <c r="P125" s="246"/>
      <c r="Q125" s="246"/>
      <c r="R125" s="246"/>
      <c r="S125" s="246"/>
      <c r="T125" s="247"/>
      <c r="U125" s="13"/>
      <c r="V125" s="13"/>
      <c r="W125" s="13"/>
      <c r="X125" s="13"/>
      <c r="Y125" s="13"/>
      <c r="Z125" s="13"/>
      <c r="AA125" s="13"/>
      <c r="AB125" s="13"/>
      <c r="AC125" s="13"/>
      <c r="AD125" s="13"/>
      <c r="AE125" s="13"/>
      <c r="AT125" s="248" t="s">
        <v>213</v>
      </c>
      <c r="AU125" s="248" t="s">
        <v>86</v>
      </c>
      <c r="AV125" s="13" t="s">
        <v>86</v>
      </c>
      <c r="AW125" s="13" t="s">
        <v>39</v>
      </c>
      <c r="AX125" s="13" t="s">
        <v>6</v>
      </c>
      <c r="AY125" s="248" t="s">
        <v>199</v>
      </c>
    </row>
    <row r="126" spans="1:51" s="14" customFormat="1" ht="12">
      <c r="A126" s="14"/>
      <c r="B126" s="249"/>
      <c r="C126" s="250"/>
      <c r="D126" s="234" t="s">
        <v>213</v>
      </c>
      <c r="E126" s="251" t="s">
        <v>32</v>
      </c>
      <c r="F126" s="252" t="s">
        <v>215</v>
      </c>
      <c r="G126" s="250"/>
      <c r="H126" s="253">
        <v>4</v>
      </c>
      <c r="I126" s="254"/>
      <c r="J126" s="250"/>
      <c r="K126" s="250"/>
      <c r="L126" s="255"/>
      <c r="M126" s="269"/>
      <c r="N126" s="270"/>
      <c r="O126" s="270"/>
      <c r="P126" s="270"/>
      <c r="Q126" s="270"/>
      <c r="R126" s="270"/>
      <c r="S126" s="270"/>
      <c r="T126" s="271"/>
      <c r="U126" s="14"/>
      <c r="V126" s="14"/>
      <c r="W126" s="14"/>
      <c r="X126" s="14"/>
      <c r="Y126" s="14"/>
      <c r="Z126" s="14"/>
      <c r="AA126" s="14"/>
      <c r="AB126" s="14"/>
      <c r="AC126" s="14"/>
      <c r="AD126" s="14"/>
      <c r="AE126" s="14"/>
      <c r="AT126" s="259" t="s">
        <v>213</v>
      </c>
      <c r="AU126" s="259" t="s">
        <v>86</v>
      </c>
      <c r="AV126" s="14" t="s">
        <v>209</v>
      </c>
      <c r="AW126" s="14" t="s">
        <v>39</v>
      </c>
      <c r="AX126" s="14" t="s">
        <v>84</v>
      </c>
      <c r="AY126" s="259" t="s">
        <v>199</v>
      </c>
    </row>
    <row r="127" spans="1:65" s="2" customFormat="1" ht="19.8" customHeight="1">
      <c r="A127" s="40"/>
      <c r="B127" s="41"/>
      <c r="C127" s="260" t="s">
        <v>242</v>
      </c>
      <c r="D127" s="260" t="s">
        <v>222</v>
      </c>
      <c r="E127" s="261" t="s">
        <v>496</v>
      </c>
      <c r="F127" s="262" t="s">
        <v>497</v>
      </c>
      <c r="G127" s="263" t="s">
        <v>206</v>
      </c>
      <c r="H127" s="264">
        <v>3</v>
      </c>
      <c r="I127" s="265"/>
      <c r="J127" s="266">
        <f>ROUND(I127*H127,2)</f>
        <v>0</v>
      </c>
      <c r="K127" s="262" t="s">
        <v>207</v>
      </c>
      <c r="L127" s="46"/>
      <c r="M127" s="267" t="s">
        <v>32</v>
      </c>
      <c r="N127" s="268" t="s">
        <v>48</v>
      </c>
      <c r="O127" s="86"/>
      <c r="P127" s="230">
        <f>O127*H127</f>
        <v>0</v>
      </c>
      <c r="Q127" s="230">
        <v>0</v>
      </c>
      <c r="R127" s="230">
        <f>Q127*H127</f>
        <v>0</v>
      </c>
      <c r="S127" s="230">
        <v>0</v>
      </c>
      <c r="T127" s="231">
        <f>S127*H127</f>
        <v>0</v>
      </c>
      <c r="U127" s="40"/>
      <c r="V127" s="40"/>
      <c r="W127" s="40"/>
      <c r="X127" s="40"/>
      <c r="Y127" s="40"/>
      <c r="Z127" s="40"/>
      <c r="AA127" s="40"/>
      <c r="AB127" s="40"/>
      <c r="AC127" s="40"/>
      <c r="AD127" s="40"/>
      <c r="AE127" s="40"/>
      <c r="AR127" s="232" t="s">
        <v>253</v>
      </c>
      <c r="AT127" s="232" t="s">
        <v>222</v>
      </c>
      <c r="AU127" s="232" t="s">
        <v>86</v>
      </c>
      <c r="AY127" s="18" t="s">
        <v>199</v>
      </c>
      <c r="BE127" s="233">
        <f>IF(N127="základní",J127,0)</f>
        <v>0</v>
      </c>
      <c r="BF127" s="233">
        <f>IF(N127="snížená",J127,0)</f>
        <v>0</v>
      </c>
      <c r="BG127" s="233">
        <f>IF(N127="zákl. přenesená",J127,0)</f>
        <v>0</v>
      </c>
      <c r="BH127" s="233">
        <f>IF(N127="sníž. přenesená",J127,0)</f>
        <v>0</v>
      </c>
      <c r="BI127" s="233">
        <f>IF(N127="nulová",J127,0)</f>
        <v>0</v>
      </c>
      <c r="BJ127" s="18" t="s">
        <v>84</v>
      </c>
      <c r="BK127" s="233">
        <f>ROUND(I127*H127,2)</f>
        <v>0</v>
      </c>
      <c r="BL127" s="18" t="s">
        <v>253</v>
      </c>
      <c r="BM127" s="232" t="s">
        <v>271</v>
      </c>
    </row>
    <row r="128" spans="1:47" s="2" customFormat="1" ht="12">
      <c r="A128" s="40"/>
      <c r="B128" s="41"/>
      <c r="C128" s="42"/>
      <c r="D128" s="234" t="s">
        <v>210</v>
      </c>
      <c r="E128" s="42"/>
      <c r="F128" s="235" t="s">
        <v>497</v>
      </c>
      <c r="G128" s="42"/>
      <c r="H128" s="42"/>
      <c r="I128" s="138"/>
      <c r="J128" s="42"/>
      <c r="K128" s="42"/>
      <c r="L128" s="46"/>
      <c r="M128" s="236"/>
      <c r="N128" s="237"/>
      <c r="O128" s="86"/>
      <c r="P128" s="86"/>
      <c r="Q128" s="86"/>
      <c r="R128" s="86"/>
      <c r="S128" s="86"/>
      <c r="T128" s="87"/>
      <c r="U128" s="40"/>
      <c r="V128" s="40"/>
      <c r="W128" s="40"/>
      <c r="X128" s="40"/>
      <c r="Y128" s="40"/>
      <c r="Z128" s="40"/>
      <c r="AA128" s="40"/>
      <c r="AB128" s="40"/>
      <c r="AC128" s="40"/>
      <c r="AD128" s="40"/>
      <c r="AE128" s="40"/>
      <c r="AT128" s="18" t="s">
        <v>210</v>
      </c>
      <c r="AU128" s="18" t="s">
        <v>86</v>
      </c>
    </row>
    <row r="129" spans="1:51" s="13" customFormat="1" ht="12">
      <c r="A129" s="13"/>
      <c r="B129" s="238"/>
      <c r="C129" s="239"/>
      <c r="D129" s="234" t="s">
        <v>213</v>
      </c>
      <c r="E129" s="240" t="s">
        <v>32</v>
      </c>
      <c r="F129" s="241" t="s">
        <v>1824</v>
      </c>
      <c r="G129" s="239"/>
      <c r="H129" s="242">
        <v>1</v>
      </c>
      <c r="I129" s="243"/>
      <c r="J129" s="239"/>
      <c r="K129" s="239"/>
      <c r="L129" s="244"/>
      <c r="M129" s="245"/>
      <c r="N129" s="246"/>
      <c r="O129" s="246"/>
      <c r="P129" s="246"/>
      <c r="Q129" s="246"/>
      <c r="R129" s="246"/>
      <c r="S129" s="246"/>
      <c r="T129" s="247"/>
      <c r="U129" s="13"/>
      <c r="V129" s="13"/>
      <c r="W129" s="13"/>
      <c r="X129" s="13"/>
      <c r="Y129" s="13"/>
      <c r="Z129" s="13"/>
      <c r="AA129" s="13"/>
      <c r="AB129" s="13"/>
      <c r="AC129" s="13"/>
      <c r="AD129" s="13"/>
      <c r="AE129" s="13"/>
      <c r="AT129" s="248" t="s">
        <v>213</v>
      </c>
      <c r="AU129" s="248" t="s">
        <v>86</v>
      </c>
      <c r="AV129" s="13" t="s">
        <v>86</v>
      </c>
      <c r="AW129" s="13" t="s">
        <v>39</v>
      </c>
      <c r="AX129" s="13" t="s">
        <v>6</v>
      </c>
      <c r="AY129" s="248" t="s">
        <v>199</v>
      </c>
    </row>
    <row r="130" spans="1:51" s="13" customFormat="1" ht="12">
      <c r="A130" s="13"/>
      <c r="B130" s="238"/>
      <c r="C130" s="239"/>
      <c r="D130" s="234" t="s">
        <v>213</v>
      </c>
      <c r="E130" s="240" t="s">
        <v>32</v>
      </c>
      <c r="F130" s="241" t="s">
        <v>1825</v>
      </c>
      <c r="G130" s="239"/>
      <c r="H130" s="242">
        <v>1</v>
      </c>
      <c r="I130" s="243"/>
      <c r="J130" s="239"/>
      <c r="K130" s="239"/>
      <c r="L130" s="244"/>
      <c r="M130" s="245"/>
      <c r="N130" s="246"/>
      <c r="O130" s="246"/>
      <c r="P130" s="246"/>
      <c r="Q130" s="246"/>
      <c r="R130" s="246"/>
      <c r="S130" s="246"/>
      <c r="T130" s="247"/>
      <c r="U130" s="13"/>
      <c r="V130" s="13"/>
      <c r="W130" s="13"/>
      <c r="X130" s="13"/>
      <c r="Y130" s="13"/>
      <c r="Z130" s="13"/>
      <c r="AA130" s="13"/>
      <c r="AB130" s="13"/>
      <c r="AC130" s="13"/>
      <c r="AD130" s="13"/>
      <c r="AE130" s="13"/>
      <c r="AT130" s="248" t="s">
        <v>213</v>
      </c>
      <c r="AU130" s="248" t="s">
        <v>86</v>
      </c>
      <c r="AV130" s="13" t="s">
        <v>86</v>
      </c>
      <c r="AW130" s="13" t="s">
        <v>39</v>
      </c>
      <c r="AX130" s="13" t="s">
        <v>6</v>
      </c>
      <c r="AY130" s="248" t="s">
        <v>199</v>
      </c>
    </row>
    <row r="131" spans="1:51" s="13" customFormat="1" ht="12">
      <c r="A131" s="13"/>
      <c r="B131" s="238"/>
      <c r="C131" s="239"/>
      <c r="D131" s="234" t="s">
        <v>213</v>
      </c>
      <c r="E131" s="240" t="s">
        <v>32</v>
      </c>
      <c r="F131" s="241" t="s">
        <v>1826</v>
      </c>
      <c r="G131" s="239"/>
      <c r="H131" s="242">
        <v>1</v>
      </c>
      <c r="I131" s="243"/>
      <c r="J131" s="239"/>
      <c r="K131" s="239"/>
      <c r="L131" s="244"/>
      <c r="M131" s="245"/>
      <c r="N131" s="246"/>
      <c r="O131" s="246"/>
      <c r="P131" s="246"/>
      <c r="Q131" s="246"/>
      <c r="R131" s="246"/>
      <c r="S131" s="246"/>
      <c r="T131" s="247"/>
      <c r="U131" s="13"/>
      <c r="V131" s="13"/>
      <c r="W131" s="13"/>
      <c r="X131" s="13"/>
      <c r="Y131" s="13"/>
      <c r="Z131" s="13"/>
      <c r="AA131" s="13"/>
      <c r="AB131" s="13"/>
      <c r="AC131" s="13"/>
      <c r="AD131" s="13"/>
      <c r="AE131" s="13"/>
      <c r="AT131" s="248" t="s">
        <v>213</v>
      </c>
      <c r="AU131" s="248" t="s">
        <v>86</v>
      </c>
      <c r="AV131" s="13" t="s">
        <v>86</v>
      </c>
      <c r="AW131" s="13" t="s">
        <v>39</v>
      </c>
      <c r="AX131" s="13" t="s">
        <v>6</v>
      </c>
      <c r="AY131" s="248" t="s">
        <v>199</v>
      </c>
    </row>
    <row r="132" spans="1:51" s="14" customFormat="1" ht="12">
      <c r="A132" s="14"/>
      <c r="B132" s="249"/>
      <c r="C132" s="250"/>
      <c r="D132" s="234" t="s">
        <v>213</v>
      </c>
      <c r="E132" s="251" t="s">
        <v>32</v>
      </c>
      <c r="F132" s="252" t="s">
        <v>215</v>
      </c>
      <c r="G132" s="250"/>
      <c r="H132" s="253">
        <v>3</v>
      </c>
      <c r="I132" s="254"/>
      <c r="J132" s="250"/>
      <c r="K132" s="250"/>
      <c r="L132" s="255"/>
      <c r="M132" s="269"/>
      <c r="N132" s="270"/>
      <c r="O132" s="270"/>
      <c r="P132" s="270"/>
      <c r="Q132" s="270"/>
      <c r="R132" s="270"/>
      <c r="S132" s="270"/>
      <c r="T132" s="271"/>
      <c r="U132" s="14"/>
      <c r="V132" s="14"/>
      <c r="W132" s="14"/>
      <c r="X132" s="14"/>
      <c r="Y132" s="14"/>
      <c r="Z132" s="14"/>
      <c r="AA132" s="14"/>
      <c r="AB132" s="14"/>
      <c r="AC132" s="14"/>
      <c r="AD132" s="14"/>
      <c r="AE132" s="14"/>
      <c r="AT132" s="259" t="s">
        <v>213</v>
      </c>
      <c r="AU132" s="259" t="s">
        <v>86</v>
      </c>
      <c r="AV132" s="14" t="s">
        <v>209</v>
      </c>
      <c r="AW132" s="14" t="s">
        <v>39</v>
      </c>
      <c r="AX132" s="14" t="s">
        <v>84</v>
      </c>
      <c r="AY132" s="259" t="s">
        <v>199</v>
      </c>
    </row>
    <row r="133" spans="1:65" s="2" customFormat="1" ht="19.8" customHeight="1">
      <c r="A133" s="40"/>
      <c r="B133" s="41"/>
      <c r="C133" s="260" t="s">
        <v>9</v>
      </c>
      <c r="D133" s="260" t="s">
        <v>222</v>
      </c>
      <c r="E133" s="261" t="s">
        <v>1827</v>
      </c>
      <c r="F133" s="262" t="s">
        <v>1828</v>
      </c>
      <c r="G133" s="263" t="s">
        <v>206</v>
      </c>
      <c r="H133" s="264">
        <v>3</v>
      </c>
      <c r="I133" s="265"/>
      <c r="J133" s="266">
        <f>ROUND(I133*H133,2)</f>
        <v>0</v>
      </c>
      <c r="K133" s="262" t="s">
        <v>207</v>
      </c>
      <c r="L133" s="46"/>
      <c r="M133" s="267" t="s">
        <v>32</v>
      </c>
      <c r="N133" s="268" t="s">
        <v>48</v>
      </c>
      <c r="O133" s="86"/>
      <c r="P133" s="230">
        <f>O133*H133</f>
        <v>0</v>
      </c>
      <c r="Q133" s="230">
        <v>0</v>
      </c>
      <c r="R133" s="230">
        <f>Q133*H133</f>
        <v>0</v>
      </c>
      <c r="S133" s="230">
        <v>0</v>
      </c>
      <c r="T133" s="231">
        <f>S133*H133</f>
        <v>0</v>
      </c>
      <c r="U133" s="40"/>
      <c r="V133" s="40"/>
      <c r="W133" s="40"/>
      <c r="X133" s="40"/>
      <c r="Y133" s="40"/>
      <c r="Z133" s="40"/>
      <c r="AA133" s="40"/>
      <c r="AB133" s="40"/>
      <c r="AC133" s="40"/>
      <c r="AD133" s="40"/>
      <c r="AE133" s="40"/>
      <c r="AR133" s="232" t="s">
        <v>253</v>
      </c>
      <c r="AT133" s="232" t="s">
        <v>222</v>
      </c>
      <c r="AU133" s="232" t="s">
        <v>86</v>
      </c>
      <c r="AY133" s="18" t="s">
        <v>199</v>
      </c>
      <c r="BE133" s="233">
        <f>IF(N133="základní",J133,0)</f>
        <v>0</v>
      </c>
      <c r="BF133" s="233">
        <f>IF(N133="snížená",J133,0)</f>
        <v>0</v>
      </c>
      <c r="BG133" s="233">
        <f>IF(N133="zákl. přenesená",J133,0)</f>
        <v>0</v>
      </c>
      <c r="BH133" s="233">
        <f>IF(N133="sníž. přenesená",J133,0)</f>
        <v>0</v>
      </c>
      <c r="BI133" s="233">
        <f>IF(N133="nulová",J133,0)</f>
        <v>0</v>
      </c>
      <c r="BJ133" s="18" t="s">
        <v>84</v>
      </c>
      <c r="BK133" s="233">
        <f>ROUND(I133*H133,2)</f>
        <v>0</v>
      </c>
      <c r="BL133" s="18" t="s">
        <v>253</v>
      </c>
      <c r="BM133" s="232" t="s">
        <v>274</v>
      </c>
    </row>
    <row r="134" spans="1:47" s="2" customFormat="1" ht="12">
      <c r="A134" s="40"/>
      <c r="B134" s="41"/>
      <c r="C134" s="42"/>
      <c r="D134" s="234" t="s">
        <v>210</v>
      </c>
      <c r="E134" s="42"/>
      <c r="F134" s="235" t="s">
        <v>1828</v>
      </c>
      <c r="G134" s="42"/>
      <c r="H134" s="42"/>
      <c r="I134" s="138"/>
      <c r="J134" s="42"/>
      <c r="K134" s="42"/>
      <c r="L134" s="46"/>
      <c r="M134" s="236"/>
      <c r="N134" s="237"/>
      <c r="O134" s="86"/>
      <c r="P134" s="86"/>
      <c r="Q134" s="86"/>
      <c r="R134" s="86"/>
      <c r="S134" s="86"/>
      <c r="T134" s="87"/>
      <c r="U134" s="40"/>
      <c r="V134" s="40"/>
      <c r="W134" s="40"/>
      <c r="X134" s="40"/>
      <c r="Y134" s="40"/>
      <c r="Z134" s="40"/>
      <c r="AA134" s="40"/>
      <c r="AB134" s="40"/>
      <c r="AC134" s="40"/>
      <c r="AD134" s="40"/>
      <c r="AE134" s="40"/>
      <c r="AT134" s="18" t="s">
        <v>210</v>
      </c>
      <c r="AU134" s="18" t="s">
        <v>86</v>
      </c>
    </row>
    <row r="135" spans="1:51" s="13" customFormat="1" ht="12">
      <c r="A135" s="13"/>
      <c r="B135" s="238"/>
      <c r="C135" s="239"/>
      <c r="D135" s="234" t="s">
        <v>213</v>
      </c>
      <c r="E135" s="240" t="s">
        <v>32</v>
      </c>
      <c r="F135" s="241" t="s">
        <v>1829</v>
      </c>
      <c r="G135" s="239"/>
      <c r="H135" s="242">
        <v>1</v>
      </c>
      <c r="I135" s="243"/>
      <c r="J135" s="239"/>
      <c r="K135" s="239"/>
      <c r="L135" s="244"/>
      <c r="M135" s="245"/>
      <c r="N135" s="246"/>
      <c r="O135" s="246"/>
      <c r="P135" s="246"/>
      <c r="Q135" s="246"/>
      <c r="R135" s="246"/>
      <c r="S135" s="246"/>
      <c r="T135" s="247"/>
      <c r="U135" s="13"/>
      <c r="V135" s="13"/>
      <c r="W135" s="13"/>
      <c r="X135" s="13"/>
      <c r="Y135" s="13"/>
      <c r="Z135" s="13"/>
      <c r="AA135" s="13"/>
      <c r="AB135" s="13"/>
      <c r="AC135" s="13"/>
      <c r="AD135" s="13"/>
      <c r="AE135" s="13"/>
      <c r="AT135" s="248" t="s">
        <v>213</v>
      </c>
      <c r="AU135" s="248" t="s">
        <v>86</v>
      </c>
      <c r="AV135" s="13" t="s">
        <v>86</v>
      </c>
      <c r="AW135" s="13" t="s">
        <v>39</v>
      </c>
      <c r="AX135" s="13" t="s">
        <v>6</v>
      </c>
      <c r="AY135" s="248" t="s">
        <v>199</v>
      </c>
    </row>
    <row r="136" spans="1:51" s="13" customFormat="1" ht="12">
      <c r="A136" s="13"/>
      <c r="B136" s="238"/>
      <c r="C136" s="239"/>
      <c r="D136" s="234" t="s">
        <v>213</v>
      </c>
      <c r="E136" s="240" t="s">
        <v>32</v>
      </c>
      <c r="F136" s="241" t="s">
        <v>1830</v>
      </c>
      <c r="G136" s="239"/>
      <c r="H136" s="242">
        <v>1</v>
      </c>
      <c r="I136" s="243"/>
      <c r="J136" s="239"/>
      <c r="K136" s="239"/>
      <c r="L136" s="244"/>
      <c r="M136" s="245"/>
      <c r="N136" s="246"/>
      <c r="O136" s="246"/>
      <c r="P136" s="246"/>
      <c r="Q136" s="246"/>
      <c r="R136" s="246"/>
      <c r="S136" s="246"/>
      <c r="T136" s="247"/>
      <c r="U136" s="13"/>
      <c r="V136" s="13"/>
      <c r="W136" s="13"/>
      <c r="X136" s="13"/>
      <c r="Y136" s="13"/>
      <c r="Z136" s="13"/>
      <c r="AA136" s="13"/>
      <c r="AB136" s="13"/>
      <c r="AC136" s="13"/>
      <c r="AD136" s="13"/>
      <c r="AE136" s="13"/>
      <c r="AT136" s="248" t="s">
        <v>213</v>
      </c>
      <c r="AU136" s="248" t="s">
        <v>86</v>
      </c>
      <c r="AV136" s="13" t="s">
        <v>86</v>
      </c>
      <c r="AW136" s="13" t="s">
        <v>39</v>
      </c>
      <c r="AX136" s="13" t="s">
        <v>6</v>
      </c>
      <c r="AY136" s="248" t="s">
        <v>199</v>
      </c>
    </row>
    <row r="137" spans="1:51" s="13" customFormat="1" ht="12">
      <c r="A137" s="13"/>
      <c r="B137" s="238"/>
      <c r="C137" s="239"/>
      <c r="D137" s="234" t="s">
        <v>213</v>
      </c>
      <c r="E137" s="240" t="s">
        <v>32</v>
      </c>
      <c r="F137" s="241" t="s">
        <v>1831</v>
      </c>
      <c r="G137" s="239"/>
      <c r="H137" s="242">
        <v>1</v>
      </c>
      <c r="I137" s="243"/>
      <c r="J137" s="239"/>
      <c r="K137" s="239"/>
      <c r="L137" s="244"/>
      <c r="M137" s="245"/>
      <c r="N137" s="246"/>
      <c r="O137" s="246"/>
      <c r="P137" s="246"/>
      <c r="Q137" s="246"/>
      <c r="R137" s="246"/>
      <c r="S137" s="246"/>
      <c r="T137" s="247"/>
      <c r="U137" s="13"/>
      <c r="V137" s="13"/>
      <c r="W137" s="13"/>
      <c r="X137" s="13"/>
      <c r="Y137" s="13"/>
      <c r="Z137" s="13"/>
      <c r="AA137" s="13"/>
      <c r="AB137" s="13"/>
      <c r="AC137" s="13"/>
      <c r="AD137" s="13"/>
      <c r="AE137" s="13"/>
      <c r="AT137" s="248" t="s">
        <v>213</v>
      </c>
      <c r="AU137" s="248" t="s">
        <v>86</v>
      </c>
      <c r="AV137" s="13" t="s">
        <v>86</v>
      </c>
      <c r="AW137" s="13" t="s">
        <v>39</v>
      </c>
      <c r="AX137" s="13" t="s">
        <v>6</v>
      </c>
      <c r="AY137" s="248" t="s">
        <v>199</v>
      </c>
    </row>
    <row r="138" spans="1:51" s="14" customFormat="1" ht="12">
      <c r="A138" s="14"/>
      <c r="B138" s="249"/>
      <c r="C138" s="250"/>
      <c r="D138" s="234" t="s">
        <v>213</v>
      </c>
      <c r="E138" s="251" t="s">
        <v>32</v>
      </c>
      <c r="F138" s="252" t="s">
        <v>215</v>
      </c>
      <c r="G138" s="250"/>
      <c r="H138" s="253">
        <v>3</v>
      </c>
      <c r="I138" s="254"/>
      <c r="J138" s="250"/>
      <c r="K138" s="250"/>
      <c r="L138" s="255"/>
      <c r="M138" s="269"/>
      <c r="N138" s="270"/>
      <c r="O138" s="270"/>
      <c r="P138" s="270"/>
      <c r="Q138" s="270"/>
      <c r="R138" s="270"/>
      <c r="S138" s="270"/>
      <c r="T138" s="271"/>
      <c r="U138" s="14"/>
      <c r="V138" s="14"/>
      <c r="W138" s="14"/>
      <c r="X138" s="14"/>
      <c r="Y138" s="14"/>
      <c r="Z138" s="14"/>
      <c r="AA138" s="14"/>
      <c r="AB138" s="14"/>
      <c r="AC138" s="14"/>
      <c r="AD138" s="14"/>
      <c r="AE138" s="14"/>
      <c r="AT138" s="259" t="s">
        <v>213</v>
      </c>
      <c r="AU138" s="259" t="s">
        <v>86</v>
      </c>
      <c r="AV138" s="14" t="s">
        <v>209</v>
      </c>
      <c r="AW138" s="14" t="s">
        <v>39</v>
      </c>
      <c r="AX138" s="14" t="s">
        <v>84</v>
      </c>
      <c r="AY138" s="259" t="s">
        <v>199</v>
      </c>
    </row>
    <row r="139" spans="1:63" s="12" customFormat="1" ht="22.8" customHeight="1">
      <c r="A139" s="12"/>
      <c r="B139" s="204"/>
      <c r="C139" s="205"/>
      <c r="D139" s="206" t="s">
        <v>76</v>
      </c>
      <c r="E139" s="218" t="s">
        <v>1832</v>
      </c>
      <c r="F139" s="218" t="s">
        <v>1833</v>
      </c>
      <c r="G139" s="205"/>
      <c r="H139" s="205"/>
      <c r="I139" s="208"/>
      <c r="J139" s="219">
        <f>BK139</f>
        <v>0</v>
      </c>
      <c r="K139" s="205"/>
      <c r="L139" s="210"/>
      <c r="M139" s="211"/>
      <c r="N139" s="212"/>
      <c r="O139" s="212"/>
      <c r="P139" s="213">
        <v>0</v>
      </c>
      <c r="Q139" s="212"/>
      <c r="R139" s="213">
        <v>0</v>
      </c>
      <c r="S139" s="212"/>
      <c r="T139" s="214">
        <v>0</v>
      </c>
      <c r="U139" s="12"/>
      <c r="V139" s="12"/>
      <c r="W139" s="12"/>
      <c r="X139" s="12"/>
      <c r="Y139" s="12"/>
      <c r="Z139" s="12"/>
      <c r="AA139" s="12"/>
      <c r="AB139" s="12"/>
      <c r="AC139" s="12"/>
      <c r="AD139" s="12"/>
      <c r="AE139" s="12"/>
      <c r="AR139" s="215" t="s">
        <v>84</v>
      </c>
      <c r="AT139" s="216" t="s">
        <v>76</v>
      </c>
      <c r="AU139" s="216" t="s">
        <v>84</v>
      </c>
      <c r="AY139" s="215" t="s">
        <v>199</v>
      </c>
      <c r="BK139" s="217">
        <v>0</v>
      </c>
    </row>
    <row r="140" spans="1:63" s="12" customFormat="1" ht="22.8" customHeight="1">
      <c r="A140" s="12"/>
      <c r="B140" s="204"/>
      <c r="C140" s="205"/>
      <c r="D140" s="206" t="s">
        <v>76</v>
      </c>
      <c r="E140" s="218" t="s">
        <v>1834</v>
      </c>
      <c r="F140" s="218" t="s">
        <v>1835</v>
      </c>
      <c r="G140" s="205"/>
      <c r="H140" s="205"/>
      <c r="I140" s="208"/>
      <c r="J140" s="219">
        <f>BK140</f>
        <v>0</v>
      </c>
      <c r="K140" s="205"/>
      <c r="L140" s="210"/>
      <c r="M140" s="211"/>
      <c r="N140" s="212"/>
      <c r="O140" s="212"/>
      <c r="P140" s="213">
        <f>SUM(P141:P144)</f>
        <v>0</v>
      </c>
      <c r="Q140" s="212"/>
      <c r="R140" s="213">
        <f>SUM(R141:R144)</f>
        <v>0</v>
      </c>
      <c r="S140" s="212"/>
      <c r="T140" s="214">
        <f>SUM(T141:T144)</f>
        <v>0</v>
      </c>
      <c r="U140" s="12"/>
      <c r="V140" s="12"/>
      <c r="W140" s="12"/>
      <c r="X140" s="12"/>
      <c r="Y140" s="12"/>
      <c r="Z140" s="12"/>
      <c r="AA140" s="12"/>
      <c r="AB140" s="12"/>
      <c r="AC140" s="12"/>
      <c r="AD140" s="12"/>
      <c r="AE140" s="12"/>
      <c r="AR140" s="215" t="s">
        <v>200</v>
      </c>
      <c r="AT140" s="216" t="s">
        <v>76</v>
      </c>
      <c r="AU140" s="216" t="s">
        <v>84</v>
      </c>
      <c r="AY140" s="215" t="s">
        <v>199</v>
      </c>
      <c r="BK140" s="217">
        <f>SUM(BK141:BK144)</f>
        <v>0</v>
      </c>
    </row>
    <row r="141" spans="1:65" s="2" customFormat="1" ht="14.4" customHeight="1">
      <c r="A141" s="40"/>
      <c r="B141" s="41"/>
      <c r="C141" s="260" t="s">
        <v>245</v>
      </c>
      <c r="D141" s="260" t="s">
        <v>222</v>
      </c>
      <c r="E141" s="261" t="s">
        <v>1836</v>
      </c>
      <c r="F141" s="262" t="s">
        <v>1837</v>
      </c>
      <c r="G141" s="263" t="s">
        <v>1838</v>
      </c>
      <c r="H141" s="264">
        <v>1</v>
      </c>
      <c r="I141" s="265"/>
      <c r="J141" s="266">
        <f>ROUND(I141*H141,2)</f>
        <v>0</v>
      </c>
      <c r="K141" s="262" t="s">
        <v>32</v>
      </c>
      <c r="L141" s="46"/>
      <c r="M141" s="267" t="s">
        <v>32</v>
      </c>
      <c r="N141" s="268" t="s">
        <v>48</v>
      </c>
      <c r="O141" s="86"/>
      <c r="P141" s="230">
        <f>O141*H141</f>
        <v>0</v>
      </c>
      <c r="Q141" s="230">
        <v>0</v>
      </c>
      <c r="R141" s="230">
        <f>Q141*H141</f>
        <v>0</v>
      </c>
      <c r="S141" s="230">
        <v>0</v>
      </c>
      <c r="T141" s="231">
        <f>S141*H141</f>
        <v>0</v>
      </c>
      <c r="U141" s="40"/>
      <c r="V141" s="40"/>
      <c r="W141" s="40"/>
      <c r="X141" s="40"/>
      <c r="Y141" s="40"/>
      <c r="Z141" s="40"/>
      <c r="AA141" s="40"/>
      <c r="AB141" s="40"/>
      <c r="AC141" s="40"/>
      <c r="AD141" s="40"/>
      <c r="AE141" s="40"/>
      <c r="AR141" s="232" t="s">
        <v>209</v>
      </c>
      <c r="AT141" s="232" t="s">
        <v>222</v>
      </c>
      <c r="AU141" s="232" t="s">
        <v>86</v>
      </c>
      <c r="AY141" s="18" t="s">
        <v>199</v>
      </c>
      <c r="BE141" s="233">
        <f>IF(N141="základní",J141,0)</f>
        <v>0</v>
      </c>
      <c r="BF141" s="233">
        <f>IF(N141="snížená",J141,0)</f>
        <v>0</v>
      </c>
      <c r="BG141" s="233">
        <f>IF(N141="zákl. přenesená",J141,0)</f>
        <v>0</v>
      </c>
      <c r="BH141" s="233">
        <f>IF(N141="sníž. přenesená",J141,0)</f>
        <v>0</v>
      </c>
      <c r="BI141" s="233">
        <f>IF(N141="nulová",J141,0)</f>
        <v>0</v>
      </c>
      <c r="BJ141" s="18" t="s">
        <v>84</v>
      </c>
      <c r="BK141" s="233">
        <f>ROUND(I141*H141,2)</f>
        <v>0</v>
      </c>
      <c r="BL141" s="18" t="s">
        <v>209</v>
      </c>
      <c r="BM141" s="232" t="s">
        <v>278</v>
      </c>
    </row>
    <row r="142" spans="1:47" s="2" customFormat="1" ht="12">
      <c r="A142" s="40"/>
      <c r="B142" s="41"/>
      <c r="C142" s="42"/>
      <c r="D142" s="234" t="s">
        <v>210</v>
      </c>
      <c r="E142" s="42"/>
      <c r="F142" s="235" t="s">
        <v>1837</v>
      </c>
      <c r="G142" s="42"/>
      <c r="H142" s="42"/>
      <c r="I142" s="138"/>
      <c r="J142" s="42"/>
      <c r="K142" s="42"/>
      <c r="L142" s="46"/>
      <c r="M142" s="236"/>
      <c r="N142" s="237"/>
      <c r="O142" s="86"/>
      <c r="P142" s="86"/>
      <c r="Q142" s="86"/>
      <c r="R142" s="86"/>
      <c r="S142" s="86"/>
      <c r="T142" s="87"/>
      <c r="U142" s="40"/>
      <c r="V142" s="40"/>
      <c r="W142" s="40"/>
      <c r="X142" s="40"/>
      <c r="Y142" s="40"/>
      <c r="Z142" s="40"/>
      <c r="AA142" s="40"/>
      <c r="AB142" s="40"/>
      <c r="AC142" s="40"/>
      <c r="AD142" s="40"/>
      <c r="AE142" s="40"/>
      <c r="AT142" s="18" t="s">
        <v>210</v>
      </c>
      <c r="AU142" s="18" t="s">
        <v>86</v>
      </c>
    </row>
    <row r="143" spans="1:65" s="2" customFormat="1" ht="14.4" customHeight="1">
      <c r="A143" s="40"/>
      <c r="B143" s="41"/>
      <c r="C143" s="260" t="s">
        <v>279</v>
      </c>
      <c r="D143" s="260" t="s">
        <v>222</v>
      </c>
      <c r="E143" s="261" t="s">
        <v>1839</v>
      </c>
      <c r="F143" s="262" t="s">
        <v>1840</v>
      </c>
      <c r="G143" s="263" t="s">
        <v>1838</v>
      </c>
      <c r="H143" s="264">
        <v>1</v>
      </c>
      <c r="I143" s="265"/>
      <c r="J143" s="266">
        <f>ROUND(I143*H143,2)</f>
        <v>0</v>
      </c>
      <c r="K143" s="262" t="s">
        <v>32</v>
      </c>
      <c r="L143" s="46"/>
      <c r="M143" s="267" t="s">
        <v>32</v>
      </c>
      <c r="N143" s="268" t="s">
        <v>48</v>
      </c>
      <c r="O143" s="86"/>
      <c r="P143" s="230">
        <f>O143*H143</f>
        <v>0</v>
      </c>
      <c r="Q143" s="230">
        <v>0</v>
      </c>
      <c r="R143" s="230">
        <f>Q143*H143</f>
        <v>0</v>
      </c>
      <c r="S143" s="230">
        <v>0</v>
      </c>
      <c r="T143" s="231">
        <f>S143*H143</f>
        <v>0</v>
      </c>
      <c r="U143" s="40"/>
      <c r="V143" s="40"/>
      <c r="W143" s="40"/>
      <c r="X143" s="40"/>
      <c r="Y143" s="40"/>
      <c r="Z143" s="40"/>
      <c r="AA143" s="40"/>
      <c r="AB143" s="40"/>
      <c r="AC143" s="40"/>
      <c r="AD143" s="40"/>
      <c r="AE143" s="40"/>
      <c r="AR143" s="232" t="s">
        <v>209</v>
      </c>
      <c r="AT143" s="232" t="s">
        <v>222</v>
      </c>
      <c r="AU143" s="232" t="s">
        <v>86</v>
      </c>
      <c r="AY143" s="18" t="s">
        <v>199</v>
      </c>
      <c r="BE143" s="233">
        <f>IF(N143="základní",J143,0)</f>
        <v>0</v>
      </c>
      <c r="BF143" s="233">
        <f>IF(N143="snížená",J143,0)</f>
        <v>0</v>
      </c>
      <c r="BG143" s="233">
        <f>IF(N143="zákl. přenesená",J143,0)</f>
        <v>0</v>
      </c>
      <c r="BH143" s="233">
        <f>IF(N143="sníž. přenesená",J143,0)</f>
        <v>0</v>
      </c>
      <c r="BI143" s="233">
        <f>IF(N143="nulová",J143,0)</f>
        <v>0</v>
      </c>
      <c r="BJ143" s="18" t="s">
        <v>84</v>
      </c>
      <c r="BK143" s="233">
        <f>ROUND(I143*H143,2)</f>
        <v>0</v>
      </c>
      <c r="BL143" s="18" t="s">
        <v>209</v>
      </c>
      <c r="BM143" s="232" t="s">
        <v>282</v>
      </c>
    </row>
    <row r="144" spans="1:47" s="2" customFormat="1" ht="12">
      <c r="A144" s="40"/>
      <c r="B144" s="41"/>
      <c r="C144" s="42"/>
      <c r="D144" s="234" t="s">
        <v>210</v>
      </c>
      <c r="E144" s="42"/>
      <c r="F144" s="235" t="s">
        <v>1840</v>
      </c>
      <c r="G144" s="42"/>
      <c r="H144" s="42"/>
      <c r="I144" s="138"/>
      <c r="J144" s="42"/>
      <c r="K144" s="42"/>
      <c r="L144" s="46"/>
      <c r="M144" s="236"/>
      <c r="N144" s="237"/>
      <c r="O144" s="86"/>
      <c r="P144" s="86"/>
      <c r="Q144" s="86"/>
      <c r="R144" s="86"/>
      <c r="S144" s="86"/>
      <c r="T144" s="87"/>
      <c r="U144" s="40"/>
      <c r="V144" s="40"/>
      <c r="W144" s="40"/>
      <c r="X144" s="40"/>
      <c r="Y144" s="40"/>
      <c r="Z144" s="40"/>
      <c r="AA144" s="40"/>
      <c r="AB144" s="40"/>
      <c r="AC144" s="40"/>
      <c r="AD144" s="40"/>
      <c r="AE144" s="40"/>
      <c r="AT144" s="18" t="s">
        <v>210</v>
      </c>
      <c r="AU144" s="18" t="s">
        <v>86</v>
      </c>
    </row>
    <row r="145" spans="1:63" s="12" customFormat="1" ht="22.8" customHeight="1">
      <c r="A145" s="12"/>
      <c r="B145" s="204"/>
      <c r="C145" s="205"/>
      <c r="D145" s="206" t="s">
        <v>76</v>
      </c>
      <c r="E145" s="218" t="s">
        <v>1841</v>
      </c>
      <c r="F145" s="218" t="s">
        <v>1842</v>
      </c>
      <c r="G145" s="205"/>
      <c r="H145" s="205"/>
      <c r="I145" s="208"/>
      <c r="J145" s="219">
        <f>BK145</f>
        <v>0</v>
      </c>
      <c r="K145" s="205"/>
      <c r="L145" s="210"/>
      <c r="M145" s="211"/>
      <c r="N145" s="212"/>
      <c r="O145" s="212"/>
      <c r="P145" s="213">
        <f>SUM(P146:P149)</f>
        <v>0</v>
      </c>
      <c r="Q145" s="212"/>
      <c r="R145" s="213">
        <f>SUM(R146:R149)</f>
        <v>0</v>
      </c>
      <c r="S145" s="212"/>
      <c r="T145" s="214">
        <f>SUM(T146:T149)</f>
        <v>0</v>
      </c>
      <c r="U145" s="12"/>
      <c r="V145" s="12"/>
      <c r="W145" s="12"/>
      <c r="X145" s="12"/>
      <c r="Y145" s="12"/>
      <c r="Z145" s="12"/>
      <c r="AA145" s="12"/>
      <c r="AB145" s="12"/>
      <c r="AC145" s="12"/>
      <c r="AD145" s="12"/>
      <c r="AE145" s="12"/>
      <c r="AR145" s="215" t="s">
        <v>200</v>
      </c>
      <c r="AT145" s="216" t="s">
        <v>76</v>
      </c>
      <c r="AU145" s="216" t="s">
        <v>84</v>
      </c>
      <c r="AY145" s="215" t="s">
        <v>199</v>
      </c>
      <c r="BK145" s="217">
        <f>SUM(BK146:BK149)</f>
        <v>0</v>
      </c>
    </row>
    <row r="146" spans="1:65" s="2" customFormat="1" ht="14.4" customHeight="1">
      <c r="A146" s="40"/>
      <c r="B146" s="41"/>
      <c r="C146" s="260" t="s">
        <v>254</v>
      </c>
      <c r="D146" s="260" t="s">
        <v>222</v>
      </c>
      <c r="E146" s="261" t="s">
        <v>1843</v>
      </c>
      <c r="F146" s="262" t="s">
        <v>1842</v>
      </c>
      <c r="G146" s="263" t="s">
        <v>1838</v>
      </c>
      <c r="H146" s="264">
        <v>1</v>
      </c>
      <c r="I146" s="265"/>
      <c r="J146" s="266">
        <f>ROUND(I146*H146,2)</f>
        <v>0</v>
      </c>
      <c r="K146" s="262" t="s">
        <v>32</v>
      </c>
      <c r="L146" s="46"/>
      <c r="M146" s="267" t="s">
        <v>32</v>
      </c>
      <c r="N146" s="268" t="s">
        <v>48</v>
      </c>
      <c r="O146" s="86"/>
      <c r="P146" s="230">
        <f>O146*H146</f>
        <v>0</v>
      </c>
      <c r="Q146" s="230">
        <v>0</v>
      </c>
      <c r="R146" s="230">
        <f>Q146*H146</f>
        <v>0</v>
      </c>
      <c r="S146" s="230">
        <v>0</v>
      </c>
      <c r="T146" s="231">
        <f>S146*H146</f>
        <v>0</v>
      </c>
      <c r="U146" s="40"/>
      <c r="V146" s="40"/>
      <c r="W146" s="40"/>
      <c r="X146" s="40"/>
      <c r="Y146" s="40"/>
      <c r="Z146" s="40"/>
      <c r="AA146" s="40"/>
      <c r="AB146" s="40"/>
      <c r="AC146" s="40"/>
      <c r="AD146" s="40"/>
      <c r="AE146" s="40"/>
      <c r="AR146" s="232" t="s">
        <v>209</v>
      </c>
      <c r="AT146" s="232" t="s">
        <v>222</v>
      </c>
      <c r="AU146" s="232" t="s">
        <v>86</v>
      </c>
      <c r="AY146" s="18" t="s">
        <v>199</v>
      </c>
      <c r="BE146" s="233">
        <f>IF(N146="základní",J146,0)</f>
        <v>0</v>
      </c>
      <c r="BF146" s="233">
        <f>IF(N146="snížená",J146,0)</f>
        <v>0</v>
      </c>
      <c r="BG146" s="233">
        <f>IF(N146="zákl. přenesená",J146,0)</f>
        <v>0</v>
      </c>
      <c r="BH146" s="233">
        <f>IF(N146="sníž. přenesená",J146,0)</f>
        <v>0</v>
      </c>
      <c r="BI146" s="233">
        <f>IF(N146="nulová",J146,0)</f>
        <v>0</v>
      </c>
      <c r="BJ146" s="18" t="s">
        <v>84</v>
      </c>
      <c r="BK146" s="233">
        <f>ROUND(I146*H146,2)</f>
        <v>0</v>
      </c>
      <c r="BL146" s="18" t="s">
        <v>209</v>
      </c>
      <c r="BM146" s="232" t="s">
        <v>341</v>
      </c>
    </row>
    <row r="147" spans="1:47" s="2" customFormat="1" ht="12">
      <c r="A147" s="40"/>
      <c r="B147" s="41"/>
      <c r="C147" s="42"/>
      <c r="D147" s="234" t="s">
        <v>210</v>
      </c>
      <c r="E147" s="42"/>
      <c r="F147" s="235" t="s">
        <v>1842</v>
      </c>
      <c r="G147" s="42"/>
      <c r="H147" s="42"/>
      <c r="I147" s="138"/>
      <c r="J147" s="42"/>
      <c r="K147" s="42"/>
      <c r="L147" s="46"/>
      <c r="M147" s="236"/>
      <c r="N147" s="237"/>
      <c r="O147" s="86"/>
      <c r="P147" s="86"/>
      <c r="Q147" s="86"/>
      <c r="R147" s="86"/>
      <c r="S147" s="86"/>
      <c r="T147" s="87"/>
      <c r="U147" s="40"/>
      <c r="V147" s="40"/>
      <c r="W147" s="40"/>
      <c r="X147" s="40"/>
      <c r="Y147" s="40"/>
      <c r="Z147" s="40"/>
      <c r="AA147" s="40"/>
      <c r="AB147" s="40"/>
      <c r="AC147" s="40"/>
      <c r="AD147" s="40"/>
      <c r="AE147" s="40"/>
      <c r="AT147" s="18" t="s">
        <v>210</v>
      </c>
      <c r="AU147" s="18" t="s">
        <v>86</v>
      </c>
    </row>
    <row r="148" spans="1:65" s="2" customFormat="1" ht="14.4" customHeight="1">
      <c r="A148" s="40"/>
      <c r="B148" s="41"/>
      <c r="C148" s="260" t="s">
        <v>342</v>
      </c>
      <c r="D148" s="260" t="s">
        <v>222</v>
      </c>
      <c r="E148" s="261" t="s">
        <v>1844</v>
      </c>
      <c r="F148" s="262" t="s">
        <v>1845</v>
      </c>
      <c r="G148" s="263" t="s">
        <v>1838</v>
      </c>
      <c r="H148" s="264">
        <v>1</v>
      </c>
      <c r="I148" s="265"/>
      <c r="J148" s="266">
        <f>ROUND(I148*H148,2)</f>
        <v>0</v>
      </c>
      <c r="K148" s="262" t="s">
        <v>32</v>
      </c>
      <c r="L148" s="46"/>
      <c r="M148" s="267" t="s">
        <v>32</v>
      </c>
      <c r="N148" s="268" t="s">
        <v>48</v>
      </c>
      <c r="O148" s="86"/>
      <c r="P148" s="230">
        <f>O148*H148</f>
        <v>0</v>
      </c>
      <c r="Q148" s="230">
        <v>0</v>
      </c>
      <c r="R148" s="230">
        <f>Q148*H148</f>
        <v>0</v>
      </c>
      <c r="S148" s="230">
        <v>0</v>
      </c>
      <c r="T148" s="231">
        <f>S148*H148</f>
        <v>0</v>
      </c>
      <c r="U148" s="40"/>
      <c r="V148" s="40"/>
      <c r="W148" s="40"/>
      <c r="X148" s="40"/>
      <c r="Y148" s="40"/>
      <c r="Z148" s="40"/>
      <c r="AA148" s="40"/>
      <c r="AB148" s="40"/>
      <c r="AC148" s="40"/>
      <c r="AD148" s="40"/>
      <c r="AE148" s="40"/>
      <c r="AR148" s="232" t="s">
        <v>209</v>
      </c>
      <c r="AT148" s="232" t="s">
        <v>222</v>
      </c>
      <c r="AU148" s="232" t="s">
        <v>86</v>
      </c>
      <c r="AY148" s="18" t="s">
        <v>199</v>
      </c>
      <c r="BE148" s="233">
        <f>IF(N148="základní",J148,0)</f>
        <v>0</v>
      </c>
      <c r="BF148" s="233">
        <f>IF(N148="snížená",J148,0)</f>
        <v>0</v>
      </c>
      <c r="BG148" s="233">
        <f>IF(N148="zákl. přenesená",J148,0)</f>
        <v>0</v>
      </c>
      <c r="BH148" s="233">
        <f>IF(N148="sníž. přenesená",J148,0)</f>
        <v>0</v>
      </c>
      <c r="BI148" s="233">
        <f>IF(N148="nulová",J148,0)</f>
        <v>0</v>
      </c>
      <c r="BJ148" s="18" t="s">
        <v>84</v>
      </c>
      <c r="BK148" s="233">
        <f>ROUND(I148*H148,2)</f>
        <v>0</v>
      </c>
      <c r="BL148" s="18" t="s">
        <v>209</v>
      </c>
      <c r="BM148" s="232" t="s">
        <v>345</v>
      </c>
    </row>
    <row r="149" spans="1:47" s="2" customFormat="1" ht="12">
      <c r="A149" s="40"/>
      <c r="B149" s="41"/>
      <c r="C149" s="42"/>
      <c r="D149" s="234" t="s">
        <v>210</v>
      </c>
      <c r="E149" s="42"/>
      <c r="F149" s="235" t="s">
        <v>1845</v>
      </c>
      <c r="G149" s="42"/>
      <c r="H149" s="42"/>
      <c r="I149" s="138"/>
      <c r="J149" s="42"/>
      <c r="K149" s="42"/>
      <c r="L149" s="46"/>
      <c r="M149" s="236"/>
      <c r="N149" s="237"/>
      <c r="O149" s="86"/>
      <c r="P149" s="86"/>
      <c r="Q149" s="86"/>
      <c r="R149" s="86"/>
      <c r="S149" s="86"/>
      <c r="T149" s="87"/>
      <c r="U149" s="40"/>
      <c r="V149" s="40"/>
      <c r="W149" s="40"/>
      <c r="X149" s="40"/>
      <c r="Y149" s="40"/>
      <c r="Z149" s="40"/>
      <c r="AA149" s="40"/>
      <c r="AB149" s="40"/>
      <c r="AC149" s="40"/>
      <c r="AD149" s="40"/>
      <c r="AE149" s="40"/>
      <c r="AT149" s="18" t="s">
        <v>210</v>
      </c>
      <c r="AU149" s="18" t="s">
        <v>86</v>
      </c>
    </row>
    <row r="150" spans="1:63" s="12" customFormat="1" ht="22.8" customHeight="1">
      <c r="A150" s="12"/>
      <c r="B150" s="204"/>
      <c r="C150" s="205"/>
      <c r="D150" s="206" t="s">
        <v>76</v>
      </c>
      <c r="E150" s="218" t="s">
        <v>1846</v>
      </c>
      <c r="F150" s="218" t="s">
        <v>1847</v>
      </c>
      <c r="G150" s="205"/>
      <c r="H150" s="205"/>
      <c r="I150" s="208"/>
      <c r="J150" s="219">
        <f>BK150</f>
        <v>0</v>
      </c>
      <c r="K150" s="205"/>
      <c r="L150" s="210"/>
      <c r="M150" s="211"/>
      <c r="N150" s="212"/>
      <c r="O150" s="212"/>
      <c r="P150" s="213">
        <f>SUM(P151:P152)</f>
        <v>0</v>
      </c>
      <c r="Q150" s="212"/>
      <c r="R150" s="213">
        <f>SUM(R151:R152)</f>
        <v>0</v>
      </c>
      <c r="S150" s="212"/>
      <c r="T150" s="214">
        <f>SUM(T151:T152)</f>
        <v>0</v>
      </c>
      <c r="U150" s="12"/>
      <c r="V150" s="12"/>
      <c r="W150" s="12"/>
      <c r="X150" s="12"/>
      <c r="Y150" s="12"/>
      <c r="Z150" s="12"/>
      <c r="AA150" s="12"/>
      <c r="AB150" s="12"/>
      <c r="AC150" s="12"/>
      <c r="AD150" s="12"/>
      <c r="AE150" s="12"/>
      <c r="AR150" s="215" t="s">
        <v>200</v>
      </c>
      <c r="AT150" s="216" t="s">
        <v>76</v>
      </c>
      <c r="AU150" s="216" t="s">
        <v>84</v>
      </c>
      <c r="AY150" s="215" t="s">
        <v>199</v>
      </c>
      <c r="BK150" s="217">
        <f>SUM(BK151:BK152)</f>
        <v>0</v>
      </c>
    </row>
    <row r="151" spans="1:65" s="2" customFormat="1" ht="14.4" customHeight="1">
      <c r="A151" s="40"/>
      <c r="B151" s="41"/>
      <c r="C151" s="260" t="s">
        <v>257</v>
      </c>
      <c r="D151" s="260" t="s">
        <v>222</v>
      </c>
      <c r="E151" s="261" t="s">
        <v>1848</v>
      </c>
      <c r="F151" s="262" t="s">
        <v>1847</v>
      </c>
      <c r="G151" s="263" t="s">
        <v>1838</v>
      </c>
      <c r="H151" s="264">
        <v>1</v>
      </c>
      <c r="I151" s="265"/>
      <c r="J151" s="266">
        <f>ROUND(I151*H151,2)</f>
        <v>0</v>
      </c>
      <c r="K151" s="262" t="s">
        <v>32</v>
      </c>
      <c r="L151" s="46"/>
      <c r="M151" s="267" t="s">
        <v>32</v>
      </c>
      <c r="N151" s="268" t="s">
        <v>48</v>
      </c>
      <c r="O151" s="86"/>
      <c r="P151" s="230">
        <f>O151*H151</f>
        <v>0</v>
      </c>
      <c r="Q151" s="230">
        <v>0</v>
      </c>
      <c r="R151" s="230">
        <f>Q151*H151</f>
        <v>0</v>
      </c>
      <c r="S151" s="230">
        <v>0</v>
      </c>
      <c r="T151" s="231">
        <f>S151*H151</f>
        <v>0</v>
      </c>
      <c r="U151" s="40"/>
      <c r="V151" s="40"/>
      <c r="W151" s="40"/>
      <c r="X151" s="40"/>
      <c r="Y151" s="40"/>
      <c r="Z151" s="40"/>
      <c r="AA151" s="40"/>
      <c r="AB151" s="40"/>
      <c r="AC151" s="40"/>
      <c r="AD151" s="40"/>
      <c r="AE151" s="40"/>
      <c r="AR151" s="232" t="s">
        <v>209</v>
      </c>
      <c r="AT151" s="232" t="s">
        <v>222</v>
      </c>
      <c r="AU151" s="232" t="s">
        <v>86</v>
      </c>
      <c r="AY151" s="18" t="s">
        <v>199</v>
      </c>
      <c r="BE151" s="233">
        <f>IF(N151="základní",J151,0)</f>
        <v>0</v>
      </c>
      <c r="BF151" s="233">
        <f>IF(N151="snížená",J151,0)</f>
        <v>0</v>
      </c>
      <c r="BG151" s="233">
        <f>IF(N151="zákl. přenesená",J151,0)</f>
        <v>0</v>
      </c>
      <c r="BH151" s="233">
        <f>IF(N151="sníž. přenesená",J151,0)</f>
        <v>0</v>
      </c>
      <c r="BI151" s="233">
        <f>IF(N151="nulová",J151,0)</f>
        <v>0</v>
      </c>
      <c r="BJ151" s="18" t="s">
        <v>84</v>
      </c>
      <c r="BK151" s="233">
        <f>ROUND(I151*H151,2)</f>
        <v>0</v>
      </c>
      <c r="BL151" s="18" t="s">
        <v>209</v>
      </c>
      <c r="BM151" s="232" t="s">
        <v>348</v>
      </c>
    </row>
    <row r="152" spans="1:47" s="2" customFormat="1" ht="12">
      <c r="A152" s="40"/>
      <c r="B152" s="41"/>
      <c r="C152" s="42"/>
      <c r="D152" s="234" t="s">
        <v>210</v>
      </c>
      <c r="E152" s="42"/>
      <c r="F152" s="235" t="s">
        <v>1847</v>
      </c>
      <c r="G152" s="42"/>
      <c r="H152" s="42"/>
      <c r="I152" s="138"/>
      <c r="J152" s="42"/>
      <c r="K152" s="42"/>
      <c r="L152" s="46"/>
      <c r="M152" s="236"/>
      <c r="N152" s="237"/>
      <c r="O152" s="86"/>
      <c r="P152" s="86"/>
      <c r="Q152" s="86"/>
      <c r="R152" s="86"/>
      <c r="S152" s="86"/>
      <c r="T152" s="87"/>
      <c r="U152" s="40"/>
      <c r="V152" s="40"/>
      <c r="W152" s="40"/>
      <c r="X152" s="40"/>
      <c r="Y152" s="40"/>
      <c r="Z152" s="40"/>
      <c r="AA152" s="40"/>
      <c r="AB152" s="40"/>
      <c r="AC152" s="40"/>
      <c r="AD152" s="40"/>
      <c r="AE152" s="40"/>
      <c r="AT152" s="18" t="s">
        <v>210</v>
      </c>
      <c r="AU152" s="18" t="s">
        <v>86</v>
      </c>
    </row>
    <row r="153" spans="1:63" s="12" customFormat="1" ht="22.8" customHeight="1">
      <c r="A153" s="12"/>
      <c r="B153" s="204"/>
      <c r="C153" s="205"/>
      <c r="D153" s="206" t="s">
        <v>76</v>
      </c>
      <c r="E153" s="218" t="s">
        <v>1849</v>
      </c>
      <c r="F153" s="218" t="s">
        <v>1850</v>
      </c>
      <c r="G153" s="205"/>
      <c r="H153" s="205"/>
      <c r="I153" s="208"/>
      <c r="J153" s="219">
        <f>BK153</f>
        <v>0</v>
      </c>
      <c r="K153" s="205"/>
      <c r="L153" s="210"/>
      <c r="M153" s="211"/>
      <c r="N153" s="212"/>
      <c r="O153" s="212"/>
      <c r="P153" s="213">
        <f>SUM(P154:P155)</f>
        <v>0</v>
      </c>
      <c r="Q153" s="212"/>
      <c r="R153" s="213">
        <f>SUM(R154:R155)</f>
        <v>0</v>
      </c>
      <c r="S153" s="212"/>
      <c r="T153" s="214">
        <f>SUM(T154:T155)</f>
        <v>0</v>
      </c>
      <c r="U153" s="12"/>
      <c r="V153" s="12"/>
      <c r="W153" s="12"/>
      <c r="X153" s="12"/>
      <c r="Y153" s="12"/>
      <c r="Z153" s="12"/>
      <c r="AA153" s="12"/>
      <c r="AB153" s="12"/>
      <c r="AC153" s="12"/>
      <c r="AD153" s="12"/>
      <c r="AE153" s="12"/>
      <c r="AR153" s="215" t="s">
        <v>200</v>
      </c>
      <c r="AT153" s="216" t="s">
        <v>76</v>
      </c>
      <c r="AU153" s="216" t="s">
        <v>84</v>
      </c>
      <c r="AY153" s="215" t="s">
        <v>199</v>
      </c>
      <c r="BK153" s="217">
        <f>SUM(BK154:BK155)</f>
        <v>0</v>
      </c>
    </row>
    <row r="154" spans="1:65" s="2" customFormat="1" ht="14.4" customHeight="1">
      <c r="A154" s="40"/>
      <c r="B154" s="41"/>
      <c r="C154" s="260" t="s">
        <v>7</v>
      </c>
      <c r="D154" s="260" t="s">
        <v>222</v>
      </c>
      <c r="E154" s="261" t="s">
        <v>1851</v>
      </c>
      <c r="F154" s="262" t="s">
        <v>1852</v>
      </c>
      <c r="G154" s="263" t="s">
        <v>1838</v>
      </c>
      <c r="H154" s="264">
        <v>1</v>
      </c>
      <c r="I154" s="265"/>
      <c r="J154" s="266">
        <f>ROUND(I154*H154,2)</f>
        <v>0</v>
      </c>
      <c r="K154" s="262" t="s">
        <v>32</v>
      </c>
      <c r="L154" s="46"/>
      <c r="M154" s="267" t="s">
        <v>32</v>
      </c>
      <c r="N154" s="268" t="s">
        <v>48</v>
      </c>
      <c r="O154" s="86"/>
      <c r="P154" s="230">
        <f>O154*H154</f>
        <v>0</v>
      </c>
      <c r="Q154" s="230">
        <v>0</v>
      </c>
      <c r="R154" s="230">
        <f>Q154*H154</f>
        <v>0</v>
      </c>
      <c r="S154" s="230">
        <v>0</v>
      </c>
      <c r="T154" s="231">
        <f>S154*H154</f>
        <v>0</v>
      </c>
      <c r="U154" s="40"/>
      <c r="V154" s="40"/>
      <c r="W154" s="40"/>
      <c r="X154" s="40"/>
      <c r="Y154" s="40"/>
      <c r="Z154" s="40"/>
      <c r="AA154" s="40"/>
      <c r="AB154" s="40"/>
      <c r="AC154" s="40"/>
      <c r="AD154" s="40"/>
      <c r="AE154" s="40"/>
      <c r="AR154" s="232" t="s">
        <v>209</v>
      </c>
      <c r="AT154" s="232" t="s">
        <v>222</v>
      </c>
      <c r="AU154" s="232" t="s">
        <v>86</v>
      </c>
      <c r="AY154" s="18" t="s">
        <v>199</v>
      </c>
      <c r="BE154" s="233">
        <f>IF(N154="základní",J154,0)</f>
        <v>0</v>
      </c>
      <c r="BF154" s="233">
        <f>IF(N154="snížená",J154,0)</f>
        <v>0</v>
      </c>
      <c r="BG154" s="233">
        <f>IF(N154="zákl. přenesená",J154,0)</f>
        <v>0</v>
      </c>
      <c r="BH154" s="233">
        <f>IF(N154="sníž. přenesená",J154,0)</f>
        <v>0</v>
      </c>
      <c r="BI154" s="233">
        <f>IF(N154="nulová",J154,0)</f>
        <v>0</v>
      </c>
      <c r="BJ154" s="18" t="s">
        <v>84</v>
      </c>
      <c r="BK154" s="233">
        <f>ROUND(I154*H154,2)</f>
        <v>0</v>
      </c>
      <c r="BL154" s="18" t="s">
        <v>209</v>
      </c>
      <c r="BM154" s="232" t="s">
        <v>351</v>
      </c>
    </row>
    <row r="155" spans="1:47" s="2" customFormat="1" ht="12">
      <c r="A155" s="40"/>
      <c r="B155" s="41"/>
      <c r="C155" s="42"/>
      <c r="D155" s="234" t="s">
        <v>210</v>
      </c>
      <c r="E155" s="42"/>
      <c r="F155" s="235" t="s">
        <v>1852</v>
      </c>
      <c r="G155" s="42"/>
      <c r="H155" s="42"/>
      <c r="I155" s="138"/>
      <c r="J155" s="42"/>
      <c r="K155" s="42"/>
      <c r="L155" s="46"/>
      <c r="M155" s="236"/>
      <c r="N155" s="237"/>
      <c r="O155" s="86"/>
      <c r="P155" s="86"/>
      <c r="Q155" s="86"/>
      <c r="R155" s="86"/>
      <c r="S155" s="86"/>
      <c r="T155" s="87"/>
      <c r="U155" s="40"/>
      <c r="V155" s="40"/>
      <c r="W155" s="40"/>
      <c r="X155" s="40"/>
      <c r="Y155" s="40"/>
      <c r="Z155" s="40"/>
      <c r="AA155" s="40"/>
      <c r="AB155" s="40"/>
      <c r="AC155" s="40"/>
      <c r="AD155" s="40"/>
      <c r="AE155" s="40"/>
      <c r="AT155" s="18" t="s">
        <v>210</v>
      </c>
      <c r="AU155" s="18" t="s">
        <v>86</v>
      </c>
    </row>
    <row r="156" spans="1:63" s="12" customFormat="1" ht="22.8" customHeight="1">
      <c r="A156" s="12"/>
      <c r="B156" s="204"/>
      <c r="C156" s="205"/>
      <c r="D156" s="206" t="s">
        <v>76</v>
      </c>
      <c r="E156" s="218" t="s">
        <v>1853</v>
      </c>
      <c r="F156" s="218" t="s">
        <v>1854</v>
      </c>
      <c r="G156" s="205"/>
      <c r="H156" s="205"/>
      <c r="I156" s="208"/>
      <c r="J156" s="219">
        <f>BK156</f>
        <v>0</v>
      </c>
      <c r="K156" s="205"/>
      <c r="L156" s="210"/>
      <c r="M156" s="211"/>
      <c r="N156" s="212"/>
      <c r="O156" s="212"/>
      <c r="P156" s="213">
        <f>SUM(P157:P162)</f>
        <v>0</v>
      </c>
      <c r="Q156" s="212"/>
      <c r="R156" s="213">
        <f>SUM(R157:R162)</f>
        <v>0</v>
      </c>
      <c r="S156" s="212"/>
      <c r="T156" s="214">
        <f>SUM(T157:T162)</f>
        <v>0</v>
      </c>
      <c r="U156" s="12"/>
      <c r="V156" s="12"/>
      <c r="W156" s="12"/>
      <c r="X156" s="12"/>
      <c r="Y156" s="12"/>
      <c r="Z156" s="12"/>
      <c r="AA156" s="12"/>
      <c r="AB156" s="12"/>
      <c r="AC156" s="12"/>
      <c r="AD156" s="12"/>
      <c r="AE156" s="12"/>
      <c r="AR156" s="215" t="s">
        <v>200</v>
      </c>
      <c r="AT156" s="216" t="s">
        <v>76</v>
      </c>
      <c r="AU156" s="216" t="s">
        <v>84</v>
      </c>
      <c r="AY156" s="215" t="s">
        <v>199</v>
      </c>
      <c r="BK156" s="217">
        <f>SUM(BK157:BK162)</f>
        <v>0</v>
      </c>
    </row>
    <row r="157" spans="1:65" s="2" customFormat="1" ht="14.4" customHeight="1">
      <c r="A157" s="40"/>
      <c r="B157" s="41"/>
      <c r="C157" s="260" t="s">
        <v>261</v>
      </c>
      <c r="D157" s="260" t="s">
        <v>222</v>
      </c>
      <c r="E157" s="261" t="s">
        <v>1855</v>
      </c>
      <c r="F157" s="262" t="s">
        <v>1856</v>
      </c>
      <c r="G157" s="263" t="s">
        <v>1838</v>
      </c>
      <c r="H157" s="264">
        <v>1</v>
      </c>
      <c r="I157" s="265"/>
      <c r="J157" s="266">
        <f>ROUND(I157*H157,2)</f>
        <v>0</v>
      </c>
      <c r="K157" s="262" t="s">
        <v>32</v>
      </c>
      <c r="L157" s="46"/>
      <c r="M157" s="267" t="s">
        <v>32</v>
      </c>
      <c r="N157" s="268" t="s">
        <v>48</v>
      </c>
      <c r="O157" s="86"/>
      <c r="P157" s="230">
        <f>O157*H157</f>
        <v>0</v>
      </c>
      <c r="Q157" s="230">
        <v>0</v>
      </c>
      <c r="R157" s="230">
        <f>Q157*H157</f>
        <v>0</v>
      </c>
      <c r="S157" s="230">
        <v>0</v>
      </c>
      <c r="T157" s="231">
        <f>S157*H157</f>
        <v>0</v>
      </c>
      <c r="U157" s="40"/>
      <c r="V157" s="40"/>
      <c r="W157" s="40"/>
      <c r="X157" s="40"/>
      <c r="Y157" s="40"/>
      <c r="Z157" s="40"/>
      <c r="AA157" s="40"/>
      <c r="AB157" s="40"/>
      <c r="AC157" s="40"/>
      <c r="AD157" s="40"/>
      <c r="AE157" s="40"/>
      <c r="AR157" s="232" t="s">
        <v>209</v>
      </c>
      <c r="AT157" s="232" t="s">
        <v>222</v>
      </c>
      <c r="AU157" s="232" t="s">
        <v>86</v>
      </c>
      <c r="AY157" s="18" t="s">
        <v>199</v>
      </c>
      <c r="BE157" s="233">
        <f>IF(N157="základní",J157,0)</f>
        <v>0</v>
      </c>
      <c r="BF157" s="233">
        <f>IF(N157="snížená",J157,0)</f>
        <v>0</v>
      </c>
      <c r="BG157" s="233">
        <f>IF(N157="zákl. přenesená",J157,0)</f>
        <v>0</v>
      </c>
      <c r="BH157" s="233">
        <f>IF(N157="sníž. přenesená",J157,0)</f>
        <v>0</v>
      </c>
      <c r="BI157" s="233">
        <f>IF(N157="nulová",J157,0)</f>
        <v>0</v>
      </c>
      <c r="BJ157" s="18" t="s">
        <v>84</v>
      </c>
      <c r="BK157" s="233">
        <f>ROUND(I157*H157,2)</f>
        <v>0</v>
      </c>
      <c r="BL157" s="18" t="s">
        <v>209</v>
      </c>
      <c r="BM157" s="232" t="s">
        <v>354</v>
      </c>
    </row>
    <row r="158" spans="1:47" s="2" customFormat="1" ht="12">
      <c r="A158" s="40"/>
      <c r="B158" s="41"/>
      <c r="C158" s="42"/>
      <c r="D158" s="234" t="s">
        <v>210</v>
      </c>
      <c r="E158" s="42"/>
      <c r="F158" s="235" t="s">
        <v>1856</v>
      </c>
      <c r="G158" s="42"/>
      <c r="H158" s="42"/>
      <c r="I158" s="138"/>
      <c r="J158" s="42"/>
      <c r="K158" s="42"/>
      <c r="L158" s="46"/>
      <c r="M158" s="236"/>
      <c r="N158" s="237"/>
      <c r="O158" s="86"/>
      <c r="P158" s="86"/>
      <c r="Q158" s="86"/>
      <c r="R158" s="86"/>
      <c r="S158" s="86"/>
      <c r="T158" s="87"/>
      <c r="U158" s="40"/>
      <c r="V158" s="40"/>
      <c r="W158" s="40"/>
      <c r="X158" s="40"/>
      <c r="Y158" s="40"/>
      <c r="Z158" s="40"/>
      <c r="AA158" s="40"/>
      <c r="AB158" s="40"/>
      <c r="AC158" s="40"/>
      <c r="AD158" s="40"/>
      <c r="AE158" s="40"/>
      <c r="AT158" s="18" t="s">
        <v>210</v>
      </c>
      <c r="AU158" s="18" t="s">
        <v>86</v>
      </c>
    </row>
    <row r="159" spans="1:65" s="2" customFormat="1" ht="14.4" customHeight="1">
      <c r="A159" s="40"/>
      <c r="B159" s="41"/>
      <c r="C159" s="260" t="s">
        <v>355</v>
      </c>
      <c r="D159" s="260" t="s">
        <v>222</v>
      </c>
      <c r="E159" s="261" t="s">
        <v>1857</v>
      </c>
      <c r="F159" s="262" t="s">
        <v>1858</v>
      </c>
      <c r="G159" s="263" t="s">
        <v>1838</v>
      </c>
      <c r="H159" s="264">
        <v>1</v>
      </c>
      <c r="I159" s="265"/>
      <c r="J159" s="266">
        <f>ROUND(I159*H159,2)</f>
        <v>0</v>
      </c>
      <c r="K159" s="262" t="s">
        <v>32</v>
      </c>
      <c r="L159" s="46"/>
      <c r="M159" s="267" t="s">
        <v>32</v>
      </c>
      <c r="N159" s="268" t="s">
        <v>48</v>
      </c>
      <c r="O159" s="86"/>
      <c r="P159" s="230">
        <f>O159*H159</f>
        <v>0</v>
      </c>
      <c r="Q159" s="230">
        <v>0</v>
      </c>
      <c r="R159" s="230">
        <f>Q159*H159</f>
        <v>0</v>
      </c>
      <c r="S159" s="230">
        <v>0</v>
      </c>
      <c r="T159" s="231">
        <f>S159*H159</f>
        <v>0</v>
      </c>
      <c r="U159" s="40"/>
      <c r="V159" s="40"/>
      <c r="W159" s="40"/>
      <c r="X159" s="40"/>
      <c r="Y159" s="40"/>
      <c r="Z159" s="40"/>
      <c r="AA159" s="40"/>
      <c r="AB159" s="40"/>
      <c r="AC159" s="40"/>
      <c r="AD159" s="40"/>
      <c r="AE159" s="40"/>
      <c r="AR159" s="232" t="s">
        <v>209</v>
      </c>
      <c r="AT159" s="232" t="s">
        <v>222</v>
      </c>
      <c r="AU159" s="232" t="s">
        <v>86</v>
      </c>
      <c r="AY159" s="18" t="s">
        <v>199</v>
      </c>
      <c r="BE159" s="233">
        <f>IF(N159="základní",J159,0)</f>
        <v>0</v>
      </c>
      <c r="BF159" s="233">
        <f>IF(N159="snížená",J159,0)</f>
        <v>0</v>
      </c>
      <c r="BG159" s="233">
        <f>IF(N159="zákl. přenesená",J159,0)</f>
        <v>0</v>
      </c>
      <c r="BH159" s="233">
        <f>IF(N159="sníž. přenesená",J159,0)</f>
        <v>0</v>
      </c>
      <c r="BI159" s="233">
        <f>IF(N159="nulová",J159,0)</f>
        <v>0</v>
      </c>
      <c r="BJ159" s="18" t="s">
        <v>84</v>
      </c>
      <c r="BK159" s="233">
        <f>ROUND(I159*H159,2)</f>
        <v>0</v>
      </c>
      <c r="BL159" s="18" t="s">
        <v>209</v>
      </c>
      <c r="BM159" s="232" t="s">
        <v>358</v>
      </c>
    </row>
    <row r="160" spans="1:47" s="2" customFormat="1" ht="12">
      <c r="A160" s="40"/>
      <c r="B160" s="41"/>
      <c r="C160" s="42"/>
      <c r="D160" s="234" t="s">
        <v>210</v>
      </c>
      <c r="E160" s="42"/>
      <c r="F160" s="235" t="s">
        <v>1858</v>
      </c>
      <c r="G160" s="42"/>
      <c r="H160" s="42"/>
      <c r="I160" s="138"/>
      <c r="J160" s="42"/>
      <c r="K160" s="42"/>
      <c r="L160" s="46"/>
      <c r="M160" s="236"/>
      <c r="N160" s="237"/>
      <c r="O160" s="86"/>
      <c r="P160" s="86"/>
      <c r="Q160" s="86"/>
      <c r="R160" s="86"/>
      <c r="S160" s="86"/>
      <c r="T160" s="87"/>
      <c r="U160" s="40"/>
      <c r="V160" s="40"/>
      <c r="W160" s="40"/>
      <c r="X160" s="40"/>
      <c r="Y160" s="40"/>
      <c r="Z160" s="40"/>
      <c r="AA160" s="40"/>
      <c r="AB160" s="40"/>
      <c r="AC160" s="40"/>
      <c r="AD160" s="40"/>
      <c r="AE160" s="40"/>
      <c r="AT160" s="18" t="s">
        <v>210</v>
      </c>
      <c r="AU160" s="18" t="s">
        <v>86</v>
      </c>
    </row>
    <row r="161" spans="1:65" s="2" customFormat="1" ht="14.4" customHeight="1">
      <c r="A161" s="40"/>
      <c r="B161" s="41"/>
      <c r="C161" s="260" t="s">
        <v>264</v>
      </c>
      <c r="D161" s="260" t="s">
        <v>222</v>
      </c>
      <c r="E161" s="261" t="s">
        <v>1859</v>
      </c>
      <c r="F161" s="262" t="s">
        <v>1860</v>
      </c>
      <c r="G161" s="263" t="s">
        <v>1838</v>
      </c>
      <c r="H161" s="264">
        <v>1</v>
      </c>
      <c r="I161" s="265"/>
      <c r="J161" s="266">
        <f>ROUND(I161*H161,2)</f>
        <v>0</v>
      </c>
      <c r="K161" s="262" t="s">
        <v>32</v>
      </c>
      <c r="L161" s="46"/>
      <c r="M161" s="267" t="s">
        <v>32</v>
      </c>
      <c r="N161" s="268" t="s">
        <v>48</v>
      </c>
      <c r="O161" s="86"/>
      <c r="P161" s="230">
        <f>O161*H161</f>
        <v>0</v>
      </c>
      <c r="Q161" s="230">
        <v>0</v>
      </c>
      <c r="R161" s="230">
        <f>Q161*H161</f>
        <v>0</v>
      </c>
      <c r="S161" s="230">
        <v>0</v>
      </c>
      <c r="T161" s="231">
        <f>S161*H161</f>
        <v>0</v>
      </c>
      <c r="U161" s="40"/>
      <c r="V161" s="40"/>
      <c r="W161" s="40"/>
      <c r="X161" s="40"/>
      <c r="Y161" s="40"/>
      <c r="Z161" s="40"/>
      <c r="AA161" s="40"/>
      <c r="AB161" s="40"/>
      <c r="AC161" s="40"/>
      <c r="AD161" s="40"/>
      <c r="AE161" s="40"/>
      <c r="AR161" s="232" t="s">
        <v>209</v>
      </c>
      <c r="AT161" s="232" t="s">
        <v>222</v>
      </c>
      <c r="AU161" s="232" t="s">
        <v>86</v>
      </c>
      <c r="AY161" s="18" t="s">
        <v>199</v>
      </c>
      <c r="BE161" s="233">
        <f>IF(N161="základní",J161,0)</f>
        <v>0</v>
      </c>
      <c r="BF161" s="233">
        <f>IF(N161="snížená",J161,0)</f>
        <v>0</v>
      </c>
      <c r="BG161" s="233">
        <f>IF(N161="zákl. přenesená",J161,0)</f>
        <v>0</v>
      </c>
      <c r="BH161" s="233">
        <f>IF(N161="sníž. přenesená",J161,0)</f>
        <v>0</v>
      </c>
      <c r="BI161" s="233">
        <f>IF(N161="nulová",J161,0)</f>
        <v>0</v>
      </c>
      <c r="BJ161" s="18" t="s">
        <v>84</v>
      </c>
      <c r="BK161" s="233">
        <f>ROUND(I161*H161,2)</f>
        <v>0</v>
      </c>
      <c r="BL161" s="18" t="s">
        <v>209</v>
      </c>
      <c r="BM161" s="232" t="s">
        <v>363</v>
      </c>
    </row>
    <row r="162" spans="1:47" s="2" customFormat="1" ht="12">
      <c r="A162" s="40"/>
      <c r="B162" s="41"/>
      <c r="C162" s="42"/>
      <c r="D162" s="234" t="s">
        <v>210</v>
      </c>
      <c r="E162" s="42"/>
      <c r="F162" s="235" t="s">
        <v>1860</v>
      </c>
      <c r="G162" s="42"/>
      <c r="H162" s="42"/>
      <c r="I162" s="138"/>
      <c r="J162" s="42"/>
      <c r="K162" s="42"/>
      <c r="L162" s="46"/>
      <c r="M162" s="236"/>
      <c r="N162" s="237"/>
      <c r="O162" s="86"/>
      <c r="P162" s="86"/>
      <c r="Q162" s="86"/>
      <c r="R162" s="86"/>
      <c r="S162" s="86"/>
      <c r="T162" s="87"/>
      <c r="U162" s="40"/>
      <c r="V162" s="40"/>
      <c r="W162" s="40"/>
      <c r="X162" s="40"/>
      <c r="Y162" s="40"/>
      <c r="Z162" s="40"/>
      <c r="AA162" s="40"/>
      <c r="AB162" s="40"/>
      <c r="AC162" s="40"/>
      <c r="AD162" s="40"/>
      <c r="AE162" s="40"/>
      <c r="AT162" s="18" t="s">
        <v>210</v>
      </c>
      <c r="AU162" s="18" t="s">
        <v>86</v>
      </c>
    </row>
    <row r="163" spans="1:63" s="12" customFormat="1" ht="22.8" customHeight="1">
      <c r="A163" s="12"/>
      <c r="B163" s="204"/>
      <c r="C163" s="205"/>
      <c r="D163" s="206" t="s">
        <v>76</v>
      </c>
      <c r="E163" s="218" t="s">
        <v>1861</v>
      </c>
      <c r="F163" s="218" t="s">
        <v>1862</v>
      </c>
      <c r="G163" s="205"/>
      <c r="H163" s="205"/>
      <c r="I163" s="208"/>
      <c r="J163" s="219">
        <f>BK163</f>
        <v>0</v>
      </c>
      <c r="K163" s="205"/>
      <c r="L163" s="210"/>
      <c r="M163" s="211"/>
      <c r="N163" s="212"/>
      <c r="O163" s="212"/>
      <c r="P163" s="213">
        <f>SUM(P164:P169)</f>
        <v>0</v>
      </c>
      <c r="Q163" s="212"/>
      <c r="R163" s="213">
        <f>SUM(R164:R169)</f>
        <v>0</v>
      </c>
      <c r="S163" s="212"/>
      <c r="T163" s="214">
        <f>SUM(T164:T169)</f>
        <v>0</v>
      </c>
      <c r="U163" s="12"/>
      <c r="V163" s="12"/>
      <c r="W163" s="12"/>
      <c r="X163" s="12"/>
      <c r="Y163" s="12"/>
      <c r="Z163" s="12"/>
      <c r="AA163" s="12"/>
      <c r="AB163" s="12"/>
      <c r="AC163" s="12"/>
      <c r="AD163" s="12"/>
      <c r="AE163" s="12"/>
      <c r="AR163" s="215" t="s">
        <v>200</v>
      </c>
      <c r="AT163" s="216" t="s">
        <v>76</v>
      </c>
      <c r="AU163" s="216" t="s">
        <v>84</v>
      </c>
      <c r="AY163" s="215" t="s">
        <v>199</v>
      </c>
      <c r="BK163" s="217">
        <f>SUM(BK164:BK169)</f>
        <v>0</v>
      </c>
    </row>
    <row r="164" spans="1:65" s="2" customFormat="1" ht="14.4" customHeight="1">
      <c r="A164" s="40"/>
      <c r="B164" s="41"/>
      <c r="C164" s="260" t="s">
        <v>364</v>
      </c>
      <c r="D164" s="260" t="s">
        <v>222</v>
      </c>
      <c r="E164" s="261" t="s">
        <v>1863</v>
      </c>
      <c r="F164" s="262" t="s">
        <v>1862</v>
      </c>
      <c r="G164" s="263" t="s">
        <v>1838</v>
      </c>
      <c r="H164" s="264">
        <v>1</v>
      </c>
      <c r="I164" s="265"/>
      <c r="J164" s="266">
        <f>ROUND(I164*H164,2)</f>
        <v>0</v>
      </c>
      <c r="K164" s="262" t="s">
        <v>32</v>
      </c>
      <c r="L164" s="46"/>
      <c r="M164" s="267" t="s">
        <v>32</v>
      </c>
      <c r="N164" s="268" t="s">
        <v>48</v>
      </c>
      <c r="O164" s="86"/>
      <c r="P164" s="230">
        <f>O164*H164</f>
        <v>0</v>
      </c>
      <c r="Q164" s="230">
        <v>0</v>
      </c>
      <c r="R164" s="230">
        <f>Q164*H164</f>
        <v>0</v>
      </c>
      <c r="S164" s="230">
        <v>0</v>
      </c>
      <c r="T164" s="231">
        <f>S164*H164</f>
        <v>0</v>
      </c>
      <c r="U164" s="40"/>
      <c r="V164" s="40"/>
      <c r="W164" s="40"/>
      <c r="X164" s="40"/>
      <c r="Y164" s="40"/>
      <c r="Z164" s="40"/>
      <c r="AA164" s="40"/>
      <c r="AB164" s="40"/>
      <c r="AC164" s="40"/>
      <c r="AD164" s="40"/>
      <c r="AE164" s="40"/>
      <c r="AR164" s="232" t="s">
        <v>209</v>
      </c>
      <c r="AT164" s="232" t="s">
        <v>222</v>
      </c>
      <c r="AU164" s="232" t="s">
        <v>86</v>
      </c>
      <c r="AY164" s="18" t="s">
        <v>199</v>
      </c>
      <c r="BE164" s="233">
        <f>IF(N164="základní",J164,0)</f>
        <v>0</v>
      </c>
      <c r="BF164" s="233">
        <f>IF(N164="snížená",J164,0)</f>
        <v>0</v>
      </c>
      <c r="BG164" s="233">
        <f>IF(N164="zákl. přenesená",J164,0)</f>
        <v>0</v>
      </c>
      <c r="BH164" s="233">
        <f>IF(N164="sníž. přenesená",J164,0)</f>
        <v>0</v>
      </c>
      <c r="BI164" s="233">
        <f>IF(N164="nulová",J164,0)</f>
        <v>0</v>
      </c>
      <c r="BJ164" s="18" t="s">
        <v>84</v>
      </c>
      <c r="BK164" s="233">
        <f>ROUND(I164*H164,2)</f>
        <v>0</v>
      </c>
      <c r="BL164" s="18" t="s">
        <v>209</v>
      </c>
      <c r="BM164" s="232" t="s">
        <v>367</v>
      </c>
    </row>
    <row r="165" spans="1:47" s="2" customFormat="1" ht="12">
      <c r="A165" s="40"/>
      <c r="B165" s="41"/>
      <c r="C165" s="42"/>
      <c r="D165" s="234" t="s">
        <v>210</v>
      </c>
      <c r="E165" s="42"/>
      <c r="F165" s="235" t="s">
        <v>1862</v>
      </c>
      <c r="G165" s="42"/>
      <c r="H165" s="42"/>
      <c r="I165" s="138"/>
      <c r="J165" s="42"/>
      <c r="K165" s="42"/>
      <c r="L165" s="46"/>
      <c r="M165" s="236"/>
      <c r="N165" s="237"/>
      <c r="O165" s="86"/>
      <c r="P165" s="86"/>
      <c r="Q165" s="86"/>
      <c r="R165" s="86"/>
      <c r="S165" s="86"/>
      <c r="T165" s="87"/>
      <c r="U165" s="40"/>
      <c r="V165" s="40"/>
      <c r="W165" s="40"/>
      <c r="X165" s="40"/>
      <c r="Y165" s="40"/>
      <c r="Z165" s="40"/>
      <c r="AA165" s="40"/>
      <c r="AB165" s="40"/>
      <c r="AC165" s="40"/>
      <c r="AD165" s="40"/>
      <c r="AE165" s="40"/>
      <c r="AT165" s="18" t="s">
        <v>210</v>
      </c>
      <c r="AU165" s="18" t="s">
        <v>86</v>
      </c>
    </row>
    <row r="166" spans="1:65" s="2" customFormat="1" ht="14.4" customHeight="1">
      <c r="A166" s="40"/>
      <c r="B166" s="41"/>
      <c r="C166" s="260" t="s">
        <v>268</v>
      </c>
      <c r="D166" s="260" t="s">
        <v>222</v>
      </c>
      <c r="E166" s="261" t="s">
        <v>1864</v>
      </c>
      <c r="F166" s="262" t="s">
        <v>1865</v>
      </c>
      <c r="G166" s="263" t="s">
        <v>1838</v>
      </c>
      <c r="H166" s="264">
        <v>1</v>
      </c>
      <c r="I166" s="265"/>
      <c r="J166" s="266">
        <f>ROUND(I166*H166,2)</f>
        <v>0</v>
      </c>
      <c r="K166" s="262" t="s">
        <v>32</v>
      </c>
      <c r="L166" s="46"/>
      <c r="M166" s="267" t="s">
        <v>32</v>
      </c>
      <c r="N166" s="268" t="s">
        <v>48</v>
      </c>
      <c r="O166" s="86"/>
      <c r="P166" s="230">
        <f>O166*H166</f>
        <v>0</v>
      </c>
      <c r="Q166" s="230">
        <v>0</v>
      </c>
      <c r="R166" s="230">
        <f>Q166*H166</f>
        <v>0</v>
      </c>
      <c r="S166" s="230">
        <v>0</v>
      </c>
      <c r="T166" s="231">
        <f>S166*H166</f>
        <v>0</v>
      </c>
      <c r="U166" s="40"/>
      <c r="V166" s="40"/>
      <c r="W166" s="40"/>
      <c r="X166" s="40"/>
      <c r="Y166" s="40"/>
      <c r="Z166" s="40"/>
      <c r="AA166" s="40"/>
      <c r="AB166" s="40"/>
      <c r="AC166" s="40"/>
      <c r="AD166" s="40"/>
      <c r="AE166" s="40"/>
      <c r="AR166" s="232" t="s">
        <v>209</v>
      </c>
      <c r="AT166" s="232" t="s">
        <v>222</v>
      </c>
      <c r="AU166" s="232" t="s">
        <v>86</v>
      </c>
      <c r="AY166" s="18" t="s">
        <v>199</v>
      </c>
      <c r="BE166" s="233">
        <f>IF(N166="základní",J166,0)</f>
        <v>0</v>
      </c>
      <c r="BF166" s="233">
        <f>IF(N166="snížená",J166,0)</f>
        <v>0</v>
      </c>
      <c r="BG166" s="233">
        <f>IF(N166="zákl. přenesená",J166,0)</f>
        <v>0</v>
      </c>
      <c r="BH166" s="233">
        <f>IF(N166="sníž. přenesená",J166,0)</f>
        <v>0</v>
      </c>
      <c r="BI166" s="233">
        <f>IF(N166="nulová",J166,0)</f>
        <v>0</v>
      </c>
      <c r="BJ166" s="18" t="s">
        <v>84</v>
      </c>
      <c r="BK166" s="233">
        <f>ROUND(I166*H166,2)</f>
        <v>0</v>
      </c>
      <c r="BL166" s="18" t="s">
        <v>209</v>
      </c>
      <c r="BM166" s="232" t="s">
        <v>371</v>
      </c>
    </row>
    <row r="167" spans="1:47" s="2" customFormat="1" ht="12">
      <c r="A167" s="40"/>
      <c r="B167" s="41"/>
      <c r="C167" s="42"/>
      <c r="D167" s="234" t="s">
        <v>210</v>
      </c>
      <c r="E167" s="42"/>
      <c r="F167" s="235" t="s">
        <v>1865</v>
      </c>
      <c r="G167" s="42"/>
      <c r="H167" s="42"/>
      <c r="I167" s="138"/>
      <c r="J167" s="42"/>
      <c r="K167" s="42"/>
      <c r="L167" s="46"/>
      <c r="M167" s="236"/>
      <c r="N167" s="237"/>
      <c r="O167" s="86"/>
      <c r="P167" s="86"/>
      <c r="Q167" s="86"/>
      <c r="R167" s="86"/>
      <c r="S167" s="86"/>
      <c r="T167" s="87"/>
      <c r="U167" s="40"/>
      <c r="V167" s="40"/>
      <c r="W167" s="40"/>
      <c r="X167" s="40"/>
      <c r="Y167" s="40"/>
      <c r="Z167" s="40"/>
      <c r="AA167" s="40"/>
      <c r="AB167" s="40"/>
      <c r="AC167" s="40"/>
      <c r="AD167" s="40"/>
      <c r="AE167" s="40"/>
      <c r="AT167" s="18" t="s">
        <v>210</v>
      </c>
      <c r="AU167" s="18" t="s">
        <v>86</v>
      </c>
    </row>
    <row r="168" spans="1:65" s="2" customFormat="1" ht="14.4" customHeight="1">
      <c r="A168" s="40"/>
      <c r="B168" s="41"/>
      <c r="C168" s="260" t="s">
        <v>372</v>
      </c>
      <c r="D168" s="260" t="s">
        <v>222</v>
      </c>
      <c r="E168" s="261" t="s">
        <v>1866</v>
      </c>
      <c r="F168" s="262" t="s">
        <v>1867</v>
      </c>
      <c r="G168" s="263" t="s">
        <v>1838</v>
      </c>
      <c r="H168" s="264">
        <v>1</v>
      </c>
      <c r="I168" s="265"/>
      <c r="J168" s="266">
        <f>ROUND(I168*H168,2)</f>
        <v>0</v>
      </c>
      <c r="K168" s="262" t="s">
        <v>32</v>
      </c>
      <c r="L168" s="46"/>
      <c r="M168" s="267" t="s">
        <v>32</v>
      </c>
      <c r="N168" s="268" t="s">
        <v>48</v>
      </c>
      <c r="O168" s="86"/>
      <c r="P168" s="230">
        <f>O168*H168</f>
        <v>0</v>
      </c>
      <c r="Q168" s="230">
        <v>0</v>
      </c>
      <c r="R168" s="230">
        <f>Q168*H168</f>
        <v>0</v>
      </c>
      <c r="S168" s="230">
        <v>0</v>
      </c>
      <c r="T168" s="231">
        <f>S168*H168</f>
        <v>0</v>
      </c>
      <c r="U168" s="40"/>
      <c r="V168" s="40"/>
      <c r="W168" s="40"/>
      <c r="X168" s="40"/>
      <c r="Y168" s="40"/>
      <c r="Z168" s="40"/>
      <c r="AA168" s="40"/>
      <c r="AB168" s="40"/>
      <c r="AC168" s="40"/>
      <c r="AD168" s="40"/>
      <c r="AE168" s="40"/>
      <c r="AR168" s="232" t="s">
        <v>209</v>
      </c>
      <c r="AT168" s="232" t="s">
        <v>222</v>
      </c>
      <c r="AU168" s="232" t="s">
        <v>86</v>
      </c>
      <c r="AY168" s="18" t="s">
        <v>199</v>
      </c>
      <c r="BE168" s="233">
        <f>IF(N168="základní",J168,0)</f>
        <v>0</v>
      </c>
      <c r="BF168" s="233">
        <f>IF(N168="snížená",J168,0)</f>
        <v>0</v>
      </c>
      <c r="BG168" s="233">
        <f>IF(N168="zákl. přenesená",J168,0)</f>
        <v>0</v>
      </c>
      <c r="BH168" s="233">
        <f>IF(N168="sníž. přenesená",J168,0)</f>
        <v>0</v>
      </c>
      <c r="BI168" s="233">
        <f>IF(N168="nulová",J168,0)</f>
        <v>0</v>
      </c>
      <c r="BJ168" s="18" t="s">
        <v>84</v>
      </c>
      <c r="BK168" s="233">
        <f>ROUND(I168*H168,2)</f>
        <v>0</v>
      </c>
      <c r="BL168" s="18" t="s">
        <v>209</v>
      </c>
      <c r="BM168" s="232" t="s">
        <v>375</v>
      </c>
    </row>
    <row r="169" spans="1:47" s="2" customFormat="1" ht="12">
      <c r="A169" s="40"/>
      <c r="B169" s="41"/>
      <c r="C169" s="42"/>
      <c r="D169" s="234" t="s">
        <v>210</v>
      </c>
      <c r="E169" s="42"/>
      <c r="F169" s="235" t="s">
        <v>1867</v>
      </c>
      <c r="G169" s="42"/>
      <c r="H169" s="42"/>
      <c r="I169" s="138"/>
      <c r="J169" s="42"/>
      <c r="K169" s="42"/>
      <c r="L169" s="46"/>
      <c r="M169" s="236"/>
      <c r="N169" s="237"/>
      <c r="O169" s="86"/>
      <c r="P169" s="86"/>
      <c r="Q169" s="86"/>
      <c r="R169" s="86"/>
      <c r="S169" s="86"/>
      <c r="T169" s="87"/>
      <c r="U169" s="40"/>
      <c r="V169" s="40"/>
      <c r="W169" s="40"/>
      <c r="X169" s="40"/>
      <c r="Y169" s="40"/>
      <c r="Z169" s="40"/>
      <c r="AA169" s="40"/>
      <c r="AB169" s="40"/>
      <c r="AC169" s="40"/>
      <c r="AD169" s="40"/>
      <c r="AE169" s="40"/>
      <c r="AT169" s="18" t="s">
        <v>210</v>
      </c>
      <c r="AU169" s="18" t="s">
        <v>86</v>
      </c>
    </row>
    <row r="170" spans="1:63" s="12" customFormat="1" ht="22.8" customHeight="1">
      <c r="A170" s="12"/>
      <c r="B170" s="204"/>
      <c r="C170" s="205"/>
      <c r="D170" s="206" t="s">
        <v>76</v>
      </c>
      <c r="E170" s="218" t="s">
        <v>1868</v>
      </c>
      <c r="F170" s="218" t="s">
        <v>1869</v>
      </c>
      <c r="G170" s="205"/>
      <c r="H170" s="205"/>
      <c r="I170" s="208"/>
      <c r="J170" s="219">
        <f>BK170</f>
        <v>0</v>
      </c>
      <c r="K170" s="205"/>
      <c r="L170" s="210"/>
      <c r="M170" s="211"/>
      <c r="N170" s="212"/>
      <c r="O170" s="212"/>
      <c r="P170" s="213">
        <v>0</v>
      </c>
      <c r="Q170" s="212"/>
      <c r="R170" s="213">
        <v>0</v>
      </c>
      <c r="S170" s="212"/>
      <c r="T170" s="214">
        <v>0</v>
      </c>
      <c r="U170" s="12"/>
      <c r="V170" s="12"/>
      <c r="W170" s="12"/>
      <c r="X170" s="12"/>
      <c r="Y170" s="12"/>
      <c r="Z170" s="12"/>
      <c r="AA170" s="12"/>
      <c r="AB170" s="12"/>
      <c r="AC170" s="12"/>
      <c r="AD170" s="12"/>
      <c r="AE170" s="12"/>
      <c r="AR170" s="215" t="s">
        <v>84</v>
      </c>
      <c r="AT170" s="216" t="s">
        <v>76</v>
      </c>
      <c r="AU170" s="216" t="s">
        <v>84</v>
      </c>
      <c r="AY170" s="215" t="s">
        <v>199</v>
      </c>
      <c r="BK170" s="217">
        <v>0</v>
      </c>
    </row>
    <row r="171" spans="1:63" s="12" customFormat="1" ht="22.8" customHeight="1">
      <c r="A171" s="12"/>
      <c r="B171" s="204"/>
      <c r="C171" s="205"/>
      <c r="D171" s="206" t="s">
        <v>76</v>
      </c>
      <c r="E171" s="218" t="s">
        <v>1064</v>
      </c>
      <c r="F171" s="218" t="s">
        <v>1065</v>
      </c>
      <c r="G171" s="205"/>
      <c r="H171" s="205"/>
      <c r="I171" s="208"/>
      <c r="J171" s="219">
        <f>BK171</f>
        <v>0</v>
      </c>
      <c r="K171" s="205"/>
      <c r="L171" s="210"/>
      <c r="M171" s="211"/>
      <c r="N171" s="212"/>
      <c r="O171" s="212"/>
      <c r="P171" s="213">
        <f>SUM(P172:P177)</f>
        <v>0</v>
      </c>
      <c r="Q171" s="212"/>
      <c r="R171" s="213">
        <f>SUM(R172:R177)</f>
        <v>0</v>
      </c>
      <c r="S171" s="212"/>
      <c r="T171" s="214">
        <f>SUM(T172:T177)</f>
        <v>0</v>
      </c>
      <c r="U171" s="12"/>
      <c r="V171" s="12"/>
      <c r="W171" s="12"/>
      <c r="X171" s="12"/>
      <c r="Y171" s="12"/>
      <c r="Z171" s="12"/>
      <c r="AA171" s="12"/>
      <c r="AB171" s="12"/>
      <c r="AC171" s="12"/>
      <c r="AD171" s="12"/>
      <c r="AE171" s="12"/>
      <c r="AR171" s="215" t="s">
        <v>200</v>
      </c>
      <c r="AT171" s="216" t="s">
        <v>76</v>
      </c>
      <c r="AU171" s="216" t="s">
        <v>84</v>
      </c>
      <c r="AY171" s="215" t="s">
        <v>199</v>
      </c>
      <c r="BK171" s="217">
        <f>SUM(BK172:BK177)</f>
        <v>0</v>
      </c>
    </row>
    <row r="172" spans="1:65" s="2" customFormat="1" ht="19.8" customHeight="1">
      <c r="A172" s="40"/>
      <c r="B172" s="41"/>
      <c r="C172" s="260" t="s">
        <v>271</v>
      </c>
      <c r="D172" s="260" t="s">
        <v>222</v>
      </c>
      <c r="E172" s="261" t="s">
        <v>1870</v>
      </c>
      <c r="F172" s="262" t="s">
        <v>1871</v>
      </c>
      <c r="G172" s="263" t="s">
        <v>293</v>
      </c>
      <c r="H172" s="264">
        <v>4.2</v>
      </c>
      <c r="I172" s="265"/>
      <c r="J172" s="266">
        <f>ROUND(I172*H172,2)</f>
        <v>0</v>
      </c>
      <c r="K172" s="262" t="s">
        <v>32</v>
      </c>
      <c r="L172" s="46"/>
      <c r="M172" s="267" t="s">
        <v>32</v>
      </c>
      <c r="N172" s="268" t="s">
        <v>48</v>
      </c>
      <c r="O172" s="86"/>
      <c r="P172" s="230">
        <f>O172*H172</f>
        <v>0</v>
      </c>
      <c r="Q172" s="230">
        <v>0</v>
      </c>
      <c r="R172" s="230">
        <f>Q172*H172</f>
        <v>0</v>
      </c>
      <c r="S172" s="230">
        <v>0</v>
      </c>
      <c r="T172" s="231">
        <f>S172*H172</f>
        <v>0</v>
      </c>
      <c r="U172" s="40"/>
      <c r="V172" s="40"/>
      <c r="W172" s="40"/>
      <c r="X172" s="40"/>
      <c r="Y172" s="40"/>
      <c r="Z172" s="40"/>
      <c r="AA172" s="40"/>
      <c r="AB172" s="40"/>
      <c r="AC172" s="40"/>
      <c r="AD172" s="40"/>
      <c r="AE172" s="40"/>
      <c r="AR172" s="232" t="s">
        <v>209</v>
      </c>
      <c r="AT172" s="232" t="s">
        <v>222</v>
      </c>
      <c r="AU172" s="232" t="s">
        <v>86</v>
      </c>
      <c r="AY172" s="18" t="s">
        <v>199</v>
      </c>
      <c r="BE172" s="233">
        <f>IF(N172="základní",J172,0)</f>
        <v>0</v>
      </c>
      <c r="BF172" s="233">
        <f>IF(N172="snížená",J172,0)</f>
        <v>0</v>
      </c>
      <c r="BG172" s="233">
        <f>IF(N172="zákl. přenesená",J172,0)</f>
        <v>0</v>
      </c>
      <c r="BH172" s="233">
        <f>IF(N172="sníž. přenesená",J172,0)</f>
        <v>0</v>
      </c>
      <c r="BI172" s="233">
        <f>IF(N172="nulová",J172,0)</f>
        <v>0</v>
      </c>
      <c r="BJ172" s="18" t="s">
        <v>84</v>
      </c>
      <c r="BK172" s="233">
        <f>ROUND(I172*H172,2)</f>
        <v>0</v>
      </c>
      <c r="BL172" s="18" t="s">
        <v>209</v>
      </c>
      <c r="BM172" s="232" t="s">
        <v>379</v>
      </c>
    </row>
    <row r="173" spans="1:47" s="2" customFormat="1" ht="12">
      <c r="A173" s="40"/>
      <c r="B173" s="41"/>
      <c r="C173" s="42"/>
      <c r="D173" s="234" t="s">
        <v>210</v>
      </c>
      <c r="E173" s="42"/>
      <c r="F173" s="235" t="s">
        <v>1871</v>
      </c>
      <c r="G173" s="42"/>
      <c r="H173" s="42"/>
      <c r="I173" s="138"/>
      <c r="J173" s="42"/>
      <c r="K173" s="42"/>
      <c r="L173" s="46"/>
      <c r="M173" s="236"/>
      <c r="N173" s="237"/>
      <c r="O173" s="86"/>
      <c r="P173" s="86"/>
      <c r="Q173" s="86"/>
      <c r="R173" s="86"/>
      <c r="S173" s="86"/>
      <c r="T173" s="87"/>
      <c r="U173" s="40"/>
      <c r="V173" s="40"/>
      <c r="W173" s="40"/>
      <c r="X173" s="40"/>
      <c r="Y173" s="40"/>
      <c r="Z173" s="40"/>
      <c r="AA173" s="40"/>
      <c r="AB173" s="40"/>
      <c r="AC173" s="40"/>
      <c r="AD173" s="40"/>
      <c r="AE173" s="40"/>
      <c r="AT173" s="18" t="s">
        <v>210</v>
      </c>
      <c r="AU173" s="18" t="s">
        <v>86</v>
      </c>
    </row>
    <row r="174" spans="1:65" s="2" customFormat="1" ht="30" customHeight="1">
      <c r="A174" s="40"/>
      <c r="B174" s="41"/>
      <c r="C174" s="260" t="s">
        <v>380</v>
      </c>
      <c r="D174" s="260" t="s">
        <v>222</v>
      </c>
      <c r="E174" s="261" t="s">
        <v>1872</v>
      </c>
      <c r="F174" s="262" t="s">
        <v>1873</v>
      </c>
      <c r="G174" s="263" t="s">
        <v>206</v>
      </c>
      <c r="H174" s="264">
        <v>1</v>
      </c>
      <c r="I174" s="265"/>
      <c r="J174" s="266">
        <f>ROUND(I174*H174,2)</f>
        <v>0</v>
      </c>
      <c r="K174" s="262" t="s">
        <v>32</v>
      </c>
      <c r="L174" s="46"/>
      <c r="M174" s="267" t="s">
        <v>32</v>
      </c>
      <c r="N174" s="268" t="s">
        <v>48</v>
      </c>
      <c r="O174" s="86"/>
      <c r="P174" s="230">
        <f>O174*H174</f>
        <v>0</v>
      </c>
      <c r="Q174" s="230">
        <v>0</v>
      </c>
      <c r="R174" s="230">
        <f>Q174*H174</f>
        <v>0</v>
      </c>
      <c r="S174" s="230">
        <v>0</v>
      </c>
      <c r="T174" s="231">
        <f>S174*H174</f>
        <v>0</v>
      </c>
      <c r="U174" s="40"/>
      <c r="V174" s="40"/>
      <c r="W174" s="40"/>
      <c r="X174" s="40"/>
      <c r="Y174" s="40"/>
      <c r="Z174" s="40"/>
      <c r="AA174" s="40"/>
      <c r="AB174" s="40"/>
      <c r="AC174" s="40"/>
      <c r="AD174" s="40"/>
      <c r="AE174" s="40"/>
      <c r="AR174" s="232" t="s">
        <v>209</v>
      </c>
      <c r="AT174" s="232" t="s">
        <v>222</v>
      </c>
      <c r="AU174" s="232" t="s">
        <v>86</v>
      </c>
      <c r="AY174" s="18" t="s">
        <v>199</v>
      </c>
      <c r="BE174" s="233">
        <f>IF(N174="základní",J174,0)</f>
        <v>0</v>
      </c>
      <c r="BF174" s="233">
        <f>IF(N174="snížená",J174,0)</f>
        <v>0</v>
      </c>
      <c r="BG174" s="233">
        <f>IF(N174="zákl. přenesená",J174,0)</f>
        <v>0</v>
      </c>
      <c r="BH174" s="233">
        <f>IF(N174="sníž. přenesená",J174,0)</f>
        <v>0</v>
      </c>
      <c r="BI174" s="233">
        <f>IF(N174="nulová",J174,0)</f>
        <v>0</v>
      </c>
      <c r="BJ174" s="18" t="s">
        <v>84</v>
      </c>
      <c r="BK174" s="233">
        <f>ROUND(I174*H174,2)</f>
        <v>0</v>
      </c>
      <c r="BL174" s="18" t="s">
        <v>209</v>
      </c>
      <c r="BM174" s="232" t="s">
        <v>383</v>
      </c>
    </row>
    <row r="175" spans="1:47" s="2" customFormat="1" ht="12">
      <c r="A175" s="40"/>
      <c r="B175" s="41"/>
      <c r="C175" s="42"/>
      <c r="D175" s="234" t="s">
        <v>210</v>
      </c>
      <c r="E175" s="42"/>
      <c r="F175" s="235" t="s">
        <v>1873</v>
      </c>
      <c r="G175" s="42"/>
      <c r="H175" s="42"/>
      <c r="I175" s="138"/>
      <c r="J175" s="42"/>
      <c r="K175" s="42"/>
      <c r="L175" s="46"/>
      <c r="M175" s="236"/>
      <c r="N175" s="237"/>
      <c r="O175" s="86"/>
      <c r="P175" s="86"/>
      <c r="Q175" s="86"/>
      <c r="R175" s="86"/>
      <c r="S175" s="86"/>
      <c r="T175" s="87"/>
      <c r="U175" s="40"/>
      <c r="V175" s="40"/>
      <c r="W175" s="40"/>
      <c r="X175" s="40"/>
      <c r="Y175" s="40"/>
      <c r="Z175" s="40"/>
      <c r="AA175" s="40"/>
      <c r="AB175" s="40"/>
      <c r="AC175" s="40"/>
      <c r="AD175" s="40"/>
      <c r="AE175" s="40"/>
      <c r="AT175" s="18" t="s">
        <v>210</v>
      </c>
      <c r="AU175" s="18" t="s">
        <v>86</v>
      </c>
    </row>
    <row r="176" spans="1:65" s="2" customFormat="1" ht="19.8" customHeight="1">
      <c r="A176" s="40"/>
      <c r="B176" s="41"/>
      <c r="C176" s="260" t="s">
        <v>274</v>
      </c>
      <c r="D176" s="260" t="s">
        <v>222</v>
      </c>
      <c r="E176" s="261" t="s">
        <v>250</v>
      </c>
      <c r="F176" s="262" t="s">
        <v>1874</v>
      </c>
      <c r="G176" s="263" t="s">
        <v>252</v>
      </c>
      <c r="H176" s="264">
        <v>45</v>
      </c>
      <c r="I176" s="265"/>
      <c r="J176" s="266">
        <f>ROUND(I176*H176,2)</f>
        <v>0</v>
      </c>
      <c r="K176" s="262" t="s">
        <v>32</v>
      </c>
      <c r="L176" s="46"/>
      <c r="M176" s="267" t="s">
        <v>32</v>
      </c>
      <c r="N176" s="268" t="s">
        <v>48</v>
      </c>
      <c r="O176" s="86"/>
      <c r="P176" s="230">
        <f>O176*H176</f>
        <v>0</v>
      </c>
      <c r="Q176" s="230">
        <v>0</v>
      </c>
      <c r="R176" s="230">
        <f>Q176*H176</f>
        <v>0</v>
      </c>
      <c r="S176" s="230">
        <v>0</v>
      </c>
      <c r="T176" s="231">
        <f>S176*H176</f>
        <v>0</v>
      </c>
      <c r="U176" s="40"/>
      <c r="V176" s="40"/>
      <c r="W176" s="40"/>
      <c r="X176" s="40"/>
      <c r="Y176" s="40"/>
      <c r="Z176" s="40"/>
      <c r="AA176" s="40"/>
      <c r="AB176" s="40"/>
      <c r="AC176" s="40"/>
      <c r="AD176" s="40"/>
      <c r="AE176" s="40"/>
      <c r="AR176" s="232" t="s">
        <v>209</v>
      </c>
      <c r="AT176" s="232" t="s">
        <v>222</v>
      </c>
      <c r="AU176" s="232" t="s">
        <v>86</v>
      </c>
      <c r="AY176" s="18" t="s">
        <v>199</v>
      </c>
      <c r="BE176" s="233">
        <f>IF(N176="základní",J176,0)</f>
        <v>0</v>
      </c>
      <c r="BF176" s="233">
        <f>IF(N176="snížená",J176,0)</f>
        <v>0</v>
      </c>
      <c r="BG176" s="233">
        <f>IF(N176="zákl. přenesená",J176,0)</f>
        <v>0</v>
      </c>
      <c r="BH176" s="233">
        <f>IF(N176="sníž. přenesená",J176,0)</f>
        <v>0</v>
      </c>
      <c r="BI176" s="233">
        <f>IF(N176="nulová",J176,0)</f>
        <v>0</v>
      </c>
      <c r="BJ176" s="18" t="s">
        <v>84</v>
      </c>
      <c r="BK176" s="233">
        <f>ROUND(I176*H176,2)</f>
        <v>0</v>
      </c>
      <c r="BL176" s="18" t="s">
        <v>209</v>
      </c>
      <c r="BM176" s="232" t="s">
        <v>386</v>
      </c>
    </row>
    <row r="177" spans="1:47" s="2" customFormat="1" ht="12">
      <c r="A177" s="40"/>
      <c r="B177" s="41"/>
      <c r="C177" s="42"/>
      <c r="D177" s="234" t="s">
        <v>210</v>
      </c>
      <c r="E177" s="42"/>
      <c r="F177" s="235" t="s">
        <v>1874</v>
      </c>
      <c r="G177" s="42"/>
      <c r="H177" s="42"/>
      <c r="I177" s="138"/>
      <c r="J177" s="42"/>
      <c r="K177" s="42"/>
      <c r="L177" s="46"/>
      <c r="M177" s="272"/>
      <c r="N177" s="273"/>
      <c r="O177" s="274"/>
      <c r="P177" s="274"/>
      <c r="Q177" s="274"/>
      <c r="R177" s="274"/>
      <c r="S177" s="274"/>
      <c r="T177" s="275"/>
      <c r="U177" s="40"/>
      <c r="V177" s="40"/>
      <c r="W177" s="40"/>
      <c r="X177" s="40"/>
      <c r="Y177" s="40"/>
      <c r="Z177" s="40"/>
      <c r="AA177" s="40"/>
      <c r="AB177" s="40"/>
      <c r="AC177" s="40"/>
      <c r="AD177" s="40"/>
      <c r="AE177" s="40"/>
      <c r="AT177" s="18" t="s">
        <v>210</v>
      </c>
      <c r="AU177" s="18" t="s">
        <v>86</v>
      </c>
    </row>
    <row r="178" spans="1:31" s="2" customFormat="1" ht="6.95" customHeight="1">
      <c r="A178" s="40"/>
      <c r="B178" s="61"/>
      <c r="C178" s="62"/>
      <c r="D178" s="62"/>
      <c r="E178" s="62"/>
      <c r="F178" s="62"/>
      <c r="G178" s="62"/>
      <c r="H178" s="62"/>
      <c r="I178" s="168"/>
      <c r="J178" s="62"/>
      <c r="K178" s="62"/>
      <c r="L178" s="46"/>
      <c r="M178" s="40"/>
      <c r="O178" s="40"/>
      <c r="P178" s="40"/>
      <c r="Q178" s="40"/>
      <c r="R178" s="40"/>
      <c r="S178" s="40"/>
      <c r="T178" s="40"/>
      <c r="U178" s="40"/>
      <c r="V178" s="40"/>
      <c r="W178" s="40"/>
      <c r="X178" s="40"/>
      <c r="Y178" s="40"/>
      <c r="Z178" s="40"/>
      <c r="AA178" s="40"/>
      <c r="AB178" s="40"/>
      <c r="AC178" s="40"/>
      <c r="AD178" s="40"/>
      <c r="AE178" s="40"/>
    </row>
  </sheetData>
  <sheetProtection password="CC35" sheet="1" objects="1" scenarios="1" formatColumns="0" formatRows="0" autoFilter="0"/>
  <autoFilter ref="C90:K177"/>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B2:K223"/>
  <sheetViews>
    <sheetView showGridLines="0" workbookViewId="0" topLeftCell="A1"/>
  </sheetViews>
  <sheetFormatPr defaultColWidth="9.140625" defaultRowHeight="12"/>
  <cols>
    <col min="1" max="1" width="8.28125" style="286" customWidth="1"/>
    <col min="2" max="2" width="1.7109375" style="286" customWidth="1"/>
    <col min="3" max="4" width="5.00390625" style="286" customWidth="1"/>
    <col min="5" max="5" width="11.7109375" style="286" customWidth="1"/>
    <col min="6" max="6" width="9.140625" style="286" customWidth="1"/>
    <col min="7" max="7" width="5.00390625" style="286" customWidth="1"/>
    <col min="8" max="8" width="77.8515625" style="286" customWidth="1"/>
    <col min="9" max="10" width="20.00390625" style="286" customWidth="1"/>
    <col min="11" max="11" width="1.7109375" style="286" customWidth="1"/>
  </cols>
  <sheetData>
    <row r="1" s="1" customFormat="1" ht="37.5" customHeight="1"/>
    <row r="2" spans="2:11" s="1" customFormat="1" ht="7.5" customHeight="1">
      <c r="B2" s="287"/>
      <c r="C2" s="288"/>
      <c r="D2" s="288"/>
      <c r="E2" s="288"/>
      <c r="F2" s="288"/>
      <c r="G2" s="288"/>
      <c r="H2" s="288"/>
      <c r="I2" s="288"/>
      <c r="J2" s="288"/>
      <c r="K2" s="289"/>
    </row>
    <row r="3" spans="2:11" s="16" customFormat="1" ht="45" customHeight="1">
      <c r="B3" s="290"/>
      <c r="C3" s="291" t="s">
        <v>1875</v>
      </c>
      <c r="D3" s="291"/>
      <c r="E3" s="291"/>
      <c r="F3" s="291"/>
      <c r="G3" s="291"/>
      <c r="H3" s="291"/>
      <c r="I3" s="291"/>
      <c r="J3" s="291"/>
      <c r="K3" s="292"/>
    </row>
    <row r="4" spans="2:11" s="1" customFormat="1" ht="25.5" customHeight="1">
      <c r="B4" s="293"/>
      <c r="C4" s="294" t="s">
        <v>1876</v>
      </c>
      <c r="D4" s="294"/>
      <c r="E4" s="294"/>
      <c r="F4" s="294"/>
      <c r="G4" s="294"/>
      <c r="H4" s="294"/>
      <c r="I4" s="294"/>
      <c r="J4" s="294"/>
      <c r="K4" s="295"/>
    </row>
    <row r="5" spans="2:11" s="1" customFormat="1" ht="5.25" customHeight="1">
      <c r="B5" s="293"/>
      <c r="C5" s="296"/>
      <c r="D5" s="296"/>
      <c r="E5" s="296"/>
      <c r="F5" s="296"/>
      <c r="G5" s="296"/>
      <c r="H5" s="296"/>
      <c r="I5" s="296"/>
      <c r="J5" s="296"/>
      <c r="K5" s="295"/>
    </row>
    <row r="6" spans="2:11" s="1" customFormat="1" ht="15" customHeight="1">
      <c r="B6" s="293"/>
      <c r="C6" s="297" t="s">
        <v>1877</v>
      </c>
      <c r="D6" s="297"/>
      <c r="E6" s="297"/>
      <c r="F6" s="297"/>
      <c r="G6" s="297"/>
      <c r="H6" s="297"/>
      <c r="I6" s="297"/>
      <c r="J6" s="297"/>
      <c r="K6" s="295"/>
    </row>
    <row r="7" spans="2:11" s="1" customFormat="1" ht="15" customHeight="1">
      <c r="B7" s="298"/>
      <c r="C7" s="297" t="s">
        <v>1878</v>
      </c>
      <c r="D7" s="297"/>
      <c r="E7" s="297"/>
      <c r="F7" s="297"/>
      <c r="G7" s="297"/>
      <c r="H7" s="297"/>
      <c r="I7" s="297"/>
      <c r="J7" s="297"/>
      <c r="K7" s="295"/>
    </row>
    <row r="8" spans="2:11" s="1" customFormat="1" ht="12.75" customHeight="1">
      <c r="B8" s="298"/>
      <c r="C8" s="297"/>
      <c r="D8" s="297"/>
      <c r="E8" s="297"/>
      <c r="F8" s="297"/>
      <c r="G8" s="297"/>
      <c r="H8" s="297"/>
      <c r="I8" s="297"/>
      <c r="J8" s="297"/>
      <c r="K8" s="295"/>
    </row>
    <row r="9" spans="2:11" s="1" customFormat="1" ht="15" customHeight="1">
      <c r="B9" s="298"/>
      <c r="C9" s="297" t="s">
        <v>1879</v>
      </c>
      <c r="D9" s="297"/>
      <c r="E9" s="297"/>
      <c r="F9" s="297"/>
      <c r="G9" s="297"/>
      <c r="H9" s="297"/>
      <c r="I9" s="297"/>
      <c r="J9" s="297"/>
      <c r="K9" s="295"/>
    </row>
    <row r="10" spans="2:11" s="1" customFormat="1" ht="15" customHeight="1">
      <c r="B10" s="298"/>
      <c r="C10" s="297"/>
      <c r="D10" s="297" t="s">
        <v>1880</v>
      </c>
      <c r="E10" s="297"/>
      <c r="F10" s="297"/>
      <c r="G10" s="297"/>
      <c r="H10" s="297"/>
      <c r="I10" s="297"/>
      <c r="J10" s="297"/>
      <c r="K10" s="295"/>
    </row>
    <row r="11" spans="2:11" s="1" customFormat="1" ht="15" customHeight="1">
      <c r="B11" s="298"/>
      <c r="C11" s="299"/>
      <c r="D11" s="297" t="s">
        <v>1881</v>
      </c>
      <c r="E11" s="297"/>
      <c r="F11" s="297"/>
      <c r="G11" s="297"/>
      <c r="H11" s="297"/>
      <c r="I11" s="297"/>
      <c r="J11" s="297"/>
      <c r="K11" s="295"/>
    </row>
    <row r="12" spans="2:11" s="1" customFormat="1" ht="15" customHeight="1">
      <c r="B12" s="298"/>
      <c r="C12" s="299"/>
      <c r="D12" s="297"/>
      <c r="E12" s="297"/>
      <c r="F12" s="297"/>
      <c r="G12" s="297"/>
      <c r="H12" s="297"/>
      <c r="I12" s="297"/>
      <c r="J12" s="297"/>
      <c r="K12" s="295"/>
    </row>
    <row r="13" spans="2:11" s="1" customFormat="1" ht="15" customHeight="1">
      <c r="B13" s="298"/>
      <c r="C13" s="299"/>
      <c r="D13" s="300" t="s">
        <v>1882</v>
      </c>
      <c r="E13" s="297"/>
      <c r="F13" s="297"/>
      <c r="G13" s="297"/>
      <c r="H13" s="297"/>
      <c r="I13" s="297"/>
      <c r="J13" s="297"/>
      <c r="K13" s="295"/>
    </row>
    <row r="14" spans="2:11" s="1" customFormat="1" ht="12.75" customHeight="1">
      <c r="B14" s="298"/>
      <c r="C14" s="299"/>
      <c r="D14" s="299"/>
      <c r="E14" s="299"/>
      <c r="F14" s="299"/>
      <c r="G14" s="299"/>
      <c r="H14" s="299"/>
      <c r="I14" s="299"/>
      <c r="J14" s="299"/>
      <c r="K14" s="295"/>
    </row>
    <row r="15" spans="2:11" s="1" customFormat="1" ht="15" customHeight="1">
      <c r="B15" s="298"/>
      <c r="C15" s="299"/>
      <c r="D15" s="297" t="s">
        <v>1883</v>
      </c>
      <c r="E15" s="297"/>
      <c r="F15" s="297"/>
      <c r="G15" s="297"/>
      <c r="H15" s="297"/>
      <c r="I15" s="297"/>
      <c r="J15" s="297"/>
      <c r="K15" s="295"/>
    </row>
    <row r="16" spans="2:11" s="1" customFormat="1" ht="15" customHeight="1">
      <c r="B16" s="298"/>
      <c r="C16" s="299"/>
      <c r="D16" s="297" t="s">
        <v>1884</v>
      </c>
      <c r="E16" s="297"/>
      <c r="F16" s="297"/>
      <c r="G16" s="297"/>
      <c r="H16" s="297"/>
      <c r="I16" s="297"/>
      <c r="J16" s="297"/>
      <c r="K16" s="295"/>
    </row>
    <row r="17" spans="2:11" s="1" customFormat="1" ht="15" customHeight="1">
      <c r="B17" s="298"/>
      <c r="C17" s="299"/>
      <c r="D17" s="297" t="s">
        <v>1885</v>
      </c>
      <c r="E17" s="297"/>
      <c r="F17" s="297"/>
      <c r="G17" s="297"/>
      <c r="H17" s="297"/>
      <c r="I17" s="297"/>
      <c r="J17" s="297"/>
      <c r="K17" s="295"/>
    </row>
    <row r="18" spans="2:11" s="1" customFormat="1" ht="15" customHeight="1">
      <c r="B18" s="298"/>
      <c r="C18" s="299"/>
      <c r="D18" s="299"/>
      <c r="E18" s="301" t="s">
        <v>83</v>
      </c>
      <c r="F18" s="297" t="s">
        <v>1886</v>
      </c>
      <c r="G18" s="297"/>
      <c r="H18" s="297"/>
      <c r="I18" s="297"/>
      <c r="J18" s="297"/>
      <c r="K18" s="295"/>
    </row>
    <row r="19" spans="2:11" s="1" customFormat="1" ht="15" customHeight="1">
      <c r="B19" s="298"/>
      <c r="C19" s="299"/>
      <c r="D19" s="299"/>
      <c r="E19" s="301" t="s">
        <v>1887</v>
      </c>
      <c r="F19" s="297" t="s">
        <v>1888</v>
      </c>
      <c r="G19" s="297"/>
      <c r="H19" s="297"/>
      <c r="I19" s="297"/>
      <c r="J19" s="297"/>
      <c r="K19" s="295"/>
    </row>
    <row r="20" spans="2:11" s="1" customFormat="1" ht="15" customHeight="1">
      <c r="B20" s="298"/>
      <c r="C20" s="299"/>
      <c r="D20" s="299"/>
      <c r="E20" s="301" t="s">
        <v>1889</v>
      </c>
      <c r="F20" s="297" t="s">
        <v>1890</v>
      </c>
      <c r="G20" s="297"/>
      <c r="H20" s="297"/>
      <c r="I20" s="297"/>
      <c r="J20" s="297"/>
      <c r="K20" s="295"/>
    </row>
    <row r="21" spans="2:11" s="1" customFormat="1" ht="15" customHeight="1">
      <c r="B21" s="298"/>
      <c r="C21" s="299"/>
      <c r="D21" s="299"/>
      <c r="E21" s="301" t="s">
        <v>1891</v>
      </c>
      <c r="F21" s="297" t="s">
        <v>1892</v>
      </c>
      <c r="G21" s="297"/>
      <c r="H21" s="297"/>
      <c r="I21" s="297"/>
      <c r="J21" s="297"/>
      <c r="K21" s="295"/>
    </row>
    <row r="22" spans="2:11" s="1" customFormat="1" ht="15" customHeight="1">
      <c r="B22" s="298"/>
      <c r="C22" s="299"/>
      <c r="D22" s="299"/>
      <c r="E22" s="301" t="s">
        <v>247</v>
      </c>
      <c r="F22" s="297" t="s">
        <v>248</v>
      </c>
      <c r="G22" s="297"/>
      <c r="H22" s="297"/>
      <c r="I22" s="297"/>
      <c r="J22" s="297"/>
      <c r="K22" s="295"/>
    </row>
    <row r="23" spans="2:11" s="1" customFormat="1" ht="15" customHeight="1">
      <c r="B23" s="298"/>
      <c r="C23" s="299"/>
      <c r="D23" s="299"/>
      <c r="E23" s="301" t="s">
        <v>1893</v>
      </c>
      <c r="F23" s="297" t="s">
        <v>1894</v>
      </c>
      <c r="G23" s="297"/>
      <c r="H23" s="297"/>
      <c r="I23" s="297"/>
      <c r="J23" s="297"/>
      <c r="K23" s="295"/>
    </row>
    <row r="24" spans="2:11" s="1" customFormat="1" ht="12.75" customHeight="1">
      <c r="B24" s="298"/>
      <c r="C24" s="299"/>
      <c r="D24" s="299"/>
      <c r="E24" s="299"/>
      <c r="F24" s="299"/>
      <c r="G24" s="299"/>
      <c r="H24" s="299"/>
      <c r="I24" s="299"/>
      <c r="J24" s="299"/>
      <c r="K24" s="295"/>
    </row>
    <row r="25" spans="2:11" s="1" customFormat="1" ht="15" customHeight="1">
      <c r="B25" s="298"/>
      <c r="C25" s="297" t="s">
        <v>1895</v>
      </c>
      <c r="D25" s="297"/>
      <c r="E25" s="297"/>
      <c r="F25" s="297"/>
      <c r="G25" s="297"/>
      <c r="H25" s="297"/>
      <c r="I25" s="297"/>
      <c r="J25" s="297"/>
      <c r="K25" s="295"/>
    </row>
    <row r="26" spans="2:11" s="1" customFormat="1" ht="15" customHeight="1">
      <c r="B26" s="298"/>
      <c r="C26" s="297" t="s">
        <v>1896</v>
      </c>
      <c r="D26" s="297"/>
      <c r="E26" s="297"/>
      <c r="F26" s="297"/>
      <c r="G26" s="297"/>
      <c r="H26" s="297"/>
      <c r="I26" s="297"/>
      <c r="J26" s="297"/>
      <c r="K26" s="295"/>
    </row>
    <row r="27" spans="2:11" s="1" customFormat="1" ht="15" customHeight="1">
      <c r="B27" s="298"/>
      <c r="C27" s="297"/>
      <c r="D27" s="297" t="s">
        <v>1897</v>
      </c>
      <c r="E27" s="297"/>
      <c r="F27" s="297"/>
      <c r="G27" s="297"/>
      <c r="H27" s="297"/>
      <c r="I27" s="297"/>
      <c r="J27" s="297"/>
      <c r="K27" s="295"/>
    </row>
    <row r="28" spans="2:11" s="1" customFormat="1" ht="15" customHeight="1">
      <c r="B28" s="298"/>
      <c r="C28" s="299"/>
      <c r="D28" s="297" t="s">
        <v>1898</v>
      </c>
      <c r="E28" s="297"/>
      <c r="F28" s="297"/>
      <c r="G28" s="297"/>
      <c r="H28" s="297"/>
      <c r="I28" s="297"/>
      <c r="J28" s="297"/>
      <c r="K28" s="295"/>
    </row>
    <row r="29" spans="2:11" s="1" customFormat="1" ht="12.75" customHeight="1">
      <c r="B29" s="298"/>
      <c r="C29" s="299"/>
      <c r="D29" s="299"/>
      <c r="E29" s="299"/>
      <c r="F29" s="299"/>
      <c r="G29" s="299"/>
      <c r="H29" s="299"/>
      <c r="I29" s="299"/>
      <c r="J29" s="299"/>
      <c r="K29" s="295"/>
    </row>
    <row r="30" spans="2:11" s="1" customFormat="1" ht="15" customHeight="1">
      <c r="B30" s="298"/>
      <c r="C30" s="299"/>
      <c r="D30" s="297" t="s">
        <v>1899</v>
      </c>
      <c r="E30" s="297"/>
      <c r="F30" s="297"/>
      <c r="G30" s="297"/>
      <c r="H30" s="297"/>
      <c r="I30" s="297"/>
      <c r="J30" s="297"/>
      <c r="K30" s="295"/>
    </row>
    <row r="31" spans="2:11" s="1" customFormat="1" ht="15" customHeight="1">
      <c r="B31" s="298"/>
      <c r="C31" s="299"/>
      <c r="D31" s="297" t="s">
        <v>1900</v>
      </c>
      <c r="E31" s="297"/>
      <c r="F31" s="297"/>
      <c r="G31" s="297"/>
      <c r="H31" s="297"/>
      <c r="I31" s="297"/>
      <c r="J31" s="297"/>
      <c r="K31" s="295"/>
    </row>
    <row r="32" spans="2:11" s="1" customFormat="1" ht="12.75" customHeight="1">
      <c r="B32" s="298"/>
      <c r="C32" s="299"/>
      <c r="D32" s="299"/>
      <c r="E32" s="299"/>
      <c r="F32" s="299"/>
      <c r="G32" s="299"/>
      <c r="H32" s="299"/>
      <c r="I32" s="299"/>
      <c r="J32" s="299"/>
      <c r="K32" s="295"/>
    </row>
    <row r="33" spans="2:11" s="1" customFormat="1" ht="15" customHeight="1">
      <c r="B33" s="298"/>
      <c r="C33" s="299"/>
      <c r="D33" s="297" t="s">
        <v>1901</v>
      </c>
      <c r="E33" s="297"/>
      <c r="F33" s="297"/>
      <c r="G33" s="297"/>
      <c r="H33" s="297"/>
      <c r="I33" s="297"/>
      <c r="J33" s="297"/>
      <c r="K33" s="295"/>
    </row>
    <row r="34" spans="2:11" s="1" customFormat="1" ht="15" customHeight="1">
      <c r="B34" s="298"/>
      <c r="C34" s="299"/>
      <c r="D34" s="297" t="s">
        <v>1902</v>
      </c>
      <c r="E34" s="297"/>
      <c r="F34" s="297"/>
      <c r="G34" s="297"/>
      <c r="H34" s="297"/>
      <c r="I34" s="297"/>
      <c r="J34" s="297"/>
      <c r="K34" s="295"/>
    </row>
    <row r="35" spans="2:11" s="1" customFormat="1" ht="15" customHeight="1">
      <c r="B35" s="298"/>
      <c r="C35" s="299"/>
      <c r="D35" s="297" t="s">
        <v>1903</v>
      </c>
      <c r="E35" s="297"/>
      <c r="F35" s="297"/>
      <c r="G35" s="297"/>
      <c r="H35" s="297"/>
      <c r="I35" s="297"/>
      <c r="J35" s="297"/>
      <c r="K35" s="295"/>
    </row>
    <row r="36" spans="2:11" s="1" customFormat="1" ht="15" customHeight="1">
      <c r="B36" s="298"/>
      <c r="C36" s="299"/>
      <c r="D36" s="297"/>
      <c r="E36" s="300" t="s">
        <v>185</v>
      </c>
      <c r="F36" s="297"/>
      <c r="G36" s="297" t="s">
        <v>1904</v>
      </c>
      <c r="H36" s="297"/>
      <c r="I36" s="297"/>
      <c r="J36" s="297"/>
      <c r="K36" s="295"/>
    </row>
    <row r="37" spans="2:11" s="1" customFormat="1" ht="30.75" customHeight="1">
      <c r="B37" s="298"/>
      <c r="C37" s="299"/>
      <c r="D37" s="297"/>
      <c r="E37" s="300" t="s">
        <v>1905</v>
      </c>
      <c r="F37" s="297"/>
      <c r="G37" s="297" t="s">
        <v>1906</v>
      </c>
      <c r="H37" s="297"/>
      <c r="I37" s="297"/>
      <c r="J37" s="297"/>
      <c r="K37" s="295"/>
    </row>
    <row r="38" spans="2:11" s="1" customFormat="1" ht="15" customHeight="1">
      <c r="B38" s="298"/>
      <c r="C38" s="299"/>
      <c r="D38" s="297"/>
      <c r="E38" s="300" t="s">
        <v>58</v>
      </c>
      <c r="F38" s="297"/>
      <c r="G38" s="297" t="s">
        <v>1907</v>
      </c>
      <c r="H38" s="297"/>
      <c r="I38" s="297"/>
      <c r="J38" s="297"/>
      <c r="K38" s="295"/>
    </row>
    <row r="39" spans="2:11" s="1" customFormat="1" ht="15" customHeight="1">
      <c r="B39" s="298"/>
      <c r="C39" s="299"/>
      <c r="D39" s="297"/>
      <c r="E39" s="300" t="s">
        <v>59</v>
      </c>
      <c r="F39" s="297"/>
      <c r="G39" s="297" t="s">
        <v>1908</v>
      </c>
      <c r="H39" s="297"/>
      <c r="I39" s="297"/>
      <c r="J39" s="297"/>
      <c r="K39" s="295"/>
    </row>
    <row r="40" spans="2:11" s="1" customFormat="1" ht="15" customHeight="1">
      <c r="B40" s="298"/>
      <c r="C40" s="299"/>
      <c r="D40" s="297"/>
      <c r="E40" s="300" t="s">
        <v>186</v>
      </c>
      <c r="F40" s="297"/>
      <c r="G40" s="297" t="s">
        <v>1909</v>
      </c>
      <c r="H40" s="297"/>
      <c r="I40" s="297"/>
      <c r="J40" s="297"/>
      <c r="K40" s="295"/>
    </row>
    <row r="41" spans="2:11" s="1" customFormat="1" ht="15" customHeight="1">
      <c r="B41" s="298"/>
      <c r="C41" s="299"/>
      <c r="D41" s="297"/>
      <c r="E41" s="300" t="s">
        <v>187</v>
      </c>
      <c r="F41" s="297"/>
      <c r="G41" s="297" t="s">
        <v>1910</v>
      </c>
      <c r="H41" s="297"/>
      <c r="I41" s="297"/>
      <c r="J41" s="297"/>
      <c r="K41" s="295"/>
    </row>
    <row r="42" spans="2:11" s="1" customFormat="1" ht="15" customHeight="1">
      <c r="B42" s="298"/>
      <c r="C42" s="299"/>
      <c r="D42" s="297"/>
      <c r="E42" s="300" t="s">
        <v>1911</v>
      </c>
      <c r="F42" s="297"/>
      <c r="G42" s="297" t="s">
        <v>1912</v>
      </c>
      <c r="H42" s="297"/>
      <c r="I42" s="297"/>
      <c r="J42" s="297"/>
      <c r="K42" s="295"/>
    </row>
    <row r="43" spans="2:11" s="1" customFormat="1" ht="15" customHeight="1">
      <c r="B43" s="298"/>
      <c r="C43" s="299"/>
      <c r="D43" s="297"/>
      <c r="E43" s="300"/>
      <c r="F43" s="297"/>
      <c r="G43" s="297" t="s">
        <v>1913</v>
      </c>
      <c r="H43" s="297"/>
      <c r="I43" s="297"/>
      <c r="J43" s="297"/>
      <c r="K43" s="295"/>
    </row>
    <row r="44" spans="2:11" s="1" customFormat="1" ht="15" customHeight="1">
      <c r="B44" s="298"/>
      <c r="C44" s="299"/>
      <c r="D44" s="297"/>
      <c r="E44" s="300" t="s">
        <v>1914</v>
      </c>
      <c r="F44" s="297"/>
      <c r="G44" s="297" t="s">
        <v>1915</v>
      </c>
      <c r="H44" s="297"/>
      <c r="I44" s="297"/>
      <c r="J44" s="297"/>
      <c r="K44" s="295"/>
    </row>
    <row r="45" spans="2:11" s="1" customFormat="1" ht="15" customHeight="1">
      <c r="B45" s="298"/>
      <c r="C45" s="299"/>
      <c r="D45" s="297"/>
      <c r="E45" s="300" t="s">
        <v>189</v>
      </c>
      <c r="F45" s="297"/>
      <c r="G45" s="297" t="s">
        <v>1916</v>
      </c>
      <c r="H45" s="297"/>
      <c r="I45" s="297"/>
      <c r="J45" s="297"/>
      <c r="K45" s="295"/>
    </row>
    <row r="46" spans="2:11" s="1" customFormat="1" ht="12.75" customHeight="1">
      <c r="B46" s="298"/>
      <c r="C46" s="299"/>
      <c r="D46" s="297"/>
      <c r="E46" s="297"/>
      <c r="F46" s="297"/>
      <c r="G46" s="297"/>
      <c r="H46" s="297"/>
      <c r="I46" s="297"/>
      <c r="J46" s="297"/>
      <c r="K46" s="295"/>
    </row>
    <row r="47" spans="2:11" s="1" customFormat="1" ht="15" customHeight="1">
      <c r="B47" s="298"/>
      <c r="C47" s="299"/>
      <c r="D47" s="297" t="s">
        <v>1917</v>
      </c>
      <c r="E47" s="297"/>
      <c r="F47" s="297"/>
      <c r="G47" s="297"/>
      <c r="H47" s="297"/>
      <c r="I47" s="297"/>
      <c r="J47" s="297"/>
      <c r="K47" s="295"/>
    </row>
    <row r="48" spans="2:11" s="1" customFormat="1" ht="15" customHeight="1">
      <c r="B48" s="298"/>
      <c r="C48" s="299"/>
      <c r="D48" s="299"/>
      <c r="E48" s="297" t="s">
        <v>1918</v>
      </c>
      <c r="F48" s="297"/>
      <c r="G48" s="297"/>
      <c r="H48" s="297"/>
      <c r="I48" s="297"/>
      <c r="J48" s="297"/>
      <c r="K48" s="295"/>
    </row>
    <row r="49" spans="2:11" s="1" customFormat="1" ht="15" customHeight="1">
      <c r="B49" s="298"/>
      <c r="C49" s="299"/>
      <c r="D49" s="299"/>
      <c r="E49" s="297" t="s">
        <v>1919</v>
      </c>
      <c r="F49" s="297"/>
      <c r="G49" s="297"/>
      <c r="H49" s="297"/>
      <c r="I49" s="297"/>
      <c r="J49" s="297"/>
      <c r="K49" s="295"/>
    </row>
    <row r="50" spans="2:11" s="1" customFormat="1" ht="15" customHeight="1">
      <c r="B50" s="298"/>
      <c r="C50" s="299"/>
      <c r="D50" s="299"/>
      <c r="E50" s="297" t="s">
        <v>1920</v>
      </c>
      <c r="F50" s="297"/>
      <c r="G50" s="297"/>
      <c r="H50" s="297"/>
      <c r="I50" s="297"/>
      <c r="J50" s="297"/>
      <c r="K50" s="295"/>
    </row>
    <row r="51" spans="2:11" s="1" customFormat="1" ht="15" customHeight="1">
      <c r="B51" s="298"/>
      <c r="C51" s="299"/>
      <c r="D51" s="297" t="s">
        <v>1921</v>
      </c>
      <c r="E51" s="297"/>
      <c r="F51" s="297"/>
      <c r="G51" s="297"/>
      <c r="H51" s="297"/>
      <c r="I51" s="297"/>
      <c r="J51" s="297"/>
      <c r="K51" s="295"/>
    </row>
    <row r="52" spans="2:11" s="1" customFormat="1" ht="25.5" customHeight="1">
      <c r="B52" s="293"/>
      <c r="C52" s="294" t="s">
        <v>1922</v>
      </c>
      <c r="D52" s="294"/>
      <c r="E52" s="294"/>
      <c r="F52" s="294"/>
      <c r="G52" s="294"/>
      <c r="H52" s="294"/>
      <c r="I52" s="294"/>
      <c r="J52" s="294"/>
      <c r="K52" s="295"/>
    </row>
    <row r="53" spans="2:11" s="1" customFormat="1" ht="5.25" customHeight="1">
      <c r="B53" s="293"/>
      <c r="C53" s="296"/>
      <c r="D53" s="296"/>
      <c r="E53" s="296"/>
      <c r="F53" s="296"/>
      <c r="G53" s="296"/>
      <c r="H53" s="296"/>
      <c r="I53" s="296"/>
      <c r="J53" s="296"/>
      <c r="K53" s="295"/>
    </row>
    <row r="54" spans="2:11" s="1" customFormat="1" ht="15" customHeight="1">
      <c r="B54" s="293"/>
      <c r="C54" s="297" t="s">
        <v>1923</v>
      </c>
      <c r="D54" s="297"/>
      <c r="E54" s="297"/>
      <c r="F54" s="297"/>
      <c r="G54" s="297"/>
      <c r="H54" s="297"/>
      <c r="I54" s="297"/>
      <c r="J54" s="297"/>
      <c r="K54" s="295"/>
    </row>
    <row r="55" spans="2:11" s="1" customFormat="1" ht="15" customHeight="1">
      <c r="B55" s="293"/>
      <c r="C55" s="297" t="s">
        <v>1924</v>
      </c>
      <c r="D55" s="297"/>
      <c r="E55" s="297"/>
      <c r="F55" s="297"/>
      <c r="G55" s="297"/>
      <c r="H55" s="297"/>
      <c r="I55" s="297"/>
      <c r="J55" s="297"/>
      <c r="K55" s="295"/>
    </row>
    <row r="56" spans="2:11" s="1" customFormat="1" ht="12.75" customHeight="1">
      <c r="B56" s="293"/>
      <c r="C56" s="297"/>
      <c r="D56" s="297"/>
      <c r="E56" s="297"/>
      <c r="F56" s="297"/>
      <c r="G56" s="297"/>
      <c r="H56" s="297"/>
      <c r="I56" s="297"/>
      <c r="J56" s="297"/>
      <c r="K56" s="295"/>
    </row>
    <row r="57" spans="2:11" s="1" customFormat="1" ht="15" customHeight="1">
      <c r="B57" s="293"/>
      <c r="C57" s="297" t="s">
        <v>1925</v>
      </c>
      <c r="D57" s="297"/>
      <c r="E57" s="297"/>
      <c r="F57" s="297"/>
      <c r="G57" s="297"/>
      <c r="H57" s="297"/>
      <c r="I57" s="297"/>
      <c r="J57" s="297"/>
      <c r="K57" s="295"/>
    </row>
    <row r="58" spans="2:11" s="1" customFormat="1" ht="15" customHeight="1">
      <c r="B58" s="293"/>
      <c r="C58" s="299"/>
      <c r="D58" s="297" t="s">
        <v>1926</v>
      </c>
      <c r="E58" s="297"/>
      <c r="F58" s="297"/>
      <c r="G58" s="297"/>
      <c r="H58" s="297"/>
      <c r="I58" s="297"/>
      <c r="J58" s="297"/>
      <c r="K58" s="295"/>
    </row>
    <row r="59" spans="2:11" s="1" customFormat="1" ht="15" customHeight="1">
      <c r="B59" s="293"/>
      <c r="C59" s="299"/>
      <c r="D59" s="297" t="s">
        <v>1927</v>
      </c>
      <c r="E59" s="297"/>
      <c r="F59" s="297"/>
      <c r="G59" s="297"/>
      <c r="H59" s="297"/>
      <c r="I59" s="297"/>
      <c r="J59" s="297"/>
      <c r="K59" s="295"/>
    </row>
    <row r="60" spans="2:11" s="1" customFormat="1" ht="15" customHeight="1">
      <c r="B60" s="293"/>
      <c r="C60" s="299"/>
      <c r="D60" s="297" t="s">
        <v>1928</v>
      </c>
      <c r="E60" s="297"/>
      <c r="F60" s="297"/>
      <c r="G60" s="297"/>
      <c r="H60" s="297"/>
      <c r="I60" s="297"/>
      <c r="J60" s="297"/>
      <c r="K60" s="295"/>
    </row>
    <row r="61" spans="2:11" s="1" customFormat="1" ht="15" customHeight="1">
      <c r="B61" s="293"/>
      <c r="C61" s="299"/>
      <c r="D61" s="297" t="s">
        <v>1929</v>
      </c>
      <c r="E61" s="297"/>
      <c r="F61" s="297"/>
      <c r="G61" s="297"/>
      <c r="H61" s="297"/>
      <c r="I61" s="297"/>
      <c r="J61" s="297"/>
      <c r="K61" s="295"/>
    </row>
    <row r="62" spans="2:11" s="1" customFormat="1" ht="15" customHeight="1">
      <c r="B62" s="293"/>
      <c r="C62" s="299"/>
      <c r="D62" s="302" t="s">
        <v>1930</v>
      </c>
      <c r="E62" s="302"/>
      <c r="F62" s="302"/>
      <c r="G62" s="302"/>
      <c r="H62" s="302"/>
      <c r="I62" s="302"/>
      <c r="J62" s="302"/>
      <c r="K62" s="295"/>
    </row>
    <row r="63" spans="2:11" s="1" customFormat="1" ht="15" customHeight="1">
      <c r="B63" s="293"/>
      <c r="C63" s="299"/>
      <c r="D63" s="297" t="s">
        <v>1931</v>
      </c>
      <c r="E63" s="297"/>
      <c r="F63" s="297"/>
      <c r="G63" s="297"/>
      <c r="H63" s="297"/>
      <c r="I63" s="297"/>
      <c r="J63" s="297"/>
      <c r="K63" s="295"/>
    </row>
    <row r="64" spans="2:11" s="1" customFormat="1" ht="12.75" customHeight="1">
      <c r="B64" s="293"/>
      <c r="C64" s="299"/>
      <c r="D64" s="299"/>
      <c r="E64" s="303"/>
      <c r="F64" s="299"/>
      <c r="G64" s="299"/>
      <c r="H64" s="299"/>
      <c r="I64" s="299"/>
      <c r="J64" s="299"/>
      <c r="K64" s="295"/>
    </row>
    <row r="65" spans="2:11" s="1" customFormat="1" ht="15" customHeight="1">
      <c r="B65" s="293"/>
      <c r="C65" s="299"/>
      <c r="D65" s="297" t="s">
        <v>1932</v>
      </c>
      <c r="E65" s="297"/>
      <c r="F65" s="297"/>
      <c r="G65" s="297"/>
      <c r="H65" s="297"/>
      <c r="I65" s="297"/>
      <c r="J65" s="297"/>
      <c r="K65" s="295"/>
    </row>
    <row r="66" spans="2:11" s="1" customFormat="1" ht="15" customHeight="1">
      <c r="B66" s="293"/>
      <c r="C66" s="299"/>
      <c r="D66" s="302" t="s">
        <v>1933</v>
      </c>
      <c r="E66" s="302"/>
      <c r="F66" s="302"/>
      <c r="G66" s="302"/>
      <c r="H66" s="302"/>
      <c r="I66" s="302"/>
      <c r="J66" s="302"/>
      <c r="K66" s="295"/>
    </row>
    <row r="67" spans="2:11" s="1" customFormat="1" ht="15" customHeight="1">
      <c r="B67" s="293"/>
      <c r="C67" s="299"/>
      <c r="D67" s="297" t="s">
        <v>1934</v>
      </c>
      <c r="E67" s="297"/>
      <c r="F67" s="297"/>
      <c r="G67" s="297"/>
      <c r="H67" s="297"/>
      <c r="I67" s="297"/>
      <c r="J67" s="297"/>
      <c r="K67" s="295"/>
    </row>
    <row r="68" spans="2:11" s="1" customFormat="1" ht="15" customHeight="1">
      <c r="B68" s="293"/>
      <c r="C68" s="299"/>
      <c r="D68" s="297" t="s">
        <v>1935</v>
      </c>
      <c r="E68" s="297"/>
      <c r="F68" s="297"/>
      <c r="G68" s="297"/>
      <c r="H68" s="297"/>
      <c r="I68" s="297"/>
      <c r="J68" s="297"/>
      <c r="K68" s="295"/>
    </row>
    <row r="69" spans="2:11" s="1" customFormat="1" ht="15" customHeight="1">
      <c r="B69" s="293"/>
      <c r="C69" s="299"/>
      <c r="D69" s="297" t="s">
        <v>1936</v>
      </c>
      <c r="E69" s="297"/>
      <c r="F69" s="297"/>
      <c r="G69" s="297"/>
      <c r="H69" s="297"/>
      <c r="I69" s="297"/>
      <c r="J69" s="297"/>
      <c r="K69" s="295"/>
    </row>
    <row r="70" spans="2:11" s="1" customFormat="1" ht="15" customHeight="1">
      <c r="B70" s="293"/>
      <c r="C70" s="299"/>
      <c r="D70" s="297" t="s">
        <v>1937</v>
      </c>
      <c r="E70" s="297"/>
      <c r="F70" s="297"/>
      <c r="G70" s="297"/>
      <c r="H70" s="297"/>
      <c r="I70" s="297"/>
      <c r="J70" s="297"/>
      <c r="K70" s="295"/>
    </row>
    <row r="71" spans="2:11" s="1" customFormat="1" ht="12.75" customHeight="1">
      <c r="B71" s="304"/>
      <c r="C71" s="305"/>
      <c r="D71" s="305"/>
      <c r="E71" s="305"/>
      <c r="F71" s="305"/>
      <c r="G71" s="305"/>
      <c r="H71" s="305"/>
      <c r="I71" s="305"/>
      <c r="J71" s="305"/>
      <c r="K71" s="306"/>
    </row>
    <row r="72" spans="2:11" s="1" customFormat="1" ht="18.75" customHeight="1">
      <c r="B72" s="307"/>
      <c r="C72" s="307"/>
      <c r="D72" s="307"/>
      <c r="E72" s="307"/>
      <c r="F72" s="307"/>
      <c r="G72" s="307"/>
      <c r="H72" s="307"/>
      <c r="I72" s="307"/>
      <c r="J72" s="307"/>
      <c r="K72" s="308"/>
    </row>
    <row r="73" spans="2:11" s="1" customFormat="1" ht="18.75" customHeight="1">
      <c r="B73" s="308"/>
      <c r="C73" s="308"/>
      <c r="D73" s="308"/>
      <c r="E73" s="308"/>
      <c r="F73" s="308"/>
      <c r="G73" s="308"/>
      <c r="H73" s="308"/>
      <c r="I73" s="308"/>
      <c r="J73" s="308"/>
      <c r="K73" s="308"/>
    </row>
    <row r="74" spans="2:11" s="1" customFormat="1" ht="7.5" customHeight="1">
      <c r="B74" s="309"/>
      <c r="C74" s="310"/>
      <c r="D74" s="310"/>
      <c r="E74" s="310"/>
      <c r="F74" s="310"/>
      <c r="G74" s="310"/>
      <c r="H74" s="310"/>
      <c r="I74" s="310"/>
      <c r="J74" s="310"/>
      <c r="K74" s="311"/>
    </row>
    <row r="75" spans="2:11" s="1" customFormat="1" ht="45" customHeight="1">
      <c r="B75" s="312"/>
      <c r="C75" s="313" t="s">
        <v>1938</v>
      </c>
      <c r="D75" s="313"/>
      <c r="E75" s="313"/>
      <c r="F75" s="313"/>
      <c r="G75" s="313"/>
      <c r="H75" s="313"/>
      <c r="I75" s="313"/>
      <c r="J75" s="313"/>
      <c r="K75" s="314"/>
    </row>
    <row r="76" spans="2:11" s="1" customFormat="1" ht="17.25" customHeight="1">
      <c r="B76" s="312"/>
      <c r="C76" s="315" t="s">
        <v>1939</v>
      </c>
      <c r="D76" s="315"/>
      <c r="E76" s="315"/>
      <c r="F76" s="315" t="s">
        <v>1940</v>
      </c>
      <c r="G76" s="316"/>
      <c r="H76" s="315" t="s">
        <v>59</v>
      </c>
      <c r="I76" s="315" t="s">
        <v>62</v>
      </c>
      <c r="J76" s="315" t="s">
        <v>1941</v>
      </c>
      <c r="K76" s="314"/>
    </row>
    <row r="77" spans="2:11" s="1" customFormat="1" ht="17.25" customHeight="1">
      <c r="B77" s="312"/>
      <c r="C77" s="317" t="s">
        <v>1942</v>
      </c>
      <c r="D77" s="317"/>
      <c r="E77" s="317"/>
      <c r="F77" s="318" t="s">
        <v>1943</v>
      </c>
      <c r="G77" s="319"/>
      <c r="H77" s="317"/>
      <c r="I77" s="317"/>
      <c r="J77" s="317" t="s">
        <v>1944</v>
      </c>
      <c r="K77" s="314"/>
    </row>
    <row r="78" spans="2:11" s="1" customFormat="1" ht="5.25" customHeight="1">
      <c r="B78" s="312"/>
      <c r="C78" s="320"/>
      <c r="D78" s="320"/>
      <c r="E78" s="320"/>
      <c r="F78" s="320"/>
      <c r="G78" s="321"/>
      <c r="H78" s="320"/>
      <c r="I78" s="320"/>
      <c r="J78" s="320"/>
      <c r="K78" s="314"/>
    </row>
    <row r="79" spans="2:11" s="1" customFormat="1" ht="15" customHeight="1">
      <c r="B79" s="312"/>
      <c r="C79" s="300" t="s">
        <v>58</v>
      </c>
      <c r="D79" s="320"/>
      <c r="E79" s="320"/>
      <c r="F79" s="322" t="s">
        <v>1945</v>
      </c>
      <c r="G79" s="321"/>
      <c r="H79" s="300" t="s">
        <v>1946</v>
      </c>
      <c r="I79" s="300" t="s">
        <v>1947</v>
      </c>
      <c r="J79" s="300">
        <v>20</v>
      </c>
      <c r="K79" s="314"/>
    </row>
    <row r="80" spans="2:11" s="1" customFormat="1" ht="15" customHeight="1">
      <c r="B80" s="312"/>
      <c r="C80" s="300" t="s">
        <v>1948</v>
      </c>
      <c r="D80" s="300"/>
      <c r="E80" s="300"/>
      <c r="F80" s="322" t="s">
        <v>1945</v>
      </c>
      <c r="G80" s="321"/>
      <c r="H80" s="300" t="s">
        <v>1949</v>
      </c>
      <c r="I80" s="300" t="s">
        <v>1947</v>
      </c>
      <c r="J80" s="300">
        <v>120</v>
      </c>
      <c r="K80" s="314"/>
    </row>
    <row r="81" spans="2:11" s="1" customFormat="1" ht="15" customHeight="1">
      <c r="B81" s="323"/>
      <c r="C81" s="300" t="s">
        <v>1950</v>
      </c>
      <c r="D81" s="300"/>
      <c r="E81" s="300"/>
      <c r="F81" s="322" t="s">
        <v>1951</v>
      </c>
      <c r="G81" s="321"/>
      <c r="H81" s="300" t="s">
        <v>1952</v>
      </c>
      <c r="I81" s="300" t="s">
        <v>1947</v>
      </c>
      <c r="J81" s="300">
        <v>50</v>
      </c>
      <c r="K81" s="314"/>
    </row>
    <row r="82" spans="2:11" s="1" customFormat="1" ht="15" customHeight="1">
      <c r="B82" s="323"/>
      <c r="C82" s="300" t="s">
        <v>1953</v>
      </c>
      <c r="D82" s="300"/>
      <c r="E82" s="300"/>
      <c r="F82" s="322" t="s">
        <v>1945</v>
      </c>
      <c r="G82" s="321"/>
      <c r="H82" s="300" t="s">
        <v>1954</v>
      </c>
      <c r="I82" s="300" t="s">
        <v>1955</v>
      </c>
      <c r="J82" s="300"/>
      <c r="K82" s="314"/>
    </row>
    <row r="83" spans="2:11" s="1" customFormat="1" ht="15" customHeight="1">
      <c r="B83" s="323"/>
      <c r="C83" s="324" t="s">
        <v>1956</v>
      </c>
      <c r="D83" s="324"/>
      <c r="E83" s="324"/>
      <c r="F83" s="325" t="s">
        <v>1951</v>
      </c>
      <c r="G83" s="324"/>
      <c r="H83" s="324" t="s">
        <v>1957</v>
      </c>
      <c r="I83" s="324" t="s">
        <v>1947</v>
      </c>
      <c r="J83" s="324">
        <v>15</v>
      </c>
      <c r="K83" s="314"/>
    </row>
    <row r="84" spans="2:11" s="1" customFormat="1" ht="15" customHeight="1">
      <c r="B84" s="323"/>
      <c r="C84" s="324" t="s">
        <v>1958</v>
      </c>
      <c r="D84" s="324"/>
      <c r="E84" s="324"/>
      <c r="F84" s="325" t="s">
        <v>1951</v>
      </c>
      <c r="G84" s="324"/>
      <c r="H84" s="324" t="s">
        <v>1959</v>
      </c>
      <c r="I84" s="324" t="s">
        <v>1947</v>
      </c>
      <c r="J84" s="324">
        <v>15</v>
      </c>
      <c r="K84" s="314"/>
    </row>
    <row r="85" spans="2:11" s="1" customFormat="1" ht="15" customHeight="1">
      <c r="B85" s="323"/>
      <c r="C85" s="324" t="s">
        <v>1960</v>
      </c>
      <c r="D85" s="324"/>
      <c r="E85" s="324"/>
      <c r="F85" s="325" t="s">
        <v>1951</v>
      </c>
      <c r="G85" s="324"/>
      <c r="H85" s="324" t="s">
        <v>1961</v>
      </c>
      <c r="I85" s="324" t="s">
        <v>1947</v>
      </c>
      <c r="J85" s="324">
        <v>20</v>
      </c>
      <c r="K85" s="314"/>
    </row>
    <row r="86" spans="2:11" s="1" customFormat="1" ht="15" customHeight="1">
      <c r="B86" s="323"/>
      <c r="C86" s="324" t="s">
        <v>1962</v>
      </c>
      <c r="D86" s="324"/>
      <c r="E86" s="324"/>
      <c r="F86" s="325" t="s">
        <v>1951</v>
      </c>
      <c r="G86" s="324"/>
      <c r="H86" s="324" t="s">
        <v>1963</v>
      </c>
      <c r="I86" s="324" t="s">
        <v>1947</v>
      </c>
      <c r="J86" s="324">
        <v>20</v>
      </c>
      <c r="K86" s="314"/>
    </row>
    <row r="87" spans="2:11" s="1" customFormat="1" ht="15" customHeight="1">
      <c r="B87" s="323"/>
      <c r="C87" s="300" t="s">
        <v>1964</v>
      </c>
      <c r="D87" s="300"/>
      <c r="E87" s="300"/>
      <c r="F87" s="322" t="s">
        <v>1951</v>
      </c>
      <c r="G87" s="321"/>
      <c r="H87" s="300" t="s">
        <v>1965</v>
      </c>
      <c r="I87" s="300" t="s">
        <v>1947</v>
      </c>
      <c r="J87" s="300">
        <v>50</v>
      </c>
      <c r="K87" s="314"/>
    </row>
    <row r="88" spans="2:11" s="1" customFormat="1" ht="15" customHeight="1">
      <c r="B88" s="323"/>
      <c r="C88" s="300" t="s">
        <v>1966</v>
      </c>
      <c r="D88" s="300"/>
      <c r="E88" s="300"/>
      <c r="F88" s="322" t="s">
        <v>1951</v>
      </c>
      <c r="G88" s="321"/>
      <c r="H88" s="300" t="s">
        <v>1967</v>
      </c>
      <c r="I88" s="300" t="s">
        <v>1947</v>
      </c>
      <c r="J88" s="300">
        <v>20</v>
      </c>
      <c r="K88" s="314"/>
    </row>
    <row r="89" spans="2:11" s="1" customFormat="1" ht="15" customHeight="1">
      <c r="B89" s="323"/>
      <c r="C89" s="300" t="s">
        <v>1968</v>
      </c>
      <c r="D89" s="300"/>
      <c r="E89" s="300"/>
      <c r="F89" s="322" t="s">
        <v>1951</v>
      </c>
      <c r="G89" s="321"/>
      <c r="H89" s="300" t="s">
        <v>1969</v>
      </c>
      <c r="I89" s="300" t="s">
        <v>1947</v>
      </c>
      <c r="J89" s="300">
        <v>20</v>
      </c>
      <c r="K89" s="314"/>
    </row>
    <row r="90" spans="2:11" s="1" customFormat="1" ht="15" customHeight="1">
      <c r="B90" s="323"/>
      <c r="C90" s="300" t="s">
        <v>1970</v>
      </c>
      <c r="D90" s="300"/>
      <c r="E90" s="300"/>
      <c r="F90" s="322" t="s">
        <v>1951</v>
      </c>
      <c r="G90" s="321"/>
      <c r="H90" s="300" t="s">
        <v>1971</v>
      </c>
      <c r="I90" s="300" t="s">
        <v>1947</v>
      </c>
      <c r="J90" s="300">
        <v>50</v>
      </c>
      <c r="K90" s="314"/>
    </row>
    <row r="91" spans="2:11" s="1" customFormat="1" ht="15" customHeight="1">
      <c r="B91" s="323"/>
      <c r="C91" s="300" t="s">
        <v>1972</v>
      </c>
      <c r="D91" s="300"/>
      <c r="E91" s="300"/>
      <c r="F91" s="322" t="s">
        <v>1951</v>
      </c>
      <c r="G91" s="321"/>
      <c r="H91" s="300" t="s">
        <v>1972</v>
      </c>
      <c r="I91" s="300" t="s">
        <v>1947</v>
      </c>
      <c r="J91" s="300">
        <v>50</v>
      </c>
      <c r="K91" s="314"/>
    </row>
    <row r="92" spans="2:11" s="1" customFormat="1" ht="15" customHeight="1">
      <c r="B92" s="323"/>
      <c r="C92" s="300" t="s">
        <v>1973</v>
      </c>
      <c r="D92" s="300"/>
      <c r="E92" s="300"/>
      <c r="F92" s="322" t="s">
        <v>1951</v>
      </c>
      <c r="G92" s="321"/>
      <c r="H92" s="300" t="s">
        <v>1974</v>
      </c>
      <c r="I92" s="300" t="s">
        <v>1947</v>
      </c>
      <c r="J92" s="300">
        <v>255</v>
      </c>
      <c r="K92" s="314"/>
    </row>
    <row r="93" spans="2:11" s="1" customFormat="1" ht="15" customHeight="1">
      <c r="B93" s="323"/>
      <c r="C93" s="300" t="s">
        <v>1975</v>
      </c>
      <c r="D93" s="300"/>
      <c r="E93" s="300"/>
      <c r="F93" s="322" t="s">
        <v>1945</v>
      </c>
      <c r="G93" s="321"/>
      <c r="H93" s="300" t="s">
        <v>1976</v>
      </c>
      <c r="I93" s="300" t="s">
        <v>1977</v>
      </c>
      <c r="J93" s="300"/>
      <c r="K93" s="314"/>
    </row>
    <row r="94" spans="2:11" s="1" customFormat="1" ht="15" customHeight="1">
      <c r="B94" s="323"/>
      <c r="C94" s="300" t="s">
        <v>1978</v>
      </c>
      <c r="D94" s="300"/>
      <c r="E94" s="300"/>
      <c r="F94" s="322" t="s">
        <v>1945</v>
      </c>
      <c r="G94" s="321"/>
      <c r="H94" s="300" t="s">
        <v>1979</v>
      </c>
      <c r="I94" s="300" t="s">
        <v>1980</v>
      </c>
      <c r="J94" s="300"/>
      <c r="K94" s="314"/>
    </row>
    <row r="95" spans="2:11" s="1" customFormat="1" ht="15" customHeight="1">
      <c r="B95" s="323"/>
      <c r="C95" s="300" t="s">
        <v>1981</v>
      </c>
      <c r="D95" s="300"/>
      <c r="E95" s="300"/>
      <c r="F95" s="322" t="s">
        <v>1945</v>
      </c>
      <c r="G95" s="321"/>
      <c r="H95" s="300" t="s">
        <v>1981</v>
      </c>
      <c r="I95" s="300" t="s">
        <v>1980</v>
      </c>
      <c r="J95" s="300"/>
      <c r="K95" s="314"/>
    </row>
    <row r="96" spans="2:11" s="1" customFormat="1" ht="15" customHeight="1">
      <c r="B96" s="323"/>
      <c r="C96" s="300" t="s">
        <v>43</v>
      </c>
      <c r="D96" s="300"/>
      <c r="E96" s="300"/>
      <c r="F96" s="322" t="s">
        <v>1945</v>
      </c>
      <c r="G96" s="321"/>
      <c r="H96" s="300" t="s">
        <v>1982</v>
      </c>
      <c r="I96" s="300" t="s">
        <v>1980</v>
      </c>
      <c r="J96" s="300"/>
      <c r="K96" s="314"/>
    </row>
    <row r="97" spans="2:11" s="1" customFormat="1" ht="15" customHeight="1">
      <c r="B97" s="323"/>
      <c r="C97" s="300" t="s">
        <v>53</v>
      </c>
      <c r="D97" s="300"/>
      <c r="E97" s="300"/>
      <c r="F97" s="322" t="s">
        <v>1945</v>
      </c>
      <c r="G97" s="321"/>
      <c r="H97" s="300" t="s">
        <v>1983</v>
      </c>
      <c r="I97" s="300" t="s">
        <v>1980</v>
      </c>
      <c r="J97" s="300"/>
      <c r="K97" s="314"/>
    </row>
    <row r="98" spans="2:11" s="1" customFormat="1" ht="15" customHeight="1">
      <c r="B98" s="326"/>
      <c r="C98" s="327"/>
      <c r="D98" s="327"/>
      <c r="E98" s="327"/>
      <c r="F98" s="327"/>
      <c r="G98" s="327"/>
      <c r="H98" s="327"/>
      <c r="I98" s="327"/>
      <c r="J98" s="327"/>
      <c r="K98" s="328"/>
    </row>
    <row r="99" spans="2:11" s="1" customFormat="1" ht="18.75" customHeight="1">
      <c r="B99" s="329"/>
      <c r="C99" s="330"/>
      <c r="D99" s="330"/>
      <c r="E99" s="330"/>
      <c r="F99" s="330"/>
      <c r="G99" s="330"/>
      <c r="H99" s="330"/>
      <c r="I99" s="330"/>
      <c r="J99" s="330"/>
      <c r="K99" s="329"/>
    </row>
    <row r="100" spans="2:11" s="1" customFormat="1" ht="18.75" customHeight="1">
      <c r="B100" s="308"/>
      <c r="C100" s="308"/>
      <c r="D100" s="308"/>
      <c r="E100" s="308"/>
      <c r="F100" s="308"/>
      <c r="G100" s="308"/>
      <c r="H100" s="308"/>
      <c r="I100" s="308"/>
      <c r="J100" s="308"/>
      <c r="K100" s="308"/>
    </row>
    <row r="101" spans="2:11" s="1" customFormat="1" ht="7.5" customHeight="1">
      <c r="B101" s="309"/>
      <c r="C101" s="310"/>
      <c r="D101" s="310"/>
      <c r="E101" s="310"/>
      <c r="F101" s="310"/>
      <c r="G101" s="310"/>
      <c r="H101" s="310"/>
      <c r="I101" s="310"/>
      <c r="J101" s="310"/>
      <c r="K101" s="311"/>
    </row>
    <row r="102" spans="2:11" s="1" customFormat="1" ht="45" customHeight="1">
      <c r="B102" s="312"/>
      <c r="C102" s="313" t="s">
        <v>1984</v>
      </c>
      <c r="D102" s="313"/>
      <c r="E102" s="313"/>
      <c r="F102" s="313"/>
      <c r="G102" s="313"/>
      <c r="H102" s="313"/>
      <c r="I102" s="313"/>
      <c r="J102" s="313"/>
      <c r="K102" s="314"/>
    </row>
    <row r="103" spans="2:11" s="1" customFormat="1" ht="17.25" customHeight="1">
      <c r="B103" s="312"/>
      <c r="C103" s="315" t="s">
        <v>1939</v>
      </c>
      <c r="D103" s="315"/>
      <c r="E103" s="315"/>
      <c r="F103" s="315" t="s">
        <v>1940</v>
      </c>
      <c r="G103" s="316"/>
      <c r="H103" s="315" t="s">
        <v>59</v>
      </c>
      <c r="I103" s="315" t="s">
        <v>62</v>
      </c>
      <c r="J103" s="315" t="s">
        <v>1941</v>
      </c>
      <c r="K103" s="314"/>
    </row>
    <row r="104" spans="2:11" s="1" customFormat="1" ht="17.25" customHeight="1">
      <c r="B104" s="312"/>
      <c r="C104" s="317" t="s">
        <v>1942</v>
      </c>
      <c r="D104" s="317"/>
      <c r="E104" s="317"/>
      <c r="F104" s="318" t="s">
        <v>1943</v>
      </c>
      <c r="G104" s="319"/>
      <c r="H104" s="317"/>
      <c r="I104" s="317"/>
      <c r="J104" s="317" t="s">
        <v>1944</v>
      </c>
      <c r="K104" s="314"/>
    </row>
    <row r="105" spans="2:11" s="1" customFormat="1" ht="5.25" customHeight="1">
      <c r="B105" s="312"/>
      <c r="C105" s="315"/>
      <c r="D105" s="315"/>
      <c r="E105" s="315"/>
      <c r="F105" s="315"/>
      <c r="G105" s="331"/>
      <c r="H105" s="315"/>
      <c r="I105" s="315"/>
      <c r="J105" s="315"/>
      <c r="K105" s="314"/>
    </row>
    <row r="106" spans="2:11" s="1" customFormat="1" ht="15" customHeight="1">
      <c r="B106" s="312"/>
      <c r="C106" s="300" t="s">
        <v>58</v>
      </c>
      <c r="D106" s="320"/>
      <c r="E106" s="320"/>
      <c r="F106" s="322" t="s">
        <v>1945</v>
      </c>
      <c r="G106" s="331"/>
      <c r="H106" s="300" t="s">
        <v>1985</v>
      </c>
      <c r="I106" s="300" t="s">
        <v>1947</v>
      </c>
      <c r="J106" s="300">
        <v>20</v>
      </c>
      <c r="K106" s="314"/>
    </row>
    <row r="107" spans="2:11" s="1" customFormat="1" ht="15" customHeight="1">
      <c r="B107" s="312"/>
      <c r="C107" s="300" t="s">
        <v>1948</v>
      </c>
      <c r="D107" s="300"/>
      <c r="E107" s="300"/>
      <c r="F107" s="322" t="s">
        <v>1945</v>
      </c>
      <c r="G107" s="300"/>
      <c r="H107" s="300" t="s">
        <v>1985</v>
      </c>
      <c r="I107" s="300" t="s">
        <v>1947</v>
      </c>
      <c r="J107" s="300">
        <v>120</v>
      </c>
      <c r="K107" s="314"/>
    </row>
    <row r="108" spans="2:11" s="1" customFormat="1" ht="15" customHeight="1">
      <c r="B108" s="323"/>
      <c r="C108" s="300" t="s">
        <v>1950</v>
      </c>
      <c r="D108" s="300"/>
      <c r="E108" s="300"/>
      <c r="F108" s="322" t="s">
        <v>1951</v>
      </c>
      <c r="G108" s="300"/>
      <c r="H108" s="300" t="s">
        <v>1985</v>
      </c>
      <c r="I108" s="300" t="s">
        <v>1947</v>
      </c>
      <c r="J108" s="300">
        <v>50</v>
      </c>
      <c r="K108" s="314"/>
    </row>
    <row r="109" spans="2:11" s="1" customFormat="1" ht="15" customHeight="1">
      <c r="B109" s="323"/>
      <c r="C109" s="300" t="s">
        <v>1953</v>
      </c>
      <c r="D109" s="300"/>
      <c r="E109" s="300"/>
      <c r="F109" s="322" t="s">
        <v>1945</v>
      </c>
      <c r="G109" s="300"/>
      <c r="H109" s="300" t="s">
        <v>1985</v>
      </c>
      <c r="I109" s="300" t="s">
        <v>1955</v>
      </c>
      <c r="J109" s="300"/>
      <c r="K109" s="314"/>
    </row>
    <row r="110" spans="2:11" s="1" customFormat="1" ht="15" customHeight="1">
      <c r="B110" s="323"/>
      <c r="C110" s="300" t="s">
        <v>1964</v>
      </c>
      <c r="D110" s="300"/>
      <c r="E110" s="300"/>
      <c r="F110" s="322" t="s">
        <v>1951</v>
      </c>
      <c r="G110" s="300"/>
      <c r="H110" s="300" t="s">
        <v>1985</v>
      </c>
      <c r="I110" s="300" t="s">
        <v>1947</v>
      </c>
      <c r="J110" s="300">
        <v>50</v>
      </c>
      <c r="K110" s="314"/>
    </row>
    <row r="111" spans="2:11" s="1" customFormat="1" ht="15" customHeight="1">
      <c r="B111" s="323"/>
      <c r="C111" s="300" t="s">
        <v>1972</v>
      </c>
      <c r="D111" s="300"/>
      <c r="E111" s="300"/>
      <c r="F111" s="322" t="s">
        <v>1951</v>
      </c>
      <c r="G111" s="300"/>
      <c r="H111" s="300" t="s">
        <v>1985</v>
      </c>
      <c r="I111" s="300" t="s">
        <v>1947</v>
      </c>
      <c r="J111" s="300">
        <v>50</v>
      </c>
      <c r="K111" s="314"/>
    </row>
    <row r="112" spans="2:11" s="1" customFormat="1" ht="15" customHeight="1">
      <c r="B112" s="323"/>
      <c r="C112" s="300" t="s">
        <v>1970</v>
      </c>
      <c r="D112" s="300"/>
      <c r="E112" s="300"/>
      <c r="F112" s="322" t="s">
        <v>1951</v>
      </c>
      <c r="G112" s="300"/>
      <c r="H112" s="300" t="s">
        <v>1985</v>
      </c>
      <c r="I112" s="300" t="s">
        <v>1947</v>
      </c>
      <c r="J112" s="300">
        <v>50</v>
      </c>
      <c r="K112" s="314"/>
    </row>
    <row r="113" spans="2:11" s="1" customFormat="1" ht="15" customHeight="1">
      <c r="B113" s="323"/>
      <c r="C113" s="300" t="s">
        <v>58</v>
      </c>
      <c r="D113" s="300"/>
      <c r="E113" s="300"/>
      <c r="F113" s="322" t="s">
        <v>1945</v>
      </c>
      <c r="G113" s="300"/>
      <c r="H113" s="300" t="s">
        <v>1986</v>
      </c>
      <c r="I113" s="300" t="s">
        <v>1947</v>
      </c>
      <c r="J113" s="300">
        <v>20</v>
      </c>
      <c r="K113" s="314"/>
    </row>
    <row r="114" spans="2:11" s="1" customFormat="1" ht="15" customHeight="1">
      <c r="B114" s="323"/>
      <c r="C114" s="300" t="s">
        <v>1987</v>
      </c>
      <c r="D114" s="300"/>
      <c r="E114" s="300"/>
      <c r="F114" s="322" t="s">
        <v>1945</v>
      </c>
      <c r="G114" s="300"/>
      <c r="H114" s="300" t="s">
        <v>1988</v>
      </c>
      <c r="I114" s="300" t="s">
        <v>1947</v>
      </c>
      <c r="J114" s="300">
        <v>120</v>
      </c>
      <c r="K114" s="314"/>
    </row>
    <row r="115" spans="2:11" s="1" customFormat="1" ht="15" customHeight="1">
      <c r="B115" s="323"/>
      <c r="C115" s="300" t="s">
        <v>43</v>
      </c>
      <c r="D115" s="300"/>
      <c r="E115" s="300"/>
      <c r="F115" s="322" t="s">
        <v>1945</v>
      </c>
      <c r="G115" s="300"/>
      <c r="H115" s="300" t="s">
        <v>1989</v>
      </c>
      <c r="I115" s="300" t="s">
        <v>1980</v>
      </c>
      <c r="J115" s="300"/>
      <c r="K115" s="314"/>
    </row>
    <row r="116" spans="2:11" s="1" customFormat="1" ht="15" customHeight="1">
      <c r="B116" s="323"/>
      <c r="C116" s="300" t="s">
        <v>53</v>
      </c>
      <c r="D116" s="300"/>
      <c r="E116" s="300"/>
      <c r="F116" s="322" t="s">
        <v>1945</v>
      </c>
      <c r="G116" s="300"/>
      <c r="H116" s="300" t="s">
        <v>1990</v>
      </c>
      <c r="I116" s="300" t="s">
        <v>1980</v>
      </c>
      <c r="J116" s="300"/>
      <c r="K116" s="314"/>
    </row>
    <row r="117" spans="2:11" s="1" customFormat="1" ht="15" customHeight="1">
      <c r="B117" s="323"/>
      <c r="C117" s="300" t="s">
        <v>62</v>
      </c>
      <c r="D117" s="300"/>
      <c r="E117" s="300"/>
      <c r="F117" s="322" t="s">
        <v>1945</v>
      </c>
      <c r="G117" s="300"/>
      <c r="H117" s="300" t="s">
        <v>1991</v>
      </c>
      <c r="I117" s="300" t="s">
        <v>1992</v>
      </c>
      <c r="J117" s="300"/>
      <c r="K117" s="314"/>
    </row>
    <row r="118" spans="2:11" s="1" customFormat="1" ht="15" customHeight="1">
      <c r="B118" s="326"/>
      <c r="C118" s="332"/>
      <c r="D118" s="332"/>
      <c r="E118" s="332"/>
      <c r="F118" s="332"/>
      <c r="G118" s="332"/>
      <c r="H118" s="332"/>
      <c r="I118" s="332"/>
      <c r="J118" s="332"/>
      <c r="K118" s="328"/>
    </row>
    <row r="119" spans="2:11" s="1" customFormat="1" ht="18.75" customHeight="1">
      <c r="B119" s="333"/>
      <c r="C119" s="297"/>
      <c r="D119" s="297"/>
      <c r="E119" s="297"/>
      <c r="F119" s="334"/>
      <c r="G119" s="297"/>
      <c r="H119" s="297"/>
      <c r="I119" s="297"/>
      <c r="J119" s="297"/>
      <c r="K119" s="333"/>
    </row>
    <row r="120" spans="2:11" s="1" customFormat="1" ht="18.75" customHeight="1">
      <c r="B120" s="308"/>
      <c r="C120" s="308"/>
      <c r="D120" s="308"/>
      <c r="E120" s="308"/>
      <c r="F120" s="308"/>
      <c r="G120" s="308"/>
      <c r="H120" s="308"/>
      <c r="I120" s="308"/>
      <c r="J120" s="308"/>
      <c r="K120" s="308"/>
    </row>
    <row r="121" spans="2:11" s="1" customFormat="1" ht="7.5" customHeight="1">
      <c r="B121" s="335"/>
      <c r="C121" s="336"/>
      <c r="D121" s="336"/>
      <c r="E121" s="336"/>
      <c r="F121" s="336"/>
      <c r="G121" s="336"/>
      <c r="H121" s="336"/>
      <c r="I121" s="336"/>
      <c r="J121" s="336"/>
      <c r="K121" s="337"/>
    </row>
    <row r="122" spans="2:11" s="1" customFormat="1" ht="45" customHeight="1">
      <c r="B122" s="338"/>
      <c r="C122" s="291" t="s">
        <v>1993</v>
      </c>
      <c r="D122" s="291"/>
      <c r="E122" s="291"/>
      <c r="F122" s="291"/>
      <c r="G122" s="291"/>
      <c r="H122" s="291"/>
      <c r="I122" s="291"/>
      <c r="J122" s="291"/>
      <c r="K122" s="339"/>
    </row>
    <row r="123" spans="2:11" s="1" customFormat="1" ht="17.25" customHeight="1">
      <c r="B123" s="340"/>
      <c r="C123" s="315" t="s">
        <v>1939</v>
      </c>
      <c r="D123" s="315"/>
      <c r="E123" s="315"/>
      <c r="F123" s="315" t="s">
        <v>1940</v>
      </c>
      <c r="G123" s="316"/>
      <c r="H123" s="315" t="s">
        <v>59</v>
      </c>
      <c r="I123" s="315" t="s">
        <v>62</v>
      </c>
      <c r="J123" s="315" t="s">
        <v>1941</v>
      </c>
      <c r="K123" s="341"/>
    </row>
    <row r="124" spans="2:11" s="1" customFormat="1" ht="17.25" customHeight="1">
      <c r="B124" s="340"/>
      <c r="C124" s="317" t="s">
        <v>1942</v>
      </c>
      <c r="D124" s="317"/>
      <c r="E124" s="317"/>
      <c r="F124" s="318" t="s">
        <v>1943</v>
      </c>
      <c r="G124" s="319"/>
      <c r="H124" s="317"/>
      <c r="I124" s="317"/>
      <c r="J124" s="317" t="s">
        <v>1944</v>
      </c>
      <c r="K124" s="341"/>
    </row>
    <row r="125" spans="2:11" s="1" customFormat="1" ht="5.25" customHeight="1">
      <c r="B125" s="342"/>
      <c r="C125" s="320"/>
      <c r="D125" s="320"/>
      <c r="E125" s="320"/>
      <c r="F125" s="320"/>
      <c r="G125" s="300"/>
      <c r="H125" s="320"/>
      <c r="I125" s="320"/>
      <c r="J125" s="320"/>
      <c r="K125" s="343"/>
    </row>
    <row r="126" spans="2:11" s="1" customFormat="1" ht="15" customHeight="1">
      <c r="B126" s="342"/>
      <c r="C126" s="300" t="s">
        <v>1948</v>
      </c>
      <c r="D126" s="320"/>
      <c r="E126" s="320"/>
      <c r="F126" s="322" t="s">
        <v>1945</v>
      </c>
      <c r="G126" s="300"/>
      <c r="H126" s="300" t="s">
        <v>1985</v>
      </c>
      <c r="I126" s="300" t="s">
        <v>1947</v>
      </c>
      <c r="J126" s="300">
        <v>120</v>
      </c>
      <c r="K126" s="344"/>
    </row>
    <row r="127" spans="2:11" s="1" customFormat="1" ht="15" customHeight="1">
      <c r="B127" s="342"/>
      <c r="C127" s="300" t="s">
        <v>1994</v>
      </c>
      <c r="D127" s="300"/>
      <c r="E127" s="300"/>
      <c r="F127" s="322" t="s">
        <v>1945</v>
      </c>
      <c r="G127" s="300"/>
      <c r="H127" s="300" t="s">
        <v>1995</v>
      </c>
      <c r="I127" s="300" t="s">
        <v>1947</v>
      </c>
      <c r="J127" s="300" t="s">
        <v>1996</v>
      </c>
      <c r="K127" s="344"/>
    </row>
    <row r="128" spans="2:11" s="1" customFormat="1" ht="15" customHeight="1">
      <c r="B128" s="342"/>
      <c r="C128" s="300" t="s">
        <v>1893</v>
      </c>
      <c r="D128" s="300"/>
      <c r="E128" s="300"/>
      <c r="F128" s="322" t="s">
        <v>1945</v>
      </c>
      <c r="G128" s="300"/>
      <c r="H128" s="300" t="s">
        <v>1997</v>
      </c>
      <c r="I128" s="300" t="s">
        <v>1947</v>
      </c>
      <c r="J128" s="300" t="s">
        <v>1996</v>
      </c>
      <c r="K128" s="344"/>
    </row>
    <row r="129" spans="2:11" s="1" customFormat="1" ht="15" customHeight="1">
      <c r="B129" s="342"/>
      <c r="C129" s="300" t="s">
        <v>1956</v>
      </c>
      <c r="D129" s="300"/>
      <c r="E129" s="300"/>
      <c r="F129" s="322" t="s">
        <v>1951</v>
      </c>
      <c r="G129" s="300"/>
      <c r="H129" s="300" t="s">
        <v>1957</v>
      </c>
      <c r="I129" s="300" t="s">
        <v>1947</v>
      </c>
      <c r="J129" s="300">
        <v>15</v>
      </c>
      <c r="K129" s="344"/>
    </row>
    <row r="130" spans="2:11" s="1" customFormat="1" ht="15" customHeight="1">
      <c r="B130" s="342"/>
      <c r="C130" s="324" t="s">
        <v>1958</v>
      </c>
      <c r="D130" s="324"/>
      <c r="E130" s="324"/>
      <c r="F130" s="325" t="s">
        <v>1951</v>
      </c>
      <c r="G130" s="324"/>
      <c r="H130" s="324" t="s">
        <v>1959</v>
      </c>
      <c r="I130" s="324" t="s">
        <v>1947</v>
      </c>
      <c r="J130" s="324">
        <v>15</v>
      </c>
      <c r="K130" s="344"/>
    </row>
    <row r="131" spans="2:11" s="1" customFormat="1" ht="15" customHeight="1">
      <c r="B131" s="342"/>
      <c r="C131" s="324" t="s">
        <v>1960</v>
      </c>
      <c r="D131" s="324"/>
      <c r="E131" s="324"/>
      <c r="F131" s="325" t="s">
        <v>1951</v>
      </c>
      <c r="G131" s="324"/>
      <c r="H131" s="324" t="s">
        <v>1961</v>
      </c>
      <c r="I131" s="324" t="s">
        <v>1947</v>
      </c>
      <c r="J131" s="324">
        <v>20</v>
      </c>
      <c r="K131" s="344"/>
    </row>
    <row r="132" spans="2:11" s="1" customFormat="1" ht="15" customHeight="1">
      <c r="B132" s="342"/>
      <c r="C132" s="324" t="s">
        <v>1962</v>
      </c>
      <c r="D132" s="324"/>
      <c r="E132" s="324"/>
      <c r="F132" s="325" t="s">
        <v>1951</v>
      </c>
      <c r="G132" s="324"/>
      <c r="H132" s="324" t="s">
        <v>1963</v>
      </c>
      <c r="I132" s="324" t="s">
        <v>1947</v>
      </c>
      <c r="J132" s="324">
        <v>20</v>
      </c>
      <c r="K132" s="344"/>
    </row>
    <row r="133" spans="2:11" s="1" customFormat="1" ht="15" customHeight="1">
      <c r="B133" s="342"/>
      <c r="C133" s="300" t="s">
        <v>1950</v>
      </c>
      <c r="D133" s="300"/>
      <c r="E133" s="300"/>
      <c r="F133" s="322" t="s">
        <v>1951</v>
      </c>
      <c r="G133" s="300"/>
      <c r="H133" s="300" t="s">
        <v>1985</v>
      </c>
      <c r="I133" s="300" t="s">
        <v>1947</v>
      </c>
      <c r="J133" s="300">
        <v>50</v>
      </c>
      <c r="K133" s="344"/>
    </row>
    <row r="134" spans="2:11" s="1" customFormat="1" ht="15" customHeight="1">
      <c r="B134" s="342"/>
      <c r="C134" s="300" t="s">
        <v>1964</v>
      </c>
      <c r="D134" s="300"/>
      <c r="E134" s="300"/>
      <c r="F134" s="322" t="s">
        <v>1951</v>
      </c>
      <c r="G134" s="300"/>
      <c r="H134" s="300" t="s">
        <v>1985</v>
      </c>
      <c r="I134" s="300" t="s">
        <v>1947</v>
      </c>
      <c r="J134" s="300">
        <v>50</v>
      </c>
      <c r="K134" s="344"/>
    </row>
    <row r="135" spans="2:11" s="1" customFormat="1" ht="15" customHeight="1">
      <c r="B135" s="342"/>
      <c r="C135" s="300" t="s">
        <v>1970</v>
      </c>
      <c r="D135" s="300"/>
      <c r="E135" s="300"/>
      <c r="F135" s="322" t="s">
        <v>1951</v>
      </c>
      <c r="G135" s="300"/>
      <c r="H135" s="300" t="s">
        <v>1985</v>
      </c>
      <c r="I135" s="300" t="s">
        <v>1947</v>
      </c>
      <c r="J135" s="300">
        <v>50</v>
      </c>
      <c r="K135" s="344"/>
    </row>
    <row r="136" spans="2:11" s="1" customFormat="1" ht="15" customHeight="1">
      <c r="B136" s="342"/>
      <c r="C136" s="300" t="s">
        <v>1972</v>
      </c>
      <c r="D136" s="300"/>
      <c r="E136" s="300"/>
      <c r="F136" s="322" t="s">
        <v>1951</v>
      </c>
      <c r="G136" s="300"/>
      <c r="H136" s="300" t="s">
        <v>1985</v>
      </c>
      <c r="I136" s="300" t="s">
        <v>1947</v>
      </c>
      <c r="J136" s="300">
        <v>50</v>
      </c>
      <c r="K136" s="344"/>
    </row>
    <row r="137" spans="2:11" s="1" customFormat="1" ht="15" customHeight="1">
      <c r="B137" s="342"/>
      <c r="C137" s="300" t="s">
        <v>1973</v>
      </c>
      <c r="D137" s="300"/>
      <c r="E137" s="300"/>
      <c r="F137" s="322" t="s">
        <v>1951</v>
      </c>
      <c r="G137" s="300"/>
      <c r="H137" s="300" t="s">
        <v>1998</v>
      </c>
      <c r="I137" s="300" t="s">
        <v>1947</v>
      </c>
      <c r="J137" s="300">
        <v>255</v>
      </c>
      <c r="K137" s="344"/>
    </row>
    <row r="138" spans="2:11" s="1" customFormat="1" ht="15" customHeight="1">
      <c r="B138" s="342"/>
      <c r="C138" s="300" t="s">
        <v>1975</v>
      </c>
      <c r="D138" s="300"/>
      <c r="E138" s="300"/>
      <c r="F138" s="322" t="s">
        <v>1945</v>
      </c>
      <c r="G138" s="300"/>
      <c r="H138" s="300" t="s">
        <v>1999</v>
      </c>
      <c r="I138" s="300" t="s">
        <v>1977</v>
      </c>
      <c r="J138" s="300"/>
      <c r="K138" s="344"/>
    </row>
    <row r="139" spans="2:11" s="1" customFormat="1" ht="15" customHeight="1">
      <c r="B139" s="342"/>
      <c r="C139" s="300" t="s">
        <v>1978</v>
      </c>
      <c r="D139" s="300"/>
      <c r="E139" s="300"/>
      <c r="F139" s="322" t="s">
        <v>1945</v>
      </c>
      <c r="G139" s="300"/>
      <c r="H139" s="300" t="s">
        <v>2000</v>
      </c>
      <c r="I139" s="300" t="s">
        <v>1980</v>
      </c>
      <c r="J139" s="300"/>
      <c r="K139" s="344"/>
    </row>
    <row r="140" spans="2:11" s="1" customFormat="1" ht="15" customHeight="1">
      <c r="B140" s="342"/>
      <c r="C140" s="300" t="s">
        <v>1981</v>
      </c>
      <c r="D140" s="300"/>
      <c r="E140" s="300"/>
      <c r="F140" s="322" t="s">
        <v>1945</v>
      </c>
      <c r="G140" s="300"/>
      <c r="H140" s="300" t="s">
        <v>1981</v>
      </c>
      <c r="I140" s="300" t="s">
        <v>1980</v>
      </c>
      <c r="J140" s="300"/>
      <c r="K140" s="344"/>
    </row>
    <row r="141" spans="2:11" s="1" customFormat="1" ht="15" customHeight="1">
      <c r="B141" s="342"/>
      <c r="C141" s="300" t="s">
        <v>43</v>
      </c>
      <c r="D141" s="300"/>
      <c r="E141" s="300"/>
      <c r="F141" s="322" t="s">
        <v>1945</v>
      </c>
      <c r="G141" s="300"/>
      <c r="H141" s="300" t="s">
        <v>2001</v>
      </c>
      <c r="I141" s="300" t="s">
        <v>1980</v>
      </c>
      <c r="J141" s="300"/>
      <c r="K141" s="344"/>
    </row>
    <row r="142" spans="2:11" s="1" customFormat="1" ht="15" customHeight="1">
      <c r="B142" s="342"/>
      <c r="C142" s="300" t="s">
        <v>2002</v>
      </c>
      <c r="D142" s="300"/>
      <c r="E142" s="300"/>
      <c r="F142" s="322" t="s">
        <v>1945</v>
      </c>
      <c r="G142" s="300"/>
      <c r="H142" s="300" t="s">
        <v>2003</v>
      </c>
      <c r="I142" s="300" t="s">
        <v>1980</v>
      </c>
      <c r="J142" s="300"/>
      <c r="K142" s="344"/>
    </row>
    <row r="143" spans="2:11" s="1" customFormat="1" ht="15" customHeight="1">
      <c r="B143" s="345"/>
      <c r="C143" s="346"/>
      <c r="D143" s="346"/>
      <c r="E143" s="346"/>
      <c r="F143" s="346"/>
      <c r="G143" s="346"/>
      <c r="H143" s="346"/>
      <c r="I143" s="346"/>
      <c r="J143" s="346"/>
      <c r="K143" s="347"/>
    </row>
    <row r="144" spans="2:11" s="1" customFormat="1" ht="18.75" customHeight="1">
      <c r="B144" s="297"/>
      <c r="C144" s="297"/>
      <c r="D144" s="297"/>
      <c r="E144" s="297"/>
      <c r="F144" s="334"/>
      <c r="G144" s="297"/>
      <c r="H144" s="297"/>
      <c r="I144" s="297"/>
      <c r="J144" s="297"/>
      <c r="K144" s="297"/>
    </row>
    <row r="145" spans="2:11" s="1" customFormat="1" ht="18.75" customHeight="1">
      <c r="B145" s="308"/>
      <c r="C145" s="308"/>
      <c r="D145" s="308"/>
      <c r="E145" s="308"/>
      <c r="F145" s="308"/>
      <c r="G145" s="308"/>
      <c r="H145" s="308"/>
      <c r="I145" s="308"/>
      <c r="J145" s="308"/>
      <c r="K145" s="308"/>
    </row>
    <row r="146" spans="2:11" s="1" customFormat="1" ht="7.5" customHeight="1">
      <c r="B146" s="309"/>
      <c r="C146" s="310"/>
      <c r="D146" s="310"/>
      <c r="E146" s="310"/>
      <c r="F146" s="310"/>
      <c r="G146" s="310"/>
      <c r="H146" s="310"/>
      <c r="I146" s="310"/>
      <c r="J146" s="310"/>
      <c r="K146" s="311"/>
    </row>
    <row r="147" spans="2:11" s="1" customFormat="1" ht="45" customHeight="1">
      <c r="B147" s="312"/>
      <c r="C147" s="313" t="s">
        <v>2004</v>
      </c>
      <c r="D147" s="313"/>
      <c r="E147" s="313"/>
      <c r="F147" s="313"/>
      <c r="G147" s="313"/>
      <c r="H147" s="313"/>
      <c r="I147" s="313"/>
      <c r="J147" s="313"/>
      <c r="K147" s="314"/>
    </row>
    <row r="148" spans="2:11" s="1" customFormat="1" ht="17.25" customHeight="1">
      <c r="B148" s="312"/>
      <c r="C148" s="315" t="s">
        <v>1939</v>
      </c>
      <c r="D148" s="315"/>
      <c r="E148" s="315"/>
      <c r="F148" s="315" t="s">
        <v>1940</v>
      </c>
      <c r="G148" s="316"/>
      <c r="H148" s="315" t="s">
        <v>59</v>
      </c>
      <c r="I148" s="315" t="s">
        <v>62</v>
      </c>
      <c r="J148" s="315" t="s">
        <v>1941</v>
      </c>
      <c r="K148" s="314"/>
    </row>
    <row r="149" spans="2:11" s="1" customFormat="1" ht="17.25" customHeight="1">
      <c r="B149" s="312"/>
      <c r="C149" s="317" t="s">
        <v>1942</v>
      </c>
      <c r="D149" s="317"/>
      <c r="E149" s="317"/>
      <c r="F149" s="318" t="s">
        <v>1943</v>
      </c>
      <c r="G149" s="319"/>
      <c r="H149" s="317"/>
      <c r="I149" s="317"/>
      <c r="J149" s="317" t="s">
        <v>1944</v>
      </c>
      <c r="K149" s="314"/>
    </row>
    <row r="150" spans="2:11" s="1" customFormat="1" ht="5.25" customHeight="1">
      <c r="B150" s="323"/>
      <c r="C150" s="320"/>
      <c r="D150" s="320"/>
      <c r="E150" s="320"/>
      <c r="F150" s="320"/>
      <c r="G150" s="321"/>
      <c r="H150" s="320"/>
      <c r="I150" s="320"/>
      <c r="J150" s="320"/>
      <c r="K150" s="344"/>
    </row>
    <row r="151" spans="2:11" s="1" customFormat="1" ht="15" customHeight="1">
      <c r="B151" s="323"/>
      <c r="C151" s="348" t="s">
        <v>1948</v>
      </c>
      <c r="D151" s="300"/>
      <c r="E151" s="300"/>
      <c r="F151" s="349" t="s">
        <v>1945</v>
      </c>
      <c r="G151" s="300"/>
      <c r="H151" s="348" t="s">
        <v>1985</v>
      </c>
      <c r="I151" s="348" t="s">
        <v>1947</v>
      </c>
      <c r="J151" s="348">
        <v>120</v>
      </c>
      <c r="K151" s="344"/>
    </row>
    <row r="152" spans="2:11" s="1" customFormat="1" ht="15" customHeight="1">
      <c r="B152" s="323"/>
      <c r="C152" s="348" t="s">
        <v>1994</v>
      </c>
      <c r="D152" s="300"/>
      <c r="E152" s="300"/>
      <c r="F152" s="349" t="s">
        <v>1945</v>
      </c>
      <c r="G152" s="300"/>
      <c r="H152" s="348" t="s">
        <v>2005</v>
      </c>
      <c r="I152" s="348" t="s">
        <v>1947</v>
      </c>
      <c r="J152" s="348" t="s">
        <v>1996</v>
      </c>
      <c r="K152" s="344"/>
    </row>
    <row r="153" spans="2:11" s="1" customFormat="1" ht="15" customHeight="1">
      <c r="B153" s="323"/>
      <c r="C153" s="348" t="s">
        <v>1893</v>
      </c>
      <c r="D153" s="300"/>
      <c r="E153" s="300"/>
      <c r="F153" s="349" t="s">
        <v>1945</v>
      </c>
      <c r="G153" s="300"/>
      <c r="H153" s="348" t="s">
        <v>2006</v>
      </c>
      <c r="I153" s="348" t="s">
        <v>1947</v>
      </c>
      <c r="J153" s="348" t="s">
        <v>1996</v>
      </c>
      <c r="K153" s="344"/>
    </row>
    <row r="154" spans="2:11" s="1" customFormat="1" ht="15" customHeight="1">
      <c r="B154" s="323"/>
      <c r="C154" s="348" t="s">
        <v>1950</v>
      </c>
      <c r="D154" s="300"/>
      <c r="E154" s="300"/>
      <c r="F154" s="349" t="s">
        <v>1951</v>
      </c>
      <c r="G154" s="300"/>
      <c r="H154" s="348" t="s">
        <v>1985</v>
      </c>
      <c r="I154" s="348" t="s">
        <v>1947</v>
      </c>
      <c r="J154" s="348">
        <v>50</v>
      </c>
      <c r="K154" s="344"/>
    </row>
    <row r="155" spans="2:11" s="1" customFormat="1" ht="15" customHeight="1">
      <c r="B155" s="323"/>
      <c r="C155" s="348" t="s">
        <v>1953</v>
      </c>
      <c r="D155" s="300"/>
      <c r="E155" s="300"/>
      <c r="F155" s="349" t="s">
        <v>1945</v>
      </c>
      <c r="G155" s="300"/>
      <c r="H155" s="348" t="s">
        <v>1985</v>
      </c>
      <c r="I155" s="348" t="s">
        <v>1955</v>
      </c>
      <c r="J155" s="348"/>
      <c r="K155" s="344"/>
    </row>
    <row r="156" spans="2:11" s="1" customFormat="1" ht="15" customHeight="1">
      <c r="B156" s="323"/>
      <c r="C156" s="348" t="s">
        <v>1964</v>
      </c>
      <c r="D156" s="300"/>
      <c r="E156" s="300"/>
      <c r="F156" s="349" t="s">
        <v>1951</v>
      </c>
      <c r="G156" s="300"/>
      <c r="H156" s="348" t="s">
        <v>1985</v>
      </c>
      <c r="I156" s="348" t="s">
        <v>1947</v>
      </c>
      <c r="J156" s="348">
        <v>50</v>
      </c>
      <c r="K156" s="344"/>
    </row>
    <row r="157" spans="2:11" s="1" customFormat="1" ht="15" customHeight="1">
      <c r="B157" s="323"/>
      <c r="C157" s="348" t="s">
        <v>1972</v>
      </c>
      <c r="D157" s="300"/>
      <c r="E157" s="300"/>
      <c r="F157" s="349" t="s">
        <v>1951</v>
      </c>
      <c r="G157" s="300"/>
      <c r="H157" s="348" t="s">
        <v>1985</v>
      </c>
      <c r="I157" s="348" t="s">
        <v>1947</v>
      </c>
      <c r="J157" s="348">
        <v>50</v>
      </c>
      <c r="K157" s="344"/>
    </row>
    <row r="158" spans="2:11" s="1" customFormat="1" ht="15" customHeight="1">
      <c r="B158" s="323"/>
      <c r="C158" s="348" t="s">
        <v>1970</v>
      </c>
      <c r="D158" s="300"/>
      <c r="E158" s="300"/>
      <c r="F158" s="349" t="s">
        <v>1951</v>
      </c>
      <c r="G158" s="300"/>
      <c r="H158" s="348" t="s">
        <v>1985</v>
      </c>
      <c r="I158" s="348" t="s">
        <v>1947</v>
      </c>
      <c r="J158" s="348">
        <v>50</v>
      </c>
      <c r="K158" s="344"/>
    </row>
    <row r="159" spans="2:11" s="1" customFormat="1" ht="15" customHeight="1">
      <c r="B159" s="323"/>
      <c r="C159" s="348" t="s">
        <v>178</v>
      </c>
      <c r="D159" s="300"/>
      <c r="E159" s="300"/>
      <c r="F159" s="349" t="s">
        <v>1945</v>
      </c>
      <c r="G159" s="300"/>
      <c r="H159" s="348" t="s">
        <v>2007</v>
      </c>
      <c r="I159" s="348" t="s">
        <v>1947</v>
      </c>
      <c r="J159" s="348" t="s">
        <v>2008</v>
      </c>
      <c r="K159" s="344"/>
    </row>
    <row r="160" spans="2:11" s="1" customFormat="1" ht="15" customHeight="1">
      <c r="B160" s="323"/>
      <c r="C160" s="348" t="s">
        <v>2009</v>
      </c>
      <c r="D160" s="300"/>
      <c r="E160" s="300"/>
      <c r="F160" s="349" t="s">
        <v>1945</v>
      </c>
      <c r="G160" s="300"/>
      <c r="H160" s="348" t="s">
        <v>2010</v>
      </c>
      <c r="I160" s="348" t="s">
        <v>1980</v>
      </c>
      <c r="J160" s="348"/>
      <c r="K160" s="344"/>
    </row>
    <row r="161" spans="2:11" s="1" customFormat="1" ht="15" customHeight="1">
      <c r="B161" s="350"/>
      <c r="C161" s="332"/>
      <c r="D161" s="332"/>
      <c r="E161" s="332"/>
      <c r="F161" s="332"/>
      <c r="G161" s="332"/>
      <c r="H161" s="332"/>
      <c r="I161" s="332"/>
      <c r="J161" s="332"/>
      <c r="K161" s="351"/>
    </row>
    <row r="162" spans="2:11" s="1" customFormat="1" ht="18.75" customHeight="1">
      <c r="B162" s="297"/>
      <c r="C162" s="300"/>
      <c r="D162" s="300"/>
      <c r="E162" s="300"/>
      <c r="F162" s="322"/>
      <c r="G162" s="300"/>
      <c r="H162" s="300"/>
      <c r="I162" s="300"/>
      <c r="J162" s="300"/>
      <c r="K162" s="297"/>
    </row>
    <row r="163" spans="2:11" s="1" customFormat="1" ht="18.75" customHeight="1">
      <c r="B163" s="297"/>
      <c r="C163" s="300"/>
      <c r="D163" s="300"/>
      <c r="E163" s="300"/>
      <c r="F163" s="322"/>
      <c r="G163" s="300"/>
      <c r="H163" s="300"/>
      <c r="I163" s="300"/>
      <c r="J163" s="300"/>
      <c r="K163" s="297"/>
    </row>
    <row r="164" spans="2:11" s="1" customFormat="1" ht="18.75" customHeight="1">
      <c r="B164" s="297"/>
      <c r="C164" s="300"/>
      <c r="D164" s="300"/>
      <c r="E164" s="300"/>
      <c r="F164" s="322"/>
      <c r="G164" s="300"/>
      <c r="H164" s="300"/>
      <c r="I164" s="300"/>
      <c r="J164" s="300"/>
      <c r="K164" s="297"/>
    </row>
    <row r="165" spans="2:11" s="1" customFormat="1" ht="18.75" customHeight="1">
      <c r="B165" s="297"/>
      <c r="C165" s="300"/>
      <c r="D165" s="300"/>
      <c r="E165" s="300"/>
      <c r="F165" s="322"/>
      <c r="G165" s="300"/>
      <c r="H165" s="300"/>
      <c r="I165" s="300"/>
      <c r="J165" s="300"/>
      <c r="K165" s="297"/>
    </row>
    <row r="166" spans="2:11" s="1" customFormat="1" ht="18.75" customHeight="1">
      <c r="B166" s="297"/>
      <c r="C166" s="300"/>
      <c r="D166" s="300"/>
      <c r="E166" s="300"/>
      <c r="F166" s="322"/>
      <c r="G166" s="300"/>
      <c r="H166" s="300"/>
      <c r="I166" s="300"/>
      <c r="J166" s="300"/>
      <c r="K166" s="297"/>
    </row>
    <row r="167" spans="2:11" s="1" customFormat="1" ht="18.75" customHeight="1">
      <c r="B167" s="297"/>
      <c r="C167" s="300"/>
      <c r="D167" s="300"/>
      <c r="E167" s="300"/>
      <c r="F167" s="322"/>
      <c r="G167" s="300"/>
      <c r="H167" s="300"/>
      <c r="I167" s="300"/>
      <c r="J167" s="300"/>
      <c r="K167" s="297"/>
    </row>
    <row r="168" spans="2:11" s="1" customFormat="1" ht="18.75" customHeight="1">
      <c r="B168" s="297"/>
      <c r="C168" s="300"/>
      <c r="D168" s="300"/>
      <c r="E168" s="300"/>
      <c r="F168" s="322"/>
      <c r="G168" s="300"/>
      <c r="H168" s="300"/>
      <c r="I168" s="300"/>
      <c r="J168" s="300"/>
      <c r="K168" s="297"/>
    </row>
    <row r="169" spans="2:11" s="1" customFormat="1" ht="18.75" customHeight="1">
      <c r="B169" s="308"/>
      <c r="C169" s="308"/>
      <c r="D169" s="308"/>
      <c r="E169" s="308"/>
      <c r="F169" s="308"/>
      <c r="G169" s="308"/>
      <c r="H169" s="308"/>
      <c r="I169" s="308"/>
      <c r="J169" s="308"/>
      <c r="K169" s="308"/>
    </row>
    <row r="170" spans="2:11" s="1" customFormat="1" ht="7.5" customHeight="1">
      <c r="B170" s="287"/>
      <c r="C170" s="288"/>
      <c r="D170" s="288"/>
      <c r="E170" s="288"/>
      <c r="F170" s="288"/>
      <c r="G170" s="288"/>
      <c r="H170" s="288"/>
      <c r="I170" s="288"/>
      <c r="J170" s="288"/>
      <c r="K170" s="289"/>
    </row>
    <row r="171" spans="2:11" s="1" customFormat="1" ht="45" customHeight="1">
      <c r="B171" s="290"/>
      <c r="C171" s="291" t="s">
        <v>2011</v>
      </c>
      <c r="D171" s="291"/>
      <c r="E171" s="291"/>
      <c r="F171" s="291"/>
      <c r="G171" s="291"/>
      <c r="H171" s="291"/>
      <c r="I171" s="291"/>
      <c r="J171" s="291"/>
      <c r="K171" s="292"/>
    </row>
    <row r="172" spans="2:11" s="1" customFormat="1" ht="17.25" customHeight="1">
      <c r="B172" s="290"/>
      <c r="C172" s="315" t="s">
        <v>1939</v>
      </c>
      <c r="D172" s="315"/>
      <c r="E172" s="315"/>
      <c r="F172" s="315" t="s">
        <v>1940</v>
      </c>
      <c r="G172" s="352"/>
      <c r="H172" s="353" t="s">
        <v>59</v>
      </c>
      <c r="I172" s="353" t="s">
        <v>62</v>
      </c>
      <c r="J172" s="315" t="s">
        <v>1941</v>
      </c>
      <c r="K172" s="292"/>
    </row>
    <row r="173" spans="2:11" s="1" customFormat="1" ht="17.25" customHeight="1">
      <c r="B173" s="293"/>
      <c r="C173" s="317" t="s">
        <v>1942</v>
      </c>
      <c r="D173" s="317"/>
      <c r="E173" s="317"/>
      <c r="F173" s="318" t="s">
        <v>1943</v>
      </c>
      <c r="G173" s="354"/>
      <c r="H173" s="355"/>
      <c r="I173" s="355"/>
      <c r="J173" s="317" t="s">
        <v>1944</v>
      </c>
      <c r="K173" s="295"/>
    </row>
    <row r="174" spans="2:11" s="1" customFormat="1" ht="5.25" customHeight="1">
      <c r="B174" s="323"/>
      <c r="C174" s="320"/>
      <c r="D174" s="320"/>
      <c r="E174" s="320"/>
      <c r="F174" s="320"/>
      <c r="G174" s="321"/>
      <c r="H174" s="320"/>
      <c r="I174" s="320"/>
      <c r="J174" s="320"/>
      <c r="K174" s="344"/>
    </row>
    <row r="175" spans="2:11" s="1" customFormat="1" ht="15" customHeight="1">
      <c r="B175" s="323"/>
      <c r="C175" s="300" t="s">
        <v>1948</v>
      </c>
      <c r="D175" s="300"/>
      <c r="E175" s="300"/>
      <c r="F175" s="322" t="s">
        <v>1945</v>
      </c>
      <c r="G175" s="300"/>
      <c r="H175" s="300" t="s">
        <v>1985</v>
      </c>
      <c r="I175" s="300" t="s">
        <v>1947</v>
      </c>
      <c r="J175" s="300">
        <v>120</v>
      </c>
      <c r="K175" s="344"/>
    </row>
    <row r="176" spans="2:11" s="1" customFormat="1" ht="15" customHeight="1">
      <c r="B176" s="323"/>
      <c r="C176" s="300" t="s">
        <v>1994</v>
      </c>
      <c r="D176" s="300"/>
      <c r="E176" s="300"/>
      <c r="F176" s="322" t="s">
        <v>1945</v>
      </c>
      <c r="G176" s="300"/>
      <c r="H176" s="300" t="s">
        <v>1995</v>
      </c>
      <c r="I176" s="300" t="s">
        <v>1947</v>
      </c>
      <c r="J176" s="300" t="s">
        <v>1996</v>
      </c>
      <c r="K176" s="344"/>
    </row>
    <row r="177" spans="2:11" s="1" customFormat="1" ht="15" customHeight="1">
      <c r="B177" s="323"/>
      <c r="C177" s="300" t="s">
        <v>1893</v>
      </c>
      <c r="D177" s="300"/>
      <c r="E177" s="300"/>
      <c r="F177" s="322" t="s">
        <v>1945</v>
      </c>
      <c r="G177" s="300"/>
      <c r="H177" s="300" t="s">
        <v>2012</v>
      </c>
      <c r="I177" s="300" t="s">
        <v>1947</v>
      </c>
      <c r="J177" s="300" t="s">
        <v>1996</v>
      </c>
      <c r="K177" s="344"/>
    </row>
    <row r="178" spans="2:11" s="1" customFormat="1" ht="15" customHeight="1">
      <c r="B178" s="323"/>
      <c r="C178" s="300" t="s">
        <v>1950</v>
      </c>
      <c r="D178" s="300"/>
      <c r="E178" s="300"/>
      <c r="F178" s="322" t="s">
        <v>1951</v>
      </c>
      <c r="G178" s="300"/>
      <c r="H178" s="300" t="s">
        <v>2012</v>
      </c>
      <c r="I178" s="300" t="s">
        <v>1947</v>
      </c>
      <c r="J178" s="300">
        <v>50</v>
      </c>
      <c r="K178" s="344"/>
    </row>
    <row r="179" spans="2:11" s="1" customFormat="1" ht="15" customHeight="1">
      <c r="B179" s="323"/>
      <c r="C179" s="300" t="s">
        <v>1953</v>
      </c>
      <c r="D179" s="300"/>
      <c r="E179" s="300"/>
      <c r="F179" s="322" t="s">
        <v>1945</v>
      </c>
      <c r="G179" s="300"/>
      <c r="H179" s="300" t="s">
        <v>2012</v>
      </c>
      <c r="I179" s="300" t="s">
        <v>1955</v>
      </c>
      <c r="J179" s="300"/>
      <c r="K179" s="344"/>
    </row>
    <row r="180" spans="2:11" s="1" customFormat="1" ht="15" customHeight="1">
      <c r="B180" s="323"/>
      <c r="C180" s="300" t="s">
        <v>1964</v>
      </c>
      <c r="D180" s="300"/>
      <c r="E180" s="300"/>
      <c r="F180" s="322" t="s">
        <v>1951</v>
      </c>
      <c r="G180" s="300"/>
      <c r="H180" s="300" t="s">
        <v>2012</v>
      </c>
      <c r="I180" s="300" t="s">
        <v>1947</v>
      </c>
      <c r="J180" s="300">
        <v>50</v>
      </c>
      <c r="K180" s="344"/>
    </row>
    <row r="181" spans="2:11" s="1" customFormat="1" ht="15" customHeight="1">
      <c r="B181" s="323"/>
      <c r="C181" s="300" t="s">
        <v>1972</v>
      </c>
      <c r="D181" s="300"/>
      <c r="E181" s="300"/>
      <c r="F181" s="322" t="s">
        <v>1951</v>
      </c>
      <c r="G181" s="300"/>
      <c r="H181" s="300" t="s">
        <v>2012</v>
      </c>
      <c r="I181" s="300" t="s">
        <v>1947</v>
      </c>
      <c r="J181" s="300">
        <v>50</v>
      </c>
      <c r="K181" s="344"/>
    </row>
    <row r="182" spans="2:11" s="1" customFormat="1" ht="15" customHeight="1">
      <c r="B182" s="323"/>
      <c r="C182" s="300" t="s">
        <v>1970</v>
      </c>
      <c r="D182" s="300"/>
      <c r="E182" s="300"/>
      <c r="F182" s="322" t="s">
        <v>1951</v>
      </c>
      <c r="G182" s="300"/>
      <c r="H182" s="300" t="s">
        <v>2012</v>
      </c>
      <c r="I182" s="300" t="s">
        <v>1947</v>
      </c>
      <c r="J182" s="300">
        <v>50</v>
      </c>
      <c r="K182" s="344"/>
    </row>
    <row r="183" spans="2:11" s="1" customFormat="1" ht="15" customHeight="1">
      <c r="B183" s="323"/>
      <c r="C183" s="300" t="s">
        <v>185</v>
      </c>
      <c r="D183" s="300"/>
      <c r="E183" s="300"/>
      <c r="F183" s="322" t="s">
        <v>1945</v>
      </c>
      <c r="G183" s="300"/>
      <c r="H183" s="300" t="s">
        <v>2013</v>
      </c>
      <c r="I183" s="300" t="s">
        <v>2014</v>
      </c>
      <c r="J183" s="300"/>
      <c r="K183" s="344"/>
    </row>
    <row r="184" spans="2:11" s="1" customFormat="1" ht="15" customHeight="1">
      <c r="B184" s="323"/>
      <c r="C184" s="300" t="s">
        <v>62</v>
      </c>
      <c r="D184" s="300"/>
      <c r="E184" s="300"/>
      <c r="F184" s="322" t="s">
        <v>1945</v>
      </c>
      <c r="G184" s="300"/>
      <c r="H184" s="300" t="s">
        <v>2015</v>
      </c>
      <c r="I184" s="300" t="s">
        <v>2016</v>
      </c>
      <c r="J184" s="300">
        <v>1</v>
      </c>
      <c r="K184" s="344"/>
    </row>
    <row r="185" spans="2:11" s="1" customFormat="1" ht="15" customHeight="1">
      <c r="B185" s="323"/>
      <c r="C185" s="300" t="s">
        <v>58</v>
      </c>
      <c r="D185" s="300"/>
      <c r="E185" s="300"/>
      <c r="F185" s="322" t="s">
        <v>1945</v>
      </c>
      <c r="G185" s="300"/>
      <c r="H185" s="300" t="s">
        <v>2017</v>
      </c>
      <c r="I185" s="300" t="s">
        <v>1947</v>
      </c>
      <c r="J185" s="300">
        <v>20</v>
      </c>
      <c r="K185" s="344"/>
    </row>
    <row r="186" spans="2:11" s="1" customFormat="1" ht="15" customHeight="1">
      <c r="B186" s="323"/>
      <c r="C186" s="300" t="s">
        <v>59</v>
      </c>
      <c r="D186" s="300"/>
      <c r="E186" s="300"/>
      <c r="F186" s="322" t="s">
        <v>1945</v>
      </c>
      <c r="G186" s="300"/>
      <c r="H186" s="300" t="s">
        <v>2018</v>
      </c>
      <c r="I186" s="300" t="s">
        <v>1947</v>
      </c>
      <c r="J186" s="300">
        <v>255</v>
      </c>
      <c r="K186" s="344"/>
    </row>
    <row r="187" spans="2:11" s="1" customFormat="1" ht="15" customHeight="1">
      <c r="B187" s="323"/>
      <c r="C187" s="300" t="s">
        <v>186</v>
      </c>
      <c r="D187" s="300"/>
      <c r="E187" s="300"/>
      <c r="F187" s="322" t="s">
        <v>1945</v>
      </c>
      <c r="G187" s="300"/>
      <c r="H187" s="300" t="s">
        <v>1909</v>
      </c>
      <c r="I187" s="300" t="s">
        <v>1947</v>
      </c>
      <c r="J187" s="300">
        <v>10</v>
      </c>
      <c r="K187" s="344"/>
    </row>
    <row r="188" spans="2:11" s="1" customFormat="1" ht="15" customHeight="1">
      <c r="B188" s="323"/>
      <c r="C188" s="300" t="s">
        <v>187</v>
      </c>
      <c r="D188" s="300"/>
      <c r="E188" s="300"/>
      <c r="F188" s="322" t="s">
        <v>1945</v>
      </c>
      <c r="G188" s="300"/>
      <c r="H188" s="300" t="s">
        <v>2019</v>
      </c>
      <c r="I188" s="300" t="s">
        <v>1980</v>
      </c>
      <c r="J188" s="300"/>
      <c r="K188" s="344"/>
    </row>
    <row r="189" spans="2:11" s="1" customFormat="1" ht="15" customHeight="1">
      <c r="B189" s="323"/>
      <c r="C189" s="300" t="s">
        <v>2020</v>
      </c>
      <c r="D189" s="300"/>
      <c r="E189" s="300"/>
      <c r="F189" s="322" t="s">
        <v>1945</v>
      </c>
      <c r="G189" s="300"/>
      <c r="H189" s="300" t="s">
        <v>2021</v>
      </c>
      <c r="I189" s="300" t="s">
        <v>1980</v>
      </c>
      <c r="J189" s="300"/>
      <c r="K189" s="344"/>
    </row>
    <row r="190" spans="2:11" s="1" customFormat="1" ht="15" customHeight="1">
      <c r="B190" s="323"/>
      <c r="C190" s="300" t="s">
        <v>2009</v>
      </c>
      <c r="D190" s="300"/>
      <c r="E190" s="300"/>
      <c r="F190" s="322" t="s">
        <v>1945</v>
      </c>
      <c r="G190" s="300"/>
      <c r="H190" s="300" t="s">
        <v>2022</v>
      </c>
      <c r="I190" s="300" t="s">
        <v>1980</v>
      </c>
      <c r="J190" s="300"/>
      <c r="K190" s="344"/>
    </row>
    <row r="191" spans="2:11" s="1" customFormat="1" ht="15" customHeight="1">
      <c r="B191" s="323"/>
      <c r="C191" s="300" t="s">
        <v>189</v>
      </c>
      <c r="D191" s="300"/>
      <c r="E191" s="300"/>
      <c r="F191" s="322" t="s">
        <v>1951</v>
      </c>
      <c r="G191" s="300"/>
      <c r="H191" s="300" t="s">
        <v>2023</v>
      </c>
      <c r="I191" s="300" t="s">
        <v>1947</v>
      </c>
      <c r="J191" s="300">
        <v>50</v>
      </c>
      <c r="K191" s="344"/>
    </row>
    <row r="192" spans="2:11" s="1" customFormat="1" ht="15" customHeight="1">
      <c r="B192" s="323"/>
      <c r="C192" s="300" t="s">
        <v>2024</v>
      </c>
      <c r="D192" s="300"/>
      <c r="E192" s="300"/>
      <c r="F192" s="322" t="s">
        <v>1951</v>
      </c>
      <c r="G192" s="300"/>
      <c r="H192" s="300" t="s">
        <v>2025</v>
      </c>
      <c r="I192" s="300" t="s">
        <v>2026</v>
      </c>
      <c r="J192" s="300"/>
      <c r="K192" s="344"/>
    </row>
    <row r="193" spans="2:11" s="1" customFormat="1" ht="15" customHeight="1">
      <c r="B193" s="323"/>
      <c r="C193" s="300" t="s">
        <v>2027</v>
      </c>
      <c r="D193" s="300"/>
      <c r="E193" s="300"/>
      <c r="F193" s="322" t="s">
        <v>1951</v>
      </c>
      <c r="G193" s="300"/>
      <c r="H193" s="300" t="s">
        <v>2028</v>
      </c>
      <c r="I193" s="300" t="s">
        <v>2026</v>
      </c>
      <c r="J193" s="300"/>
      <c r="K193" s="344"/>
    </row>
    <row r="194" spans="2:11" s="1" customFormat="1" ht="15" customHeight="1">
      <c r="B194" s="323"/>
      <c r="C194" s="300" t="s">
        <v>2029</v>
      </c>
      <c r="D194" s="300"/>
      <c r="E194" s="300"/>
      <c r="F194" s="322" t="s">
        <v>1951</v>
      </c>
      <c r="G194" s="300"/>
      <c r="H194" s="300" t="s">
        <v>2030</v>
      </c>
      <c r="I194" s="300" t="s">
        <v>2026</v>
      </c>
      <c r="J194" s="300"/>
      <c r="K194" s="344"/>
    </row>
    <row r="195" spans="2:11" s="1" customFormat="1" ht="15" customHeight="1">
      <c r="B195" s="323"/>
      <c r="C195" s="356" t="s">
        <v>2031</v>
      </c>
      <c r="D195" s="300"/>
      <c r="E195" s="300"/>
      <c r="F195" s="322" t="s">
        <v>1951</v>
      </c>
      <c r="G195" s="300"/>
      <c r="H195" s="300" t="s">
        <v>2032</v>
      </c>
      <c r="I195" s="300" t="s">
        <v>2033</v>
      </c>
      <c r="J195" s="357" t="s">
        <v>2034</v>
      </c>
      <c r="K195" s="344"/>
    </row>
    <row r="196" spans="2:11" s="1" customFormat="1" ht="15" customHeight="1">
      <c r="B196" s="323"/>
      <c r="C196" s="307" t="s">
        <v>47</v>
      </c>
      <c r="D196" s="300"/>
      <c r="E196" s="300"/>
      <c r="F196" s="322" t="s">
        <v>1945</v>
      </c>
      <c r="G196" s="300"/>
      <c r="H196" s="297" t="s">
        <v>2035</v>
      </c>
      <c r="I196" s="300" t="s">
        <v>2036</v>
      </c>
      <c r="J196" s="300"/>
      <c r="K196" s="344"/>
    </row>
    <row r="197" spans="2:11" s="1" customFormat="1" ht="15" customHeight="1">
      <c r="B197" s="323"/>
      <c r="C197" s="307" t="s">
        <v>2037</v>
      </c>
      <c r="D197" s="300"/>
      <c r="E197" s="300"/>
      <c r="F197" s="322" t="s">
        <v>1945</v>
      </c>
      <c r="G197" s="300"/>
      <c r="H197" s="300" t="s">
        <v>2038</v>
      </c>
      <c r="I197" s="300" t="s">
        <v>1980</v>
      </c>
      <c r="J197" s="300"/>
      <c r="K197" s="344"/>
    </row>
    <row r="198" spans="2:11" s="1" customFormat="1" ht="15" customHeight="1">
      <c r="B198" s="323"/>
      <c r="C198" s="307" t="s">
        <v>2039</v>
      </c>
      <c r="D198" s="300"/>
      <c r="E198" s="300"/>
      <c r="F198" s="322" t="s">
        <v>1945</v>
      </c>
      <c r="G198" s="300"/>
      <c r="H198" s="300" t="s">
        <v>2040</v>
      </c>
      <c r="I198" s="300" t="s">
        <v>1980</v>
      </c>
      <c r="J198" s="300"/>
      <c r="K198" s="344"/>
    </row>
    <row r="199" spans="2:11" s="1" customFormat="1" ht="15" customHeight="1">
      <c r="B199" s="323"/>
      <c r="C199" s="307" t="s">
        <v>2041</v>
      </c>
      <c r="D199" s="300"/>
      <c r="E199" s="300"/>
      <c r="F199" s="322" t="s">
        <v>1951</v>
      </c>
      <c r="G199" s="300"/>
      <c r="H199" s="300" t="s">
        <v>2042</v>
      </c>
      <c r="I199" s="300" t="s">
        <v>1980</v>
      </c>
      <c r="J199" s="300"/>
      <c r="K199" s="344"/>
    </row>
    <row r="200" spans="2:11" s="1" customFormat="1" ht="15" customHeight="1">
      <c r="B200" s="350"/>
      <c r="C200" s="358"/>
      <c r="D200" s="332"/>
      <c r="E200" s="332"/>
      <c r="F200" s="332"/>
      <c r="G200" s="332"/>
      <c r="H200" s="332"/>
      <c r="I200" s="332"/>
      <c r="J200" s="332"/>
      <c r="K200" s="351"/>
    </row>
    <row r="201" spans="2:11" s="1" customFormat="1" ht="18.75" customHeight="1">
      <c r="B201" s="297"/>
      <c r="C201" s="300"/>
      <c r="D201" s="300"/>
      <c r="E201" s="300"/>
      <c r="F201" s="322"/>
      <c r="G201" s="300"/>
      <c r="H201" s="300"/>
      <c r="I201" s="300"/>
      <c r="J201" s="300"/>
      <c r="K201" s="297"/>
    </row>
    <row r="202" spans="2:11" s="1" customFormat="1" ht="18.75" customHeight="1">
      <c r="B202" s="308"/>
      <c r="C202" s="308"/>
      <c r="D202" s="308"/>
      <c r="E202" s="308"/>
      <c r="F202" s="308"/>
      <c r="G202" s="308"/>
      <c r="H202" s="308"/>
      <c r="I202" s="308"/>
      <c r="J202" s="308"/>
      <c r="K202" s="308"/>
    </row>
    <row r="203" spans="2:11" s="1" customFormat="1" ht="12">
      <c r="B203" s="287"/>
      <c r="C203" s="288"/>
      <c r="D203" s="288"/>
      <c r="E203" s="288"/>
      <c r="F203" s="288"/>
      <c r="G203" s="288"/>
      <c r="H203" s="288"/>
      <c r="I203" s="288"/>
      <c r="J203" s="288"/>
      <c r="K203" s="289"/>
    </row>
    <row r="204" spans="2:11" s="1" customFormat="1" ht="21" customHeight="1">
      <c r="B204" s="290"/>
      <c r="C204" s="291" t="s">
        <v>2043</v>
      </c>
      <c r="D204" s="291"/>
      <c r="E204" s="291"/>
      <c r="F204" s="291"/>
      <c r="G204" s="291"/>
      <c r="H204" s="291"/>
      <c r="I204" s="291"/>
      <c r="J204" s="291"/>
      <c r="K204" s="292"/>
    </row>
    <row r="205" spans="2:11" s="1" customFormat="1" ht="25.5" customHeight="1">
      <c r="B205" s="290"/>
      <c r="C205" s="359" t="s">
        <v>2044</v>
      </c>
      <c r="D205" s="359"/>
      <c r="E205" s="359"/>
      <c r="F205" s="359" t="s">
        <v>2045</v>
      </c>
      <c r="G205" s="360"/>
      <c r="H205" s="359" t="s">
        <v>2046</v>
      </c>
      <c r="I205" s="359"/>
      <c r="J205" s="359"/>
      <c r="K205" s="292"/>
    </row>
    <row r="206" spans="2:11" s="1" customFormat="1" ht="5.25" customHeight="1">
      <c r="B206" s="323"/>
      <c r="C206" s="320"/>
      <c r="D206" s="320"/>
      <c r="E206" s="320"/>
      <c r="F206" s="320"/>
      <c r="G206" s="300"/>
      <c r="H206" s="320"/>
      <c r="I206" s="320"/>
      <c r="J206" s="320"/>
      <c r="K206" s="344"/>
    </row>
    <row r="207" spans="2:11" s="1" customFormat="1" ht="15" customHeight="1">
      <c r="B207" s="323"/>
      <c r="C207" s="300" t="s">
        <v>2036</v>
      </c>
      <c r="D207" s="300"/>
      <c r="E207" s="300"/>
      <c r="F207" s="322" t="s">
        <v>48</v>
      </c>
      <c r="G207" s="300"/>
      <c r="H207" s="300" t="s">
        <v>2047</v>
      </c>
      <c r="I207" s="300"/>
      <c r="J207" s="300"/>
      <c r="K207" s="344"/>
    </row>
    <row r="208" spans="2:11" s="1" customFormat="1" ht="15" customHeight="1">
      <c r="B208" s="323"/>
      <c r="C208" s="329"/>
      <c r="D208" s="300"/>
      <c r="E208" s="300"/>
      <c r="F208" s="322" t="s">
        <v>49</v>
      </c>
      <c r="G208" s="300"/>
      <c r="H208" s="300" t="s">
        <v>2048</v>
      </c>
      <c r="I208" s="300"/>
      <c r="J208" s="300"/>
      <c r="K208" s="344"/>
    </row>
    <row r="209" spans="2:11" s="1" customFormat="1" ht="15" customHeight="1">
      <c r="B209" s="323"/>
      <c r="C209" s="329"/>
      <c r="D209" s="300"/>
      <c r="E209" s="300"/>
      <c r="F209" s="322" t="s">
        <v>52</v>
      </c>
      <c r="G209" s="300"/>
      <c r="H209" s="300" t="s">
        <v>2049</v>
      </c>
      <c r="I209" s="300"/>
      <c r="J209" s="300"/>
      <c r="K209" s="344"/>
    </row>
    <row r="210" spans="2:11" s="1" customFormat="1" ht="15" customHeight="1">
      <c r="B210" s="323"/>
      <c r="C210" s="300"/>
      <c r="D210" s="300"/>
      <c r="E210" s="300"/>
      <c r="F210" s="322" t="s">
        <v>50</v>
      </c>
      <c r="G210" s="300"/>
      <c r="H210" s="300" t="s">
        <v>2050</v>
      </c>
      <c r="I210" s="300"/>
      <c r="J210" s="300"/>
      <c r="K210" s="344"/>
    </row>
    <row r="211" spans="2:11" s="1" customFormat="1" ht="15" customHeight="1">
      <c r="B211" s="323"/>
      <c r="C211" s="300"/>
      <c r="D211" s="300"/>
      <c r="E211" s="300"/>
      <c r="F211" s="322" t="s">
        <v>51</v>
      </c>
      <c r="G211" s="300"/>
      <c r="H211" s="300" t="s">
        <v>2051</v>
      </c>
      <c r="I211" s="300"/>
      <c r="J211" s="300"/>
      <c r="K211" s="344"/>
    </row>
    <row r="212" spans="2:11" s="1" customFormat="1" ht="15" customHeight="1">
      <c r="B212" s="323"/>
      <c r="C212" s="300"/>
      <c r="D212" s="300"/>
      <c r="E212" s="300"/>
      <c r="F212" s="322"/>
      <c r="G212" s="300"/>
      <c r="H212" s="300"/>
      <c r="I212" s="300"/>
      <c r="J212" s="300"/>
      <c r="K212" s="344"/>
    </row>
    <row r="213" spans="2:11" s="1" customFormat="1" ht="15" customHeight="1">
      <c r="B213" s="323"/>
      <c r="C213" s="300" t="s">
        <v>1992</v>
      </c>
      <c r="D213" s="300"/>
      <c r="E213" s="300"/>
      <c r="F213" s="322" t="s">
        <v>83</v>
      </c>
      <c r="G213" s="300"/>
      <c r="H213" s="300" t="s">
        <v>2052</v>
      </c>
      <c r="I213" s="300"/>
      <c r="J213" s="300"/>
      <c r="K213" s="344"/>
    </row>
    <row r="214" spans="2:11" s="1" customFormat="1" ht="15" customHeight="1">
      <c r="B214" s="323"/>
      <c r="C214" s="329"/>
      <c r="D214" s="300"/>
      <c r="E214" s="300"/>
      <c r="F214" s="322" t="s">
        <v>1889</v>
      </c>
      <c r="G214" s="300"/>
      <c r="H214" s="300" t="s">
        <v>1890</v>
      </c>
      <c r="I214" s="300"/>
      <c r="J214" s="300"/>
      <c r="K214" s="344"/>
    </row>
    <row r="215" spans="2:11" s="1" customFormat="1" ht="15" customHeight="1">
      <c r="B215" s="323"/>
      <c r="C215" s="300"/>
      <c r="D215" s="300"/>
      <c r="E215" s="300"/>
      <c r="F215" s="322" t="s">
        <v>1887</v>
      </c>
      <c r="G215" s="300"/>
      <c r="H215" s="300" t="s">
        <v>2053</v>
      </c>
      <c r="I215" s="300"/>
      <c r="J215" s="300"/>
      <c r="K215" s="344"/>
    </row>
    <row r="216" spans="2:11" s="1" customFormat="1" ht="15" customHeight="1">
      <c r="B216" s="361"/>
      <c r="C216" s="329"/>
      <c r="D216" s="329"/>
      <c r="E216" s="329"/>
      <c r="F216" s="322" t="s">
        <v>1891</v>
      </c>
      <c r="G216" s="307"/>
      <c r="H216" s="348" t="s">
        <v>1892</v>
      </c>
      <c r="I216" s="348"/>
      <c r="J216" s="348"/>
      <c r="K216" s="362"/>
    </row>
    <row r="217" spans="2:11" s="1" customFormat="1" ht="15" customHeight="1">
      <c r="B217" s="361"/>
      <c r="C217" s="329"/>
      <c r="D217" s="329"/>
      <c r="E217" s="329"/>
      <c r="F217" s="322" t="s">
        <v>247</v>
      </c>
      <c r="G217" s="307"/>
      <c r="H217" s="348" t="s">
        <v>2054</v>
      </c>
      <c r="I217" s="348"/>
      <c r="J217" s="348"/>
      <c r="K217" s="362"/>
    </row>
    <row r="218" spans="2:11" s="1" customFormat="1" ht="15" customHeight="1">
      <c r="B218" s="361"/>
      <c r="C218" s="329"/>
      <c r="D218" s="329"/>
      <c r="E218" s="329"/>
      <c r="F218" s="363"/>
      <c r="G218" s="307"/>
      <c r="H218" s="364"/>
      <c r="I218" s="364"/>
      <c r="J218" s="364"/>
      <c r="K218" s="362"/>
    </row>
    <row r="219" spans="2:11" s="1" customFormat="1" ht="15" customHeight="1">
      <c r="B219" s="361"/>
      <c r="C219" s="300" t="s">
        <v>2016</v>
      </c>
      <c r="D219" s="329"/>
      <c r="E219" s="329"/>
      <c r="F219" s="322">
        <v>1</v>
      </c>
      <c r="G219" s="307"/>
      <c r="H219" s="348" t="s">
        <v>2055</v>
      </c>
      <c r="I219" s="348"/>
      <c r="J219" s="348"/>
      <c r="K219" s="362"/>
    </row>
    <row r="220" spans="2:11" s="1" customFormat="1" ht="15" customHeight="1">
      <c r="B220" s="361"/>
      <c r="C220" s="329"/>
      <c r="D220" s="329"/>
      <c r="E220" s="329"/>
      <c r="F220" s="322">
        <v>2</v>
      </c>
      <c r="G220" s="307"/>
      <c r="H220" s="348" t="s">
        <v>2056</v>
      </c>
      <c r="I220" s="348"/>
      <c r="J220" s="348"/>
      <c r="K220" s="362"/>
    </row>
    <row r="221" spans="2:11" s="1" customFormat="1" ht="15" customHeight="1">
      <c r="B221" s="361"/>
      <c r="C221" s="329"/>
      <c r="D221" s="329"/>
      <c r="E221" s="329"/>
      <c r="F221" s="322">
        <v>3</v>
      </c>
      <c r="G221" s="307"/>
      <c r="H221" s="348" t="s">
        <v>2057</v>
      </c>
      <c r="I221" s="348"/>
      <c r="J221" s="348"/>
      <c r="K221" s="362"/>
    </row>
    <row r="222" spans="2:11" s="1" customFormat="1" ht="15" customHeight="1">
      <c r="B222" s="361"/>
      <c r="C222" s="329"/>
      <c r="D222" s="329"/>
      <c r="E222" s="329"/>
      <c r="F222" s="322">
        <v>4</v>
      </c>
      <c r="G222" s="307"/>
      <c r="H222" s="348" t="s">
        <v>2058</v>
      </c>
      <c r="I222" s="348"/>
      <c r="J222" s="348"/>
      <c r="K222" s="362"/>
    </row>
    <row r="223" spans="2:11" s="1" customFormat="1" ht="12.75" customHeight="1">
      <c r="B223" s="365"/>
      <c r="C223" s="366"/>
      <c r="D223" s="366"/>
      <c r="E223" s="366"/>
      <c r="F223" s="366"/>
      <c r="G223" s="366"/>
      <c r="H223" s="366"/>
      <c r="I223" s="366"/>
      <c r="J223" s="366"/>
      <c r="K223" s="367"/>
    </row>
  </sheetData>
  <sheetProtection formatCells="0" formatColumns="0" formatRows="0" insertColumns="0" insertRows="0" insertHyperlinks="0" deleteColumns="0" deleteRows="0" sort="0" autoFilter="0" pivotTables="0"/>
  <mergeCells count="77">
    <mergeCell ref="C102:J102"/>
    <mergeCell ref="C122:J122"/>
    <mergeCell ref="C147:J147"/>
    <mergeCell ref="C171:J171"/>
    <mergeCell ref="C204:J204"/>
    <mergeCell ref="H205:J205"/>
    <mergeCell ref="H207:J207"/>
    <mergeCell ref="H208:J208"/>
    <mergeCell ref="H209:J209"/>
    <mergeCell ref="H210:J210"/>
    <mergeCell ref="H211:J211"/>
    <mergeCell ref="H213:J213"/>
    <mergeCell ref="H214:J214"/>
    <mergeCell ref="H215:J215"/>
    <mergeCell ref="H216:J216"/>
    <mergeCell ref="H217:J217"/>
    <mergeCell ref="H219:J219"/>
    <mergeCell ref="H220:J220"/>
    <mergeCell ref="H221:J221"/>
    <mergeCell ref="H222:J222"/>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3:J3"/>
    <mergeCell ref="C4:J4"/>
    <mergeCell ref="C9:J9"/>
    <mergeCell ref="D10:J10"/>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6:J6"/>
    <mergeCell ref="C7:J7"/>
    <mergeCell ref="D11:J11"/>
    <mergeCell ref="D15:J15"/>
  </mergeCells>
  <printOptions/>
  <pageMargins left="0.75" right="0.75" top="1" bottom="1" header="0.5" footer="0.5"/>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2:BM251"/>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92</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24.6" customHeight="1">
      <c r="A9" s="40"/>
      <c r="B9" s="46"/>
      <c r="C9" s="40"/>
      <c r="D9" s="40"/>
      <c r="E9" s="140" t="s">
        <v>283</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ROUND((SUM(BE83:BE250)),15)</f>
        <v>0</v>
      </c>
      <c r="G33" s="40"/>
      <c r="H33" s="40"/>
      <c r="I33" s="157">
        <v>0.21</v>
      </c>
      <c r="J33" s="156">
        <f>ROUND(((SUM(BE83:BE250))*I33),15)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ROUND((SUM(BF83:BF250)),15)</f>
        <v>0</v>
      </c>
      <c r="G34" s="40"/>
      <c r="H34" s="40"/>
      <c r="I34" s="157">
        <v>0.15</v>
      </c>
      <c r="J34" s="156">
        <f>ROUND(((SUM(BF83:BF250))*I34),15)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ROUND((SUM(BG83:BG250)),15)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ROUND((SUM(BH83:BH250)),15)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ROUND((SUM(BI83:BI250)),15)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24.6" customHeight="1">
      <c r="A50" s="40"/>
      <c r="B50" s="41"/>
      <c r="C50" s="42"/>
      <c r="D50" s="42"/>
      <c r="E50" s="71" t="str">
        <f>E9</f>
        <v>SO 01-10-01 - Železniční svršek, km 67,60 - km 75,60</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J84</f>
        <v>0</v>
      </c>
      <c r="K60" s="179"/>
      <c r="L60" s="184"/>
      <c r="S60" s="9"/>
      <c r="T60" s="9"/>
      <c r="U60" s="9"/>
      <c r="V60" s="9"/>
      <c r="W60" s="9"/>
      <c r="X60" s="9"/>
      <c r="Y60" s="9"/>
      <c r="Z60" s="9"/>
      <c r="AA60" s="9"/>
      <c r="AB60" s="9"/>
      <c r="AC60" s="9"/>
      <c r="AD60" s="9"/>
      <c r="AE60" s="9"/>
    </row>
    <row r="61" spans="1:31" s="10" customFormat="1" ht="19.9" customHeight="1">
      <c r="A61" s="10"/>
      <c r="B61" s="185"/>
      <c r="C61" s="186"/>
      <c r="D61" s="187" t="s">
        <v>182</v>
      </c>
      <c r="E61" s="188"/>
      <c r="F61" s="188"/>
      <c r="G61" s="188"/>
      <c r="H61" s="188"/>
      <c r="I61" s="189"/>
      <c r="J61" s="190">
        <f>J85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284</v>
      </c>
      <c r="E62" s="188"/>
      <c r="F62" s="188"/>
      <c r="G62" s="188"/>
      <c r="H62" s="188"/>
      <c r="I62" s="189"/>
      <c r="J62" s="190">
        <f>J192</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285</v>
      </c>
      <c r="E63" s="188"/>
      <c r="F63" s="188"/>
      <c r="G63" s="188"/>
      <c r="H63" s="188"/>
      <c r="I63" s="189"/>
      <c r="J63" s="190">
        <f>J242</f>
        <v>0</v>
      </c>
      <c r="K63" s="186"/>
      <c r="L63" s="191"/>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138"/>
      <c r="J64" s="42"/>
      <c r="K64" s="42"/>
      <c r="L64" s="139"/>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168"/>
      <c r="J65" s="62"/>
      <c r="K65" s="62"/>
      <c r="L65" s="139"/>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171"/>
      <c r="J69" s="64"/>
      <c r="K69" s="64"/>
      <c r="L69" s="139"/>
      <c r="S69" s="40"/>
      <c r="T69" s="40"/>
      <c r="U69" s="40"/>
      <c r="V69" s="40"/>
      <c r="W69" s="40"/>
      <c r="X69" s="40"/>
      <c r="Y69" s="40"/>
      <c r="Z69" s="40"/>
      <c r="AA69" s="40"/>
      <c r="AB69" s="40"/>
      <c r="AC69" s="40"/>
      <c r="AD69" s="40"/>
      <c r="AE69" s="40"/>
    </row>
    <row r="70" spans="1:31" s="2" customFormat="1" ht="24.95" customHeight="1">
      <c r="A70" s="40"/>
      <c r="B70" s="41"/>
      <c r="C70" s="24" t="s">
        <v>184</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4" customHeight="1">
      <c r="A73" s="40"/>
      <c r="B73" s="41"/>
      <c r="C73" s="42"/>
      <c r="D73" s="42"/>
      <c r="E73" s="172" t="str">
        <f>E7</f>
        <v>Oprava trati v úseku Mostek – Horka u Staré Paky</v>
      </c>
      <c r="F73" s="33"/>
      <c r="G73" s="33"/>
      <c r="H73" s="33"/>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3" t="s">
        <v>175</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24.6" customHeight="1">
      <c r="A75" s="40"/>
      <c r="B75" s="41"/>
      <c r="C75" s="42"/>
      <c r="D75" s="42"/>
      <c r="E75" s="71" t="str">
        <f>E9</f>
        <v>SO 01-10-01 - Železniční svršek, km 67,60 - km 75,60</v>
      </c>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3" t="s">
        <v>22</v>
      </c>
      <c r="D77" s="42"/>
      <c r="E77" s="42"/>
      <c r="F77" s="28" t="str">
        <f>F12</f>
        <v>Mostek - Horka u St. Paky</v>
      </c>
      <c r="G77" s="42"/>
      <c r="H77" s="42"/>
      <c r="I77" s="142" t="s">
        <v>24</v>
      </c>
      <c r="J77" s="74" t="str">
        <f>IF(J12="","",J12)</f>
        <v>12. 3. 2020</v>
      </c>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5.6" customHeight="1">
      <c r="A79" s="40"/>
      <c r="B79" s="41"/>
      <c r="C79" s="33" t="s">
        <v>30</v>
      </c>
      <c r="D79" s="42"/>
      <c r="E79" s="42"/>
      <c r="F79" s="28" t="str">
        <f>E15</f>
        <v>Správa železnic, státní organizace</v>
      </c>
      <c r="G79" s="42"/>
      <c r="H79" s="42"/>
      <c r="I79" s="142" t="s">
        <v>37</v>
      </c>
      <c r="J79" s="38" t="str">
        <f>E21</f>
        <v>Prodin, a.s.</v>
      </c>
      <c r="K79" s="42"/>
      <c r="L79" s="139"/>
      <c r="S79" s="40"/>
      <c r="T79" s="40"/>
      <c r="U79" s="40"/>
      <c r="V79" s="40"/>
      <c r="W79" s="40"/>
      <c r="X79" s="40"/>
      <c r="Y79" s="40"/>
      <c r="Z79" s="40"/>
      <c r="AA79" s="40"/>
      <c r="AB79" s="40"/>
      <c r="AC79" s="40"/>
      <c r="AD79" s="40"/>
      <c r="AE79" s="40"/>
    </row>
    <row r="80" spans="1:31" s="2" customFormat="1" ht="15.6" customHeight="1">
      <c r="A80" s="40"/>
      <c r="B80" s="41"/>
      <c r="C80" s="33" t="s">
        <v>35</v>
      </c>
      <c r="D80" s="42"/>
      <c r="E80" s="42"/>
      <c r="F80" s="28" t="str">
        <f>IF(E18="","",E18)</f>
        <v>Vyplň údaj</v>
      </c>
      <c r="G80" s="42"/>
      <c r="H80" s="42"/>
      <c r="I80" s="142" t="s">
        <v>40</v>
      </c>
      <c r="J80" s="38" t="str">
        <f>E24</f>
        <v>Prodin, a.s.</v>
      </c>
      <c r="K80" s="42"/>
      <c r="L80" s="139"/>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11" customFormat="1" ht="29.25" customHeight="1">
      <c r="A82" s="192"/>
      <c r="B82" s="193"/>
      <c r="C82" s="194" t="s">
        <v>185</v>
      </c>
      <c r="D82" s="195" t="s">
        <v>62</v>
      </c>
      <c r="E82" s="195" t="s">
        <v>58</v>
      </c>
      <c r="F82" s="195" t="s">
        <v>59</v>
      </c>
      <c r="G82" s="195" t="s">
        <v>186</v>
      </c>
      <c r="H82" s="195" t="s">
        <v>187</v>
      </c>
      <c r="I82" s="196" t="s">
        <v>188</v>
      </c>
      <c r="J82" s="195" t="s">
        <v>179</v>
      </c>
      <c r="K82" s="197" t="s">
        <v>189</v>
      </c>
      <c r="L82" s="198"/>
      <c r="M82" s="94" t="s">
        <v>32</v>
      </c>
      <c r="N82" s="95" t="s">
        <v>47</v>
      </c>
      <c r="O82" s="95" t="s">
        <v>190</v>
      </c>
      <c r="P82" s="95" t="s">
        <v>191</v>
      </c>
      <c r="Q82" s="95" t="s">
        <v>192</v>
      </c>
      <c r="R82" s="95" t="s">
        <v>193</v>
      </c>
      <c r="S82" s="95" t="s">
        <v>194</v>
      </c>
      <c r="T82" s="96" t="s">
        <v>195</v>
      </c>
      <c r="U82" s="192"/>
      <c r="V82" s="192"/>
      <c r="W82" s="192"/>
      <c r="X82" s="192"/>
      <c r="Y82" s="192"/>
      <c r="Z82" s="192"/>
      <c r="AA82" s="192"/>
      <c r="AB82" s="192"/>
      <c r="AC82" s="192"/>
      <c r="AD82" s="192"/>
      <c r="AE82" s="192"/>
    </row>
    <row r="83" spans="1:63" s="2" customFormat="1" ht="22.8" customHeight="1">
      <c r="A83" s="40"/>
      <c r="B83" s="41"/>
      <c r="C83" s="101" t="s">
        <v>196</v>
      </c>
      <c r="D83" s="42"/>
      <c r="E83" s="42"/>
      <c r="F83" s="42"/>
      <c r="G83" s="42"/>
      <c r="H83" s="42"/>
      <c r="I83" s="138"/>
      <c r="J83" s="199">
        <f>BK83</f>
        <v>0</v>
      </c>
      <c r="K83" s="42"/>
      <c r="L83" s="46"/>
      <c r="M83" s="97"/>
      <c r="N83" s="200"/>
      <c r="O83" s="98"/>
      <c r="P83" s="201">
        <f>P84</f>
        <v>0</v>
      </c>
      <c r="Q83" s="98"/>
      <c r="R83" s="201">
        <f>R84</f>
        <v>0</v>
      </c>
      <c r="S83" s="98"/>
      <c r="T83" s="202">
        <f>T84</f>
        <v>0</v>
      </c>
      <c r="U83" s="40"/>
      <c r="V83" s="40"/>
      <c r="W83" s="40"/>
      <c r="X83" s="40"/>
      <c r="Y83" s="40"/>
      <c r="Z83" s="40"/>
      <c r="AA83" s="40"/>
      <c r="AB83" s="40"/>
      <c r="AC83" s="40"/>
      <c r="AD83" s="40"/>
      <c r="AE83" s="40"/>
      <c r="AT83" s="18" t="s">
        <v>76</v>
      </c>
      <c r="AU83" s="18" t="s">
        <v>180</v>
      </c>
      <c r="BK83" s="203">
        <f>BK84</f>
        <v>0</v>
      </c>
    </row>
    <row r="84" spans="1:63" s="12" customFormat="1" ht="25.9" customHeight="1">
      <c r="A84" s="12"/>
      <c r="B84" s="204"/>
      <c r="C84" s="205"/>
      <c r="D84" s="206" t="s">
        <v>76</v>
      </c>
      <c r="E84" s="207" t="s">
        <v>197</v>
      </c>
      <c r="F84" s="207" t="s">
        <v>198</v>
      </c>
      <c r="G84" s="205"/>
      <c r="H84" s="205"/>
      <c r="I84" s="208"/>
      <c r="J84" s="209">
        <f>BK84</f>
        <v>0</v>
      </c>
      <c r="K84" s="205"/>
      <c r="L84" s="210"/>
      <c r="M84" s="211"/>
      <c r="N84" s="212"/>
      <c r="O84" s="212"/>
      <c r="P84" s="213">
        <f>P85+P192+P242</f>
        <v>0</v>
      </c>
      <c r="Q84" s="212"/>
      <c r="R84" s="213">
        <f>R85+R192+R242</f>
        <v>0</v>
      </c>
      <c r="S84" s="212"/>
      <c r="T84" s="214">
        <f>T85+T192+T242</f>
        <v>0</v>
      </c>
      <c r="U84" s="12"/>
      <c r="V84" s="12"/>
      <c r="W84" s="12"/>
      <c r="X84" s="12"/>
      <c r="Y84" s="12"/>
      <c r="Z84" s="12"/>
      <c r="AA84" s="12"/>
      <c r="AB84" s="12"/>
      <c r="AC84" s="12"/>
      <c r="AD84" s="12"/>
      <c r="AE84" s="12"/>
      <c r="AR84" s="215" t="s">
        <v>84</v>
      </c>
      <c r="AT84" s="216" t="s">
        <v>76</v>
      </c>
      <c r="AU84" s="216" t="s">
        <v>6</v>
      </c>
      <c r="AY84" s="215" t="s">
        <v>199</v>
      </c>
      <c r="BK84" s="217">
        <f>BK85+BK192+BK242</f>
        <v>0</v>
      </c>
    </row>
    <row r="85" spans="1:63" s="12" customFormat="1" ht="22.8" customHeight="1">
      <c r="A85" s="12"/>
      <c r="B85" s="204"/>
      <c r="C85" s="205"/>
      <c r="D85" s="206" t="s">
        <v>76</v>
      </c>
      <c r="E85" s="218" t="s">
        <v>200</v>
      </c>
      <c r="F85" s="218" t="s">
        <v>201</v>
      </c>
      <c r="G85" s="205"/>
      <c r="H85" s="205"/>
      <c r="I85" s="208"/>
      <c r="J85" s="219">
        <f>BK85</f>
        <v>0</v>
      </c>
      <c r="K85" s="205"/>
      <c r="L85" s="210"/>
      <c r="M85" s="211"/>
      <c r="N85" s="212"/>
      <c r="O85" s="212"/>
      <c r="P85" s="213">
        <f>SUM(P86:P191)</f>
        <v>0</v>
      </c>
      <c r="Q85" s="212"/>
      <c r="R85" s="213">
        <f>SUM(R86:R191)</f>
        <v>0</v>
      </c>
      <c r="S85" s="212"/>
      <c r="T85" s="214">
        <f>SUM(T86:T191)</f>
        <v>0</v>
      </c>
      <c r="U85" s="12"/>
      <c r="V85" s="12"/>
      <c r="W85" s="12"/>
      <c r="X85" s="12"/>
      <c r="Y85" s="12"/>
      <c r="Z85" s="12"/>
      <c r="AA85" s="12"/>
      <c r="AB85" s="12"/>
      <c r="AC85" s="12"/>
      <c r="AD85" s="12"/>
      <c r="AE85" s="12"/>
      <c r="AR85" s="215" t="s">
        <v>84</v>
      </c>
      <c r="AT85" s="216" t="s">
        <v>76</v>
      </c>
      <c r="AU85" s="216" t="s">
        <v>84</v>
      </c>
      <c r="AY85" s="215" t="s">
        <v>199</v>
      </c>
      <c r="BK85" s="217">
        <f>SUM(BK86:BK191)</f>
        <v>0</v>
      </c>
    </row>
    <row r="86" spans="1:65" s="2" customFormat="1" ht="19.8" customHeight="1">
      <c r="A86" s="40"/>
      <c r="B86" s="41"/>
      <c r="C86" s="260" t="s">
        <v>84</v>
      </c>
      <c r="D86" s="260" t="s">
        <v>222</v>
      </c>
      <c r="E86" s="261" t="s">
        <v>286</v>
      </c>
      <c r="F86" s="262" t="s">
        <v>287</v>
      </c>
      <c r="G86" s="263" t="s">
        <v>288</v>
      </c>
      <c r="H86" s="264">
        <v>15996</v>
      </c>
      <c r="I86" s="265"/>
      <c r="J86" s="266">
        <f>ROUND(I86*H86,2)</f>
        <v>0</v>
      </c>
      <c r="K86" s="262" t="s">
        <v>207</v>
      </c>
      <c r="L86" s="46"/>
      <c r="M86" s="267" t="s">
        <v>32</v>
      </c>
      <c r="N86" s="268" t="s">
        <v>48</v>
      </c>
      <c r="O86" s="86"/>
      <c r="P86" s="230">
        <f>O86*H86</f>
        <v>0</v>
      </c>
      <c r="Q86" s="230">
        <v>0</v>
      </c>
      <c r="R86" s="230">
        <f>Q86*H86</f>
        <v>0</v>
      </c>
      <c r="S86" s="230">
        <v>0</v>
      </c>
      <c r="T86" s="231">
        <f>S86*H86</f>
        <v>0</v>
      </c>
      <c r="U86" s="40"/>
      <c r="V86" s="40"/>
      <c r="W86" s="40"/>
      <c r="X86" s="40"/>
      <c r="Y86" s="40"/>
      <c r="Z86" s="40"/>
      <c r="AA86" s="40"/>
      <c r="AB86" s="40"/>
      <c r="AC86" s="40"/>
      <c r="AD86" s="40"/>
      <c r="AE86" s="40"/>
      <c r="AR86" s="232" t="s">
        <v>209</v>
      </c>
      <c r="AT86" s="232" t="s">
        <v>222</v>
      </c>
      <c r="AU86" s="232" t="s">
        <v>86</v>
      </c>
      <c r="AY86" s="18" t="s">
        <v>199</v>
      </c>
      <c r="BE86" s="233">
        <f>IF(N86="základní",J86,0)</f>
        <v>0</v>
      </c>
      <c r="BF86" s="233">
        <f>IF(N86="snížená",J86,0)</f>
        <v>0</v>
      </c>
      <c r="BG86" s="233">
        <f>IF(N86="zákl. přenesená",J86,0)</f>
        <v>0</v>
      </c>
      <c r="BH86" s="233">
        <f>IF(N86="sníž. přenesená",J86,0)</f>
        <v>0</v>
      </c>
      <c r="BI86" s="233">
        <f>IF(N86="nulová",J86,0)</f>
        <v>0</v>
      </c>
      <c r="BJ86" s="18" t="s">
        <v>84</v>
      </c>
      <c r="BK86" s="233">
        <f>ROUND(I86*H86,2)</f>
        <v>0</v>
      </c>
      <c r="BL86" s="18" t="s">
        <v>209</v>
      </c>
      <c r="BM86" s="232" t="s">
        <v>86</v>
      </c>
    </row>
    <row r="87" spans="1:47" s="2" customFormat="1" ht="12">
      <c r="A87" s="40"/>
      <c r="B87" s="41"/>
      <c r="C87" s="42"/>
      <c r="D87" s="234" t="s">
        <v>210</v>
      </c>
      <c r="E87" s="42"/>
      <c r="F87" s="235" t="s">
        <v>287</v>
      </c>
      <c r="G87" s="42"/>
      <c r="H87" s="42"/>
      <c r="I87" s="138"/>
      <c r="J87" s="42"/>
      <c r="K87" s="42"/>
      <c r="L87" s="46"/>
      <c r="M87" s="236"/>
      <c r="N87" s="237"/>
      <c r="O87" s="86"/>
      <c r="P87" s="86"/>
      <c r="Q87" s="86"/>
      <c r="R87" s="86"/>
      <c r="S87" s="86"/>
      <c r="T87" s="87"/>
      <c r="U87" s="40"/>
      <c r="V87" s="40"/>
      <c r="W87" s="40"/>
      <c r="X87" s="40"/>
      <c r="Y87" s="40"/>
      <c r="Z87" s="40"/>
      <c r="AA87" s="40"/>
      <c r="AB87" s="40"/>
      <c r="AC87" s="40"/>
      <c r="AD87" s="40"/>
      <c r="AE87" s="40"/>
      <c r="AT87" s="18" t="s">
        <v>210</v>
      </c>
      <c r="AU87" s="18" t="s">
        <v>86</v>
      </c>
    </row>
    <row r="88" spans="1:51" s="15" customFormat="1" ht="12">
      <c r="A88" s="15"/>
      <c r="B88" s="276"/>
      <c r="C88" s="277"/>
      <c r="D88" s="234" t="s">
        <v>213</v>
      </c>
      <c r="E88" s="278" t="s">
        <v>32</v>
      </c>
      <c r="F88" s="279" t="s">
        <v>289</v>
      </c>
      <c r="G88" s="277"/>
      <c r="H88" s="278" t="s">
        <v>32</v>
      </c>
      <c r="I88" s="280"/>
      <c r="J88" s="277"/>
      <c r="K88" s="277"/>
      <c r="L88" s="281"/>
      <c r="M88" s="282"/>
      <c r="N88" s="283"/>
      <c r="O88" s="283"/>
      <c r="P88" s="283"/>
      <c r="Q88" s="283"/>
      <c r="R88" s="283"/>
      <c r="S88" s="283"/>
      <c r="T88" s="284"/>
      <c r="U88" s="15"/>
      <c r="V88" s="15"/>
      <c r="W88" s="15"/>
      <c r="X88" s="15"/>
      <c r="Y88" s="15"/>
      <c r="Z88" s="15"/>
      <c r="AA88" s="15"/>
      <c r="AB88" s="15"/>
      <c r="AC88" s="15"/>
      <c r="AD88" s="15"/>
      <c r="AE88" s="15"/>
      <c r="AT88" s="285" t="s">
        <v>213</v>
      </c>
      <c r="AU88" s="285" t="s">
        <v>86</v>
      </c>
      <c r="AV88" s="15" t="s">
        <v>84</v>
      </c>
      <c r="AW88" s="15" t="s">
        <v>39</v>
      </c>
      <c r="AX88" s="15" t="s">
        <v>6</v>
      </c>
      <c r="AY88" s="285" t="s">
        <v>199</v>
      </c>
    </row>
    <row r="89" spans="1:51" s="13" customFormat="1" ht="12">
      <c r="A89" s="13"/>
      <c r="B89" s="238"/>
      <c r="C89" s="239"/>
      <c r="D89" s="234" t="s">
        <v>213</v>
      </c>
      <c r="E89" s="240" t="s">
        <v>32</v>
      </c>
      <c r="F89" s="241" t="s">
        <v>290</v>
      </c>
      <c r="G89" s="239"/>
      <c r="H89" s="242">
        <v>15996</v>
      </c>
      <c r="I89" s="243"/>
      <c r="J89" s="239"/>
      <c r="K89" s="239"/>
      <c r="L89" s="244"/>
      <c r="M89" s="245"/>
      <c r="N89" s="246"/>
      <c r="O89" s="246"/>
      <c r="P89" s="246"/>
      <c r="Q89" s="246"/>
      <c r="R89" s="246"/>
      <c r="S89" s="246"/>
      <c r="T89" s="247"/>
      <c r="U89" s="13"/>
      <c r="V89" s="13"/>
      <c r="W89" s="13"/>
      <c r="X89" s="13"/>
      <c r="Y89" s="13"/>
      <c r="Z89" s="13"/>
      <c r="AA89" s="13"/>
      <c r="AB89" s="13"/>
      <c r="AC89" s="13"/>
      <c r="AD89" s="13"/>
      <c r="AE89" s="13"/>
      <c r="AT89" s="248" t="s">
        <v>213</v>
      </c>
      <c r="AU89" s="248" t="s">
        <v>86</v>
      </c>
      <c r="AV89" s="13" t="s">
        <v>86</v>
      </c>
      <c r="AW89" s="13" t="s">
        <v>39</v>
      </c>
      <c r="AX89" s="13" t="s">
        <v>6</v>
      </c>
      <c r="AY89" s="248" t="s">
        <v>199</v>
      </c>
    </row>
    <row r="90" spans="1:51" s="14" customFormat="1" ht="12">
      <c r="A90" s="14"/>
      <c r="B90" s="249"/>
      <c r="C90" s="250"/>
      <c r="D90" s="234" t="s">
        <v>213</v>
      </c>
      <c r="E90" s="251" t="s">
        <v>32</v>
      </c>
      <c r="F90" s="252" t="s">
        <v>215</v>
      </c>
      <c r="G90" s="250"/>
      <c r="H90" s="253">
        <v>15996</v>
      </c>
      <c r="I90" s="254"/>
      <c r="J90" s="250"/>
      <c r="K90" s="250"/>
      <c r="L90" s="255"/>
      <c r="M90" s="269"/>
      <c r="N90" s="270"/>
      <c r="O90" s="270"/>
      <c r="P90" s="270"/>
      <c r="Q90" s="270"/>
      <c r="R90" s="270"/>
      <c r="S90" s="270"/>
      <c r="T90" s="271"/>
      <c r="U90" s="14"/>
      <c r="V90" s="14"/>
      <c r="W90" s="14"/>
      <c r="X90" s="14"/>
      <c r="Y90" s="14"/>
      <c r="Z90" s="14"/>
      <c r="AA90" s="14"/>
      <c r="AB90" s="14"/>
      <c r="AC90" s="14"/>
      <c r="AD90" s="14"/>
      <c r="AE90" s="14"/>
      <c r="AT90" s="259" t="s">
        <v>213</v>
      </c>
      <c r="AU90" s="259" t="s">
        <v>86</v>
      </c>
      <c r="AV90" s="14" t="s">
        <v>209</v>
      </c>
      <c r="AW90" s="14" t="s">
        <v>39</v>
      </c>
      <c r="AX90" s="14" t="s">
        <v>84</v>
      </c>
      <c r="AY90" s="259" t="s">
        <v>199</v>
      </c>
    </row>
    <row r="91" spans="1:65" s="2" customFormat="1" ht="19.8" customHeight="1">
      <c r="A91" s="40"/>
      <c r="B91" s="41"/>
      <c r="C91" s="260" t="s">
        <v>86</v>
      </c>
      <c r="D91" s="260" t="s">
        <v>222</v>
      </c>
      <c r="E91" s="261" t="s">
        <v>291</v>
      </c>
      <c r="F91" s="262" t="s">
        <v>292</v>
      </c>
      <c r="G91" s="263" t="s">
        <v>293</v>
      </c>
      <c r="H91" s="264">
        <v>0.299</v>
      </c>
      <c r="I91" s="265"/>
      <c r="J91" s="266">
        <f>ROUND(I91*H91,2)</f>
        <v>0</v>
      </c>
      <c r="K91" s="262" t="s">
        <v>207</v>
      </c>
      <c r="L91" s="46"/>
      <c r="M91" s="267" t="s">
        <v>32</v>
      </c>
      <c r="N91" s="268" t="s">
        <v>48</v>
      </c>
      <c r="O91" s="86"/>
      <c r="P91" s="230">
        <f>O91*H91</f>
        <v>0</v>
      </c>
      <c r="Q91" s="230">
        <v>0</v>
      </c>
      <c r="R91" s="230">
        <f>Q91*H91</f>
        <v>0</v>
      </c>
      <c r="S91" s="230">
        <v>0</v>
      </c>
      <c r="T91" s="231">
        <f>S91*H91</f>
        <v>0</v>
      </c>
      <c r="U91" s="40"/>
      <c r="V91" s="40"/>
      <c r="W91" s="40"/>
      <c r="X91" s="40"/>
      <c r="Y91" s="40"/>
      <c r="Z91" s="40"/>
      <c r="AA91" s="40"/>
      <c r="AB91" s="40"/>
      <c r="AC91" s="40"/>
      <c r="AD91" s="40"/>
      <c r="AE91" s="40"/>
      <c r="AR91" s="232" t="s">
        <v>209</v>
      </c>
      <c r="AT91" s="232" t="s">
        <v>222</v>
      </c>
      <c r="AU91" s="232" t="s">
        <v>86</v>
      </c>
      <c r="AY91" s="18" t="s">
        <v>199</v>
      </c>
      <c r="BE91" s="233">
        <f>IF(N91="základní",J91,0)</f>
        <v>0</v>
      </c>
      <c r="BF91" s="233">
        <f>IF(N91="snížená",J91,0)</f>
        <v>0</v>
      </c>
      <c r="BG91" s="233">
        <f>IF(N91="zákl. přenesená",J91,0)</f>
        <v>0</v>
      </c>
      <c r="BH91" s="233">
        <f>IF(N91="sníž. přenesená",J91,0)</f>
        <v>0</v>
      </c>
      <c r="BI91" s="233">
        <f>IF(N91="nulová",J91,0)</f>
        <v>0</v>
      </c>
      <c r="BJ91" s="18" t="s">
        <v>84</v>
      </c>
      <c r="BK91" s="233">
        <f>ROUND(I91*H91,2)</f>
        <v>0</v>
      </c>
      <c r="BL91" s="18" t="s">
        <v>209</v>
      </c>
      <c r="BM91" s="232" t="s">
        <v>209</v>
      </c>
    </row>
    <row r="92" spans="1:47" s="2" customFormat="1" ht="12">
      <c r="A92" s="40"/>
      <c r="B92" s="41"/>
      <c r="C92" s="42"/>
      <c r="D92" s="234" t="s">
        <v>210</v>
      </c>
      <c r="E92" s="42"/>
      <c r="F92" s="235" t="s">
        <v>292</v>
      </c>
      <c r="G92" s="42"/>
      <c r="H92" s="42"/>
      <c r="I92" s="138"/>
      <c r="J92" s="42"/>
      <c r="K92" s="42"/>
      <c r="L92" s="46"/>
      <c r="M92" s="236"/>
      <c r="N92" s="237"/>
      <c r="O92" s="86"/>
      <c r="P92" s="86"/>
      <c r="Q92" s="86"/>
      <c r="R92" s="86"/>
      <c r="S92" s="86"/>
      <c r="T92" s="87"/>
      <c r="U92" s="40"/>
      <c r="V92" s="40"/>
      <c r="W92" s="40"/>
      <c r="X92" s="40"/>
      <c r="Y92" s="40"/>
      <c r="Z92" s="40"/>
      <c r="AA92" s="40"/>
      <c r="AB92" s="40"/>
      <c r="AC92" s="40"/>
      <c r="AD92" s="40"/>
      <c r="AE92" s="40"/>
      <c r="AT92" s="18" t="s">
        <v>210</v>
      </c>
      <c r="AU92" s="18" t="s">
        <v>86</v>
      </c>
    </row>
    <row r="93" spans="1:65" s="2" customFormat="1" ht="19.8" customHeight="1">
      <c r="A93" s="40"/>
      <c r="B93" s="41"/>
      <c r="C93" s="220" t="s">
        <v>221</v>
      </c>
      <c r="D93" s="220" t="s">
        <v>203</v>
      </c>
      <c r="E93" s="221" t="s">
        <v>294</v>
      </c>
      <c r="F93" s="222" t="s">
        <v>295</v>
      </c>
      <c r="G93" s="223" t="s">
        <v>296</v>
      </c>
      <c r="H93" s="224">
        <v>20921.294</v>
      </c>
      <c r="I93" s="225"/>
      <c r="J93" s="226">
        <f>ROUND(I93*H93,2)</f>
        <v>0</v>
      </c>
      <c r="K93" s="222" t="s">
        <v>207</v>
      </c>
      <c r="L93" s="227"/>
      <c r="M93" s="228" t="s">
        <v>32</v>
      </c>
      <c r="N93" s="229" t="s">
        <v>48</v>
      </c>
      <c r="O93" s="86"/>
      <c r="P93" s="230">
        <f>O93*H93</f>
        <v>0</v>
      </c>
      <c r="Q93" s="230">
        <v>0</v>
      </c>
      <c r="R93" s="230">
        <f>Q93*H93</f>
        <v>0</v>
      </c>
      <c r="S93" s="230">
        <v>0</v>
      </c>
      <c r="T93" s="231">
        <f>S93*H93</f>
        <v>0</v>
      </c>
      <c r="U93" s="40"/>
      <c r="V93" s="40"/>
      <c r="W93" s="40"/>
      <c r="X93" s="40"/>
      <c r="Y93" s="40"/>
      <c r="Z93" s="40"/>
      <c r="AA93" s="40"/>
      <c r="AB93" s="40"/>
      <c r="AC93" s="40"/>
      <c r="AD93" s="40"/>
      <c r="AE93" s="40"/>
      <c r="AR93" s="232" t="s">
        <v>208</v>
      </c>
      <c r="AT93" s="232" t="s">
        <v>203</v>
      </c>
      <c r="AU93" s="232" t="s">
        <v>86</v>
      </c>
      <c r="AY93" s="18" t="s">
        <v>199</v>
      </c>
      <c r="BE93" s="233">
        <f>IF(N93="základní",J93,0)</f>
        <v>0</v>
      </c>
      <c r="BF93" s="233">
        <f>IF(N93="snížená",J93,0)</f>
        <v>0</v>
      </c>
      <c r="BG93" s="233">
        <f>IF(N93="zákl. přenesená",J93,0)</f>
        <v>0</v>
      </c>
      <c r="BH93" s="233">
        <f>IF(N93="sníž. přenesená",J93,0)</f>
        <v>0</v>
      </c>
      <c r="BI93" s="233">
        <f>IF(N93="nulová",J93,0)</f>
        <v>0</v>
      </c>
      <c r="BJ93" s="18" t="s">
        <v>84</v>
      </c>
      <c r="BK93" s="233">
        <f>ROUND(I93*H93,2)</f>
        <v>0</v>
      </c>
      <c r="BL93" s="18" t="s">
        <v>209</v>
      </c>
      <c r="BM93" s="232" t="s">
        <v>230</v>
      </c>
    </row>
    <row r="94" spans="1:47" s="2" customFormat="1" ht="12">
      <c r="A94" s="40"/>
      <c r="B94" s="41"/>
      <c r="C94" s="42"/>
      <c r="D94" s="234" t="s">
        <v>210</v>
      </c>
      <c r="E94" s="42"/>
      <c r="F94" s="235" t="s">
        <v>295</v>
      </c>
      <c r="G94" s="42"/>
      <c r="H94" s="42"/>
      <c r="I94" s="138"/>
      <c r="J94" s="42"/>
      <c r="K94" s="42"/>
      <c r="L94" s="46"/>
      <c r="M94" s="236"/>
      <c r="N94" s="237"/>
      <c r="O94" s="86"/>
      <c r="P94" s="86"/>
      <c r="Q94" s="86"/>
      <c r="R94" s="86"/>
      <c r="S94" s="86"/>
      <c r="T94" s="87"/>
      <c r="U94" s="40"/>
      <c r="V94" s="40"/>
      <c r="W94" s="40"/>
      <c r="X94" s="40"/>
      <c r="Y94" s="40"/>
      <c r="Z94" s="40"/>
      <c r="AA94" s="40"/>
      <c r="AB94" s="40"/>
      <c r="AC94" s="40"/>
      <c r="AD94" s="40"/>
      <c r="AE94" s="40"/>
      <c r="AT94" s="18" t="s">
        <v>210</v>
      </c>
      <c r="AU94" s="18" t="s">
        <v>86</v>
      </c>
    </row>
    <row r="95" spans="1:65" s="2" customFormat="1" ht="19.8" customHeight="1">
      <c r="A95" s="40"/>
      <c r="B95" s="41"/>
      <c r="C95" s="260" t="s">
        <v>209</v>
      </c>
      <c r="D95" s="260" t="s">
        <v>222</v>
      </c>
      <c r="E95" s="261" t="s">
        <v>297</v>
      </c>
      <c r="F95" s="262" t="s">
        <v>298</v>
      </c>
      <c r="G95" s="263" t="s">
        <v>293</v>
      </c>
      <c r="H95" s="264">
        <v>6.661</v>
      </c>
      <c r="I95" s="265"/>
      <c r="J95" s="266">
        <f>ROUND(I95*H95,2)</f>
        <v>0</v>
      </c>
      <c r="K95" s="262" t="s">
        <v>207</v>
      </c>
      <c r="L95" s="46"/>
      <c r="M95" s="267" t="s">
        <v>32</v>
      </c>
      <c r="N95" s="268" t="s">
        <v>48</v>
      </c>
      <c r="O95" s="86"/>
      <c r="P95" s="230">
        <f>O95*H95</f>
        <v>0</v>
      </c>
      <c r="Q95" s="230">
        <v>0</v>
      </c>
      <c r="R95" s="230">
        <f>Q95*H95</f>
        <v>0</v>
      </c>
      <c r="S95" s="230">
        <v>0</v>
      </c>
      <c r="T95" s="231">
        <f>S95*H95</f>
        <v>0</v>
      </c>
      <c r="U95" s="40"/>
      <c r="V95" s="40"/>
      <c r="W95" s="40"/>
      <c r="X95" s="40"/>
      <c r="Y95" s="40"/>
      <c r="Z95" s="40"/>
      <c r="AA95" s="40"/>
      <c r="AB95" s="40"/>
      <c r="AC95" s="40"/>
      <c r="AD95" s="40"/>
      <c r="AE95" s="40"/>
      <c r="AR95" s="232" t="s">
        <v>209</v>
      </c>
      <c r="AT95" s="232" t="s">
        <v>222</v>
      </c>
      <c r="AU95" s="232" t="s">
        <v>86</v>
      </c>
      <c r="AY95" s="18" t="s">
        <v>199</v>
      </c>
      <c r="BE95" s="233">
        <f>IF(N95="základní",J95,0)</f>
        <v>0</v>
      </c>
      <c r="BF95" s="233">
        <f>IF(N95="snížená",J95,0)</f>
        <v>0</v>
      </c>
      <c r="BG95" s="233">
        <f>IF(N95="zákl. přenesená",J95,0)</f>
        <v>0</v>
      </c>
      <c r="BH95" s="233">
        <f>IF(N95="sníž. přenesená",J95,0)</f>
        <v>0</v>
      </c>
      <c r="BI95" s="233">
        <f>IF(N95="nulová",J95,0)</f>
        <v>0</v>
      </c>
      <c r="BJ95" s="18" t="s">
        <v>84</v>
      </c>
      <c r="BK95" s="233">
        <f>ROUND(I95*H95,2)</f>
        <v>0</v>
      </c>
      <c r="BL95" s="18" t="s">
        <v>209</v>
      </c>
      <c r="BM95" s="232" t="s">
        <v>208</v>
      </c>
    </row>
    <row r="96" spans="1:47" s="2" customFormat="1" ht="12">
      <c r="A96" s="40"/>
      <c r="B96" s="41"/>
      <c r="C96" s="42"/>
      <c r="D96" s="234" t="s">
        <v>210</v>
      </c>
      <c r="E96" s="42"/>
      <c r="F96" s="235" t="s">
        <v>298</v>
      </c>
      <c r="G96" s="42"/>
      <c r="H96" s="42"/>
      <c r="I96" s="138"/>
      <c r="J96" s="42"/>
      <c r="K96" s="42"/>
      <c r="L96" s="46"/>
      <c r="M96" s="236"/>
      <c r="N96" s="237"/>
      <c r="O96" s="86"/>
      <c r="P96" s="86"/>
      <c r="Q96" s="86"/>
      <c r="R96" s="86"/>
      <c r="S96" s="86"/>
      <c r="T96" s="87"/>
      <c r="U96" s="40"/>
      <c r="V96" s="40"/>
      <c r="W96" s="40"/>
      <c r="X96" s="40"/>
      <c r="Y96" s="40"/>
      <c r="Z96" s="40"/>
      <c r="AA96" s="40"/>
      <c r="AB96" s="40"/>
      <c r="AC96" s="40"/>
      <c r="AD96" s="40"/>
      <c r="AE96" s="40"/>
      <c r="AT96" s="18" t="s">
        <v>210</v>
      </c>
      <c r="AU96" s="18" t="s">
        <v>86</v>
      </c>
    </row>
    <row r="97" spans="1:65" s="2" customFormat="1" ht="19.8" customHeight="1">
      <c r="A97" s="40"/>
      <c r="B97" s="41"/>
      <c r="C97" s="260" t="s">
        <v>200</v>
      </c>
      <c r="D97" s="260" t="s">
        <v>222</v>
      </c>
      <c r="E97" s="261" t="s">
        <v>299</v>
      </c>
      <c r="F97" s="262" t="s">
        <v>300</v>
      </c>
      <c r="G97" s="263" t="s">
        <v>293</v>
      </c>
      <c r="H97" s="264">
        <v>0.789</v>
      </c>
      <c r="I97" s="265"/>
      <c r="J97" s="266">
        <f>ROUND(I97*H97,2)</f>
        <v>0</v>
      </c>
      <c r="K97" s="262" t="s">
        <v>207</v>
      </c>
      <c r="L97" s="46"/>
      <c r="M97" s="267" t="s">
        <v>32</v>
      </c>
      <c r="N97" s="268" t="s">
        <v>48</v>
      </c>
      <c r="O97" s="86"/>
      <c r="P97" s="230">
        <f>O97*H97</f>
        <v>0</v>
      </c>
      <c r="Q97" s="230">
        <v>0</v>
      </c>
      <c r="R97" s="230">
        <f>Q97*H97</f>
        <v>0</v>
      </c>
      <c r="S97" s="230">
        <v>0</v>
      </c>
      <c r="T97" s="231">
        <f>S97*H97</f>
        <v>0</v>
      </c>
      <c r="U97" s="40"/>
      <c r="V97" s="40"/>
      <c r="W97" s="40"/>
      <c r="X97" s="40"/>
      <c r="Y97" s="40"/>
      <c r="Z97" s="40"/>
      <c r="AA97" s="40"/>
      <c r="AB97" s="40"/>
      <c r="AC97" s="40"/>
      <c r="AD97" s="40"/>
      <c r="AE97" s="40"/>
      <c r="AR97" s="232" t="s">
        <v>209</v>
      </c>
      <c r="AT97" s="232" t="s">
        <v>222</v>
      </c>
      <c r="AU97" s="232" t="s">
        <v>86</v>
      </c>
      <c r="AY97" s="18" t="s">
        <v>199</v>
      </c>
      <c r="BE97" s="233">
        <f>IF(N97="základní",J97,0)</f>
        <v>0</v>
      </c>
      <c r="BF97" s="233">
        <f>IF(N97="snížená",J97,0)</f>
        <v>0</v>
      </c>
      <c r="BG97" s="233">
        <f>IF(N97="zákl. přenesená",J97,0)</f>
        <v>0</v>
      </c>
      <c r="BH97" s="233">
        <f>IF(N97="sníž. přenesená",J97,0)</f>
        <v>0</v>
      </c>
      <c r="BI97" s="233">
        <f>IF(N97="nulová",J97,0)</f>
        <v>0</v>
      </c>
      <c r="BJ97" s="18" t="s">
        <v>84</v>
      </c>
      <c r="BK97" s="233">
        <f>ROUND(I97*H97,2)</f>
        <v>0</v>
      </c>
      <c r="BL97" s="18" t="s">
        <v>209</v>
      </c>
      <c r="BM97" s="232" t="s">
        <v>235</v>
      </c>
    </row>
    <row r="98" spans="1:47" s="2" customFormat="1" ht="12">
      <c r="A98" s="40"/>
      <c r="B98" s="41"/>
      <c r="C98" s="42"/>
      <c r="D98" s="234" t="s">
        <v>210</v>
      </c>
      <c r="E98" s="42"/>
      <c r="F98" s="235" t="s">
        <v>300</v>
      </c>
      <c r="G98" s="42"/>
      <c r="H98" s="42"/>
      <c r="I98" s="138"/>
      <c r="J98" s="42"/>
      <c r="K98" s="42"/>
      <c r="L98" s="46"/>
      <c r="M98" s="236"/>
      <c r="N98" s="237"/>
      <c r="O98" s="86"/>
      <c r="P98" s="86"/>
      <c r="Q98" s="86"/>
      <c r="R98" s="86"/>
      <c r="S98" s="86"/>
      <c r="T98" s="87"/>
      <c r="U98" s="40"/>
      <c r="V98" s="40"/>
      <c r="W98" s="40"/>
      <c r="X98" s="40"/>
      <c r="Y98" s="40"/>
      <c r="Z98" s="40"/>
      <c r="AA98" s="40"/>
      <c r="AB98" s="40"/>
      <c r="AC98" s="40"/>
      <c r="AD98" s="40"/>
      <c r="AE98" s="40"/>
      <c r="AT98" s="18" t="s">
        <v>210</v>
      </c>
      <c r="AU98" s="18" t="s">
        <v>86</v>
      </c>
    </row>
    <row r="99" spans="1:65" s="2" customFormat="1" ht="19.8" customHeight="1">
      <c r="A99" s="40"/>
      <c r="B99" s="41"/>
      <c r="C99" s="260" t="s">
        <v>230</v>
      </c>
      <c r="D99" s="260" t="s">
        <v>222</v>
      </c>
      <c r="E99" s="261" t="s">
        <v>301</v>
      </c>
      <c r="F99" s="262" t="s">
        <v>302</v>
      </c>
      <c r="G99" s="263" t="s">
        <v>303</v>
      </c>
      <c r="H99" s="264">
        <v>9533.984</v>
      </c>
      <c r="I99" s="265"/>
      <c r="J99" s="266">
        <f>ROUND(I99*H99,2)</f>
        <v>0</v>
      </c>
      <c r="K99" s="262" t="s">
        <v>207</v>
      </c>
      <c r="L99" s="46"/>
      <c r="M99" s="267" t="s">
        <v>32</v>
      </c>
      <c r="N99" s="268" t="s">
        <v>48</v>
      </c>
      <c r="O99" s="86"/>
      <c r="P99" s="230">
        <f>O99*H99</f>
        <v>0</v>
      </c>
      <c r="Q99" s="230">
        <v>0</v>
      </c>
      <c r="R99" s="230">
        <f>Q99*H99</f>
        <v>0</v>
      </c>
      <c r="S99" s="230">
        <v>0</v>
      </c>
      <c r="T99" s="231">
        <f>S99*H99</f>
        <v>0</v>
      </c>
      <c r="U99" s="40"/>
      <c r="V99" s="40"/>
      <c r="W99" s="40"/>
      <c r="X99" s="40"/>
      <c r="Y99" s="40"/>
      <c r="Z99" s="40"/>
      <c r="AA99" s="40"/>
      <c r="AB99" s="40"/>
      <c r="AC99" s="40"/>
      <c r="AD99" s="40"/>
      <c r="AE99" s="40"/>
      <c r="AR99" s="232" t="s">
        <v>209</v>
      </c>
      <c r="AT99" s="232" t="s">
        <v>222</v>
      </c>
      <c r="AU99" s="232" t="s">
        <v>86</v>
      </c>
      <c r="AY99" s="18" t="s">
        <v>199</v>
      </c>
      <c r="BE99" s="233">
        <f>IF(N99="základní",J99,0)</f>
        <v>0</v>
      </c>
      <c r="BF99" s="233">
        <f>IF(N99="snížená",J99,0)</f>
        <v>0</v>
      </c>
      <c r="BG99" s="233">
        <f>IF(N99="zákl. přenesená",J99,0)</f>
        <v>0</v>
      </c>
      <c r="BH99" s="233">
        <f>IF(N99="sníž. přenesená",J99,0)</f>
        <v>0</v>
      </c>
      <c r="BI99" s="233">
        <f>IF(N99="nulová",J99,0)</f>
        <v>0</v>
      </c>
      <c r="BJ99" s="18" t="s">
        <v>84</v>
      </c>
      <c r="BK99" s="233">
        <f>ROUND(I99*H99,2)</f>
        <v>0</v>
      </c>
      <c r="BL99" s="18" t="s">
        <v>209</v>
      </c>
      <c r="BM99" s="232" t="s">
        <v>238</v>
      </c>
    </row>
    <row r="100" spans="1:47" s="2" customFormat="1" ht="12">
      <c r="A100" s="40"/>
      <c r="B100" s="41"/>
      <c r="C100" s="42"/>
      <c r="D100" s="234" t="s">
        <v>210</v>
      </c>
      <c r="E100" s="42"/>
      <c r="F100" s="235" t="s">
        <v>302</v>
      </c>
      <c r="G100" s="42"/>
      <c r="H100" s="42"/>
      <c r="I100" s="138"/>
      <c r="J100" s="42"/>
      <c r="K100" s="42"/>
      <c r="L100" s="46"/>
      <c r="M100" s="236"/>
      <c r="N100" s="237"/>
      <c r="O100" s="86"/>
      <c r="P100" s="86"/>
      <c r="Q100" s="86"/>
      <c r="R100" s="86"/>
      <c r="S100" s="86"/>
      <c r="T100" s="87"/>
      <c r="U100" s="40"/>
      <c r="V100" s="40"/>
      <c r="W100" s="40"/>
      <c r="X100" s="40"/>
      <c r="Y100" s="40"/>
      <c r="Z100" s="40"/>
      <c r="AA100" s="40"/>
      <c r="AB100" s="40"/>
      <c r="AC100" s="40"/>
      <c r="AD100" s="40"/>
      <c r="AE100" s="40"/>
      <c r="AT100" s="18" t="s">
        <v>210</v>
      </c>
      <c r="AU100" s="18" t="s">
        <v>86</v>
      </c>
    </row>
    <row r="101" spans="1:51" s="13" customFormat="1" ht="12">
      <c r="A101" s="13"/>
      <c r="B101" s="238"/>
      <c r="C101" s="239"/>
      <c r="D101" s="234" t="s">
        <v>213</v>
      </c>
      <c r="E101" s="240" t="s">
        <v>32</v>
      </c>
      <c r="F101" s="241" t="s">
        <v>304</v>
      </c>
      <c r="G101" s="239"/>
      <c r="H101" s="242">
        <v>8334.254</v>
      </c>
      <c r="I101" s="243"/>
      <c r="J101" s="239"/>
      <c r="K101" s="239"/>
      <c r="L101" s="244"/>
      <c r="M101" s="245"/>
      <c r="N101" s="246"/>
      <c r="O101" s="246"/>
      <c r="P101" s="246"/>
      <c r="Q101" s="246"/>
      <c r="R101" s="246"/>
      <c r="S101" s="246"/>
      <c r="T101" s="247"/>
      <c r="U101" s="13"/>
      <c r="V101" s="13"/>
      <c r="W101" s="13"/>
      <c r="X101" s="13"/>
      <c r="Y101" s="13"/>
      <c r="Z101" s="13"/>
      <c r="AA101" s="13"/>
      <c r="AB101" s="13"/>
      <c r="AC101" s="13"/>
      <c r="AD101" s="13"/>
      <c r="AE101" s="13"/>
      <c r="AT101" s="248" t="s">
        <v>213</v>
      </c>
      <c r="AU101" s="248" t="s">
        <v>86</v>
      </c>
      <c r="AV101" s="13" t="s">
        <v>86</v>
      </c>
      <c r="AW101" s="13" t="s">
        <v>39</v>
      </c>
      <c r="AX101" s="13" t="s">
        <v>6</v>
      </c>
      <c r="AY101" s="248" t="s">
        <v>199</v>
      </c>
    </row>
    <row r="102" spans="1:51" s="13" customFormat="1" ht="12">
      <c r="A102" s="13"/>
      <c r="B102" s="238"/>
      <c r="C102" s="239"/>
      <c r="D102" s="234" t="s">
        <v>213</v>
      </c>
      <c r="E102" s="240" t="s">
        <v>32</v>
      </c>
      <c r="F102" s="241" t="s">
        <v>305</v>
      </c>
      <c r="G102" s="239"/>
      <c r="H102" s="242">
        <v>1199.73</v>
      </c>
      <c r="I102" s="243"/>
      <c r="J102" s="239"/>
      <c r="K102" s="239"/>
      <c r="L102" s="244"/>
      <c r="M102" s="245"/>
      <c r="N102" s="246"/>
      <c r="O102" s="246"/>
      <c r="P102" s="246"/>
      <c r="Q102" s="246"/>
      <c r="R102" s="246"/>
      <c r="S102" s="246"/>
      <c r="T102" s="247"/>
      <c r="U102" s="13"/>
      <c r="V102" s="13"/>
      <c r="W102" s="13"/>
      <c r="X102" s="13"/>
      <c r="Y102" s="13"/>
      <c r="Z102" s="13"/>
      <c r="AA102" s="13"/>
      <c r="AB102" s="13"/>
      <c r="AC102" s="13"/>
      <c r="AD102" s="13"/>
      <c r="AE102" s="13"/>
      <c r="AT102" s="248" t="s">
        <v>213</v>
      </c>
      <c r="AU102" s="248" t="s">
        <v>86</v>
      </c>
      <c r="AV102" s="13" t="s">
        <v>86</v>
      </c>
      <c r="AW102" s="13" t="s">
        <v>39</v>
      </c>
      <c r="AX102" s="13" t="s">
        <v>6</v>
      </c>
      <c r="AY102" s="248" t="s">
        <v>199</v>
      </c>
    </row>
    <row r="103" spans="1:51" s="14" customFormat="1" ht="12">
      <c r="A103" s="14"/>
      <c r="B103" s="249"/>
      <c r="C103" s="250"/>
      <c r="D103" s="234" t="s">
        <v>213</v>
      </c>
      <c r="E103" s="251" t="s">
        <v>32</v>
      </c>
      <c r="F103" s="252" t="s">
        <v>215</v>
      </c>
      <c r="G103" s="250"/>
      <c r="H103" s="253">
        <v>9533.984</v>
      </c>
      <c r="I103" s="254"/>
      <c r="J103" s="250"/>
      <c r="K103" s="250"/>
      <c r="L103" s="255"/>
      <c r="M103" s="269"/>
      <c r="N103" s="270"/>
      <c r="O103" s="270"/>
      <c r="P103" s="270"/>
      <c r="Q103" s="270"/>
      <c r="R103" s="270"/>
      <c r="S103" s="270"/>
      <c r="T103" s="271"/>
      <c r="U103" s="14"/>
      <c r="V103" s="14"/>
      <c r="W103" s="14"/>
      <c r="X103" s="14"/>
      <c r="Y103" s="14"/>
      <c r="Z103" s="14"/>
      <c r="AA103" s="14"/>
      <c r="AB103" s="14"/>
      <c r="AC103" s="14"/>
      <c r="AD103" s="14"/>
      <c r="AE103" s="14"/>
      <c r="AT103" s="259" t="s">
        <v>213</v>
      </c>
      <c r="AU103" s="259" t="s">
        <v>86</v>
      </c>
      <c r="AV103" s="14" t="s">
        <v>209</v>
      </c>
      <c r="AW103" s="14" t="s">
        <v>39</v>
      </c>
      <c r="AX103" s="14" t="s">
        <v>84</v>
      </c>
      <c r="AY103" s="259" t="s">
        <v>199</v>
      </c>
    </row>
    <row r="104" spans="1:65" s="2" customFormat="1" ht="30" customHeight="1">
      <c r="A104" s="40"/>
      <c r="B104" s="41"/>
      <c r="C104" s="260" t="s">
        <v>239</v>
      </c>
      <c r="D104" s="260" t="s">
        <v>222</v>
      </c>
      <c r="E104" s="261" t="s">
        <v>306</v>
      </c>
      <c r="F104" s="262" t="s">
        <v>307</v>
      </c>
      <c r="G104" s="263" t="s">
        <v>206</v>
      </c>
      <c r="H104" s="264">
        <v>103</v>
      </c>
      <c r="I104" s="265"/>
      <c r="J104" s="266">
        <f>ROUND(I104*H104,2)</f>
        <v>0</v>
      </c>
      <c r="K104" s="262" t="s">
        <v>207</v>
      </c>
      <c r="L104" s="46"/>
      <c r="M104" s="267" t="s">
        <v>32</v>
      </c>
      <c r="N104" s="268" t="s">
        <v>48</v>
      </c>
      <c r="O104" s="86"/>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209</v>
      </c>
      <c r="AT104" s="232" t="s">
        <v>222</v>
      </c>
      <c r="AU104" s="232" t="s">
        <v>86</v>
      </c>
      <c r="AY104" s="18" t="s">
        <v>199</v>
      </c>
      <c r="BE104" s="233">
        <f>IF(N104="základní",J104,0)</f>
        <v>0</v>
      </c>
      <c r="BF104" s="233">
        <f>IF(N104="snížená",J104,0)</f>
        <v>0</v>
      </c>
      <c r="BG104" s="233">
        <f>IF(N104="zákl. přenesená",J104,0)</f>
        <v>0</v>
      </c>
      <c r="BH104" s="233">
        <f>IF(N104="sníž. přenesená",J104,0)</f>
        <v>0</v>
      </c>
      <c r="BI104" s="233">
        <f>IF(N104="nulová",J104,0)</f>
        <v>0</v>
      </c>
      <c r="BJ104" s="18" t="s">
        <v>84</v>
      </c>
      <c r="BK104" s="233">
        <f>ROUND(I104*H104,2)</f>
        <v>0</v>
      </c>
      <c r="BL104" s="18" t="s">
        <v>209</v>
      </c>
      <c r="BM104" s="232" t="s">
        <v>242</v>
      </c>
    </row>
    <row r="105" spans="1:47" s="2" customFormat="1" ht="12">
      <c r="A105" s="40"/>
      <c r="B105" s="41"/>
      <c r="C105" s="42"/>
      <c r="D105" s="234" t="s">
        <v>210</v>
      </c>
      <c r="E105" s="42"/>
      <c r="F105" s="235" t="s">
        <v>307</v>
      </c>
      <c r="G105" s="42"/>
      <c r="H105" s="42"/>
      <c r="I105" s="138"/>
      <c r="J105" s="42"/>
      <c r="K105" s="42"/>
      <c r="L105" s="46"/>
      <c r="M105" s="236"/>
      <c r="N105" s="237"/>
      <c r="O105" s="86"/>
      <c r="P105" s="86"/>
      <c r="Q105" s="86"/>
      <c r="R105" s="86"/>
      <c r="S105" s="86"/>
      <c r="T105" s="87"/>
      <c r="U105" s="40"/>
      <c r="V105" s="40"/>
      <c r="W105" s="40"/>
      <c r="X105" s="40"/>
      <c r="Y105" s="40"/>
      <c r="Z105" s="40"/>
      <c r="AA105" s="40"/>
      <c r="AB105" s="40"/>
      <c r="AC105" s="40"/>
      <c r="AD105" s="40"/>
      <c r="AE105" s="40"/>
      <c r="AT105" s="18" t="s">
        <v>210</v>
      </c>
      <c r="AU105" s="18" t="s">
        <v>86</v>
      </c>
    </row>
    <row r="106" spans="1:65" s="2" customFormat="1" ht="19.8" customHeight="1">
      <c r="A106" s="40"/>
      <c r="B106" s="41"/>
      <c r="C106" s="260" t="s">
        <v>208</v>
      </c>
      <c r="D106" s="260" t="s">
        <v>222</v>
      </c>
      <c r="E106" s="261" t="s">
        <v>308</v>
      </c>
      <c r="F106" s="262" t="s">
        <v>309</v>
      </c>
      <c r="G106" s="263" t="s">
        <v>206</v>
      </c>
      <c r="H106" s="264">
        <v>96</v>
      </c>
      <c r="I106" s="265"/>
      <c r="J106" s="266">
        <f>ROUND(I106*H106,2)</f>
        <v>0</v>
      </c>
      <c r="K106" s="262" t="s">
        <v>207</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209</v>
      </c>
      <c r="AT106" s="232" t="s">
        <v>222</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245</v>
      </c>
    </row>
    <row r="107" spans="1:47" s="2" customFormat="1" ht="12">
      <c r="A107" s="40"/>
      <c r="B107" s="41"/>
      <c r="C107" s="42"/>
      <c r="D107" s="234" t="s">
        <v>210</v>
      </c>
      <c r="E107" s="42"/>
      <c r="F107" s="235" t="s">
        <v>309</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65" s="2" customFormat="1" ht="30" customHeight="1">
      <c r="A108" s="40"/>
      <c r="B108" s="41"/>
      <c r="C108" s="260" t="s">
        <v>249</v>
      </c>
      <c r="D108" s="260" t="s">
        <v>222</v>
      </c>
      <c r="E108" s="261" t="s">
        <v>310</v>
      </c>
      <c r="F108" s="262" t="s">
        <v>311</v>
      </c>
      <c r="G108" s="263" t="s">
        <v>206</v>
      </c>
      <c r="H108" s="264">
        <v>2290</v>
      </c>
      <c r="I108" s="265"/>
      <c r="J108" s="266">
        <f>ROUND(I108*H108,2)</f>
        <v>0</v>
      </c>
      <c r="K108" s="262" t="s">
        <v>207</v>
      </c>
      <c r="L108" s="46"/>
      <c r="M108" s="267" t="s">
        <v>32</v>
      </c>
      <c r="N108" s="268" t="s">
        <v>48</v>
      </c>
      <c r="O108" s="86"/>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209</v>
      </c>
      <c r="AT108" s="232" t="s">
        <v>222</v>
      </c>
      <c r="AU108" s="232" t="s">
        <v>86</v>
      </c>
      <c r="AY108" s="18" t="s">
        <v>199</v>
      </c>
      <c r="BE108" s="233">
        <f>IF(N108="základní",J108,0)</f>
        <v>0</v>
      </c>
      <c r="BF108" s="233">
        <f>IF(N108="snížená",J108,0)</f>
        <v>0</v>
      </c>
      <c r="BG108" s="233">
        <f>IF(N108="zákl. přenesená",J108,0)</f>
        <v>0</v>
      </c>
      <c r="BH108" s="233">
        <f>IF(N108="sníž. přenesená",J108,0)</f>
        <v>0</v>
      </c>
      <c r="BI108" s="233">
        <f>IF(N108="nulová",J108,0)</f>
        <v>0</v>
      </c>
      <c r="BJ108" s="18" t="s">
        <v>84</v>
      </c>
      <c r="BK108" s="233">
        <f>ROUND(I108*H108,2)</f>
        <v>0</v>
      </c>
      <c r="BL108" s="18" t="s">
        <v>209</v>
      </c>
      <c r="BM108" s="232" t="s">
        <v>254</v>
      </c>
    </row>
    <row r="109" spans="1:47" s="2" customFormat="1" ht="12">
      <c r="A109" s="40"/>
      <c r="B109" s="41"/>
      <c r="C109" s="42"/>
      <c r="D109" s="234" t="s">
        <v>210</v>
      </c>
      <c r="E109" s="42"/>
      <c r="F109" s="235" t="s">
        <v>311</v>
      </c>
      <c r="G109" s="42"/>
      <c r="H109" s="42"/>
      <c r="I109" s="138"/>
      <c r="J109" s="42"/>
      <c r="K109" s="42"/>
      <c r="L109" s="46"/>
      <c r="M109" s="236"/>
      <c r="N109" s="237"/>
      <c r="O109" s="86"/>
      <c r="P109" s="86"/>
      <c r="Q109" s="86"/>
      <c r="R109" s="86"/>
      <c r="S109" s="86"/>
      <c r="T109" s="87"/>
      <c r="U109" s="40"/>
      <c r="V109" s="40"/>
      <c r="W109" s="40"/>
      <c r="X109" s="40"/>
      <c r="Y109" s="40"/>
      <c r="Z109" s="40"/>
      <c r="AA109" s="40"/>
      <c r="AB109" s="40"/>
      <c r="AC109" s="40"/>
      <c r="AD109" s="40"/>
      <c r="AE109" s="40"/>
      <c r="AT109" s="18" t="s">
        <v>210</v>
      </c>
      <c r="AU109" s="18" t="s">
        <v>86</v>
      </c>
    </row>
    <row r="110" spans="1:51" s="13" customFormat="1" ht="12">
      <c r="A110" s="13"/>
      <c r="B110" s="238"/>
      <c r="C110" s="239"/>
      <c r="D110" s="234" t="s">
        <v>213</v>
      </c>
      <c r="E110" s="240" t="s">
        <v>32</v>
      </c>
      <c r="F110" s="241" t="s">
        <v>312</v>
      </c>
      <c r="G110" s="239"/>
      <c r="H110" s="242">
        <v>2290</v>
      </c>
      <c r="I110" s="243"/>
      <c r="J110" s="239"/>
      <c r="K110" s="239"/>
      <c r="L110" s="244"/>
      <c r="M110" s="245"/>
      <c r="N110" s="246"/>
      <c r="O110" s="246"/>
      <c r="P110" s="246"/>
      <c r="Q110" s="246"/>
      <c r="R110" s="246"/>
      <c r="S110" s="246"/>
      <c r="T110" s="247"/>
      <c r="U110" s="13"/>
      <c r="V110" s="13"/>
      <c r="W110" s="13"/>
      <c r="X110" s="13"/>
      <c r="Y110" s="13"/>
      <c r="Z110" s="13"/>
      <c r="AA110" s="13"/>
      <c r="AB110" s="13"/>
      <c r="AC110" s="13"/>
      <c r="AD110" s="13"/>
      <c r="AE110" s="13"/>
      <c r="AT110" s="248" t="s">
        <v>213</v>
      </c>
      <c r="AU110" s="248" t="s">
        <v>86</v>
      </c>
      <c r="AV110" s="13" t="s">
        <v>86</v>
      </c>
      <c r="AW110" s="13" t="s">
        <v>39</v>
      </c>
      <c r="AX110" s="13" t="s">
        <v>6</v>
      </c>
      <c r="AY110" s="248" t="s">
        <v>199</v>
      </c>
    </row>
    <row r="111" spans="1:51" s="14" customFormat="1" ht="12">
      <c r="A111" s="14"/>
      <c r="B111" s="249"/>
      <c r="C111" s="250"/>
      <c r="D111" s="234" t="s">
        <v>213</v>
      </c>
      <c r="E111" s="251" t="s">
        <v>32</v>
      </c>
      <c r="F111" s="252" t="s">
        <v>215</v>
      </c>
      <c r="G111" s="250"/>
      <c r="H111" s="253">
        <v>2290</v>
      </c>
      <c r="I111" s="254"/>
      <c r="J111" s="250"/>
      <c r="K111" s="250"/>
      <c r="L111" s="255"/>
      <c r="M111" s="269"/>
      <c r="N111" s="270"/>
      <c r="O111" s="270"/>
      <c r="P111" s="270"/>
      <c r="Q111" s="270"/>
      <c r="R111" s="270"/>
      <c r="S111" s="270"/>
      <c r="T111" s="271"/>
      <c r="U111" s="14"/>
      <c r="V111" s="14"/>
      <c r="W111" s="14"/>
      <c r="X111" s="14"/>
      <c r="Y111" s="14"/>
      <c r="Z111" s="14"/>
      <c r="AA111" s="14"/>
      <c r="AB111" s="14"/>
      <c r="AC111" s="14"/>
      <c r="AD111" s="14"/>
      <c r="AE111" s="14"/>
      <c r="AT111" s="259" t="s">
        <v>213</v>
      </c>
      <c r="AU111" s="259" t="s">
        <v>86</v>
      </c>
      <c r="AV111" s="14" t="s">
        <v>209</v>
      </c>
      <c r="AW111" s="14" t="s">
        <v>39</v>
      </c>
      <c r="AX111" s="14" t="s">
        <v>84</v>
      </c>
      <c r="AY111" s="259" t="s">
        <v>199</v>
      </c>
    </row>
    <row r="112" spans="1:65" s="2" customFormat="1" ht="30" customHeight="1">
      <c r="A112" s="40"/>
      <c r="B112" s="41"/>
      <c r="C112" s="260" t="s">
        <v>235</v>
      </c>
      <c r="D112" s="260" t="s">
        <v>222</v>
      </c>
      <c r="E112" s="261" t="s">
        <v>313</v>
      </c>
      <c r="F112" s="262" t="s">
        <v>314</v>
      </c>
      <c r="G112" s="263" t="s">
        <v>206</v>
      </c>
      <c r="H112" s="264">
        <v>2290</v>
      </c>
      <c r="I112" s="265"/>
      <c r="J112" s="266">
        <f>ROUND(I112*H112,2)</f>
        <v>0</v>
      </c>
      <c r="K112" s="262" t="s">
        <v>207</v>
      </c>
      <c r="L112" s="46"/>
      <c r="M112" s="267" t="s">
        <v>32</v>
      </c>
      <c r="N112" s="268" t="s">
        <v>48</v>
      </c>
      <c r="O112" s="86"/>
      <c r="P112" s="230">
        <f>O112*H112</f>
        <v>0</v>
      </c>
      <c r="Q112" s="230">
        <v>0</v>
      </c>
      <c r="R112" s="230">
        <f>Q112*H112</f>
        <v>0</v>
      </c>
      <c r="S112" s="230">
        <v>0</v>
      </c>
      <c r="T112" s="231">
        <f>S112*H112</f>
        <v>0</v>
      </c>
      <c r="U112" s="40"/>
      <c r="V112" s="40"/>
      <c r="W112" s="40"/>
      <c r="X112" s="40"/>
      <c r="Y112" s="40"/>
      <c r="Z112" s="40"/>
      <c r="AA112" s="40"/>
      <c r="AB112" s="40"/>
      <c r="AC112" s="40"/>
      <c r="AD112" s="40"/>
      <c r="AE112" s="40"/>
      <c r="AR112" s="232" t="s">
        <v>209</v>
      </c>
      <c r="AT112" s="232" t="s">
        <v>222</v>
      </c>
      <c r="AU112" s="232" t="s">
        <v>86</v>
      </c>
      <c r="AY112" s="18" t="s">
        <v>199</v>
      </c>
      <c r="BE112" s="233">
        <f>IF(N112="základní",J112,0)</f>
        <v>0</v>
      </c>
      <c r="BF112" s="233">
        <f>IF(N112="snížená",J112,0)</f>
        <v>0</v>
      </c>
      <c r="BG112" s="233">
        <f>IF(N112="zákl. přenesená",J112,0)</f>
        <v>0</v>
      </c>
      <c r="BH112" s="233">
        <f>IF(N112="sníž. přenesená",J112,0)</f>
        <v>0</v>
      </c>
      <c r="BI112" s="233">
        <f>IF(N112="nulová",J112,0)</f>
        <v>0</v>
      </c>
      <c r="BJ112" s="18" t="s">
        <v>84</v>
      </c>
      <c r="BK112" s="233">
        <f>ROUND(I112*H112,2)</f>
        <v>0</v>
      </c>
      <c r="BL112" s="18" t="s">
        <v>209</v>
      </c>
      <c r="BM112" s="232" t="s">
        <v>257</v>
      </c>
    </row>
    <row r="113" spans="1:47" s="2" customFormat="1" ht="12">
      <c r="A113" s="40"/>
      <c r="B113" s="41"/>
      <c r="C113" s="42"/>
      <c r="D113" s="234" t="s">
        <v>210</v>
      </c>
      <c r="E113" s="42"/>
      <c r="F113" s="235" t="s">
        <v>314</v>
      </c>
      <c r="G113" s="42"/>
      <c r="H113" s="42"/>
      <c r="I113" s="138"/>
      <c r="J113" s="42"/>
      <c r="K113" s="42"/>
      <c r="L113" s="46"/>
      <c r="M113" s="236"/>
      <c r="N113" s="237"/>
      <c r="O113" s="86"/>
      <c r="P113" s="86"/>
      <c r="Q113" s="86"/>
      <c r="R113" s="86"/>
      <c r="S113" s="86"/>
      <c r="T113" s="87"/>
      <c r="U113" s="40"/>
      <c r="V113" s="40"/>
      <c r="W113" s="40"/>
      <c r="X113" s="40"/>
      <c r="Y113" s="40"/>
      <c r="Z113" s="40"/>
      <c r="AA113" s="40"/>
      <c r="AB113" s="40"/>
      <c r="AC113" s="40"/>
      <c r="AD113" s="40"/>
      <c r="AE113" s="40"/>
      <c r="AT113" s="18" t="s">
        <v>210</v>
      </c>
      <c r="AU113" s="18" t="s">
        <v>86</v>
      </c>
    </row>
    <row r="114" spans="1:65" s="2" customFormat="1" ht="19.8" customHeight="1">
      <c r="A114" s="40"/>
      <c r="B114" s="41"/>
      <c r="C114" s="260" t="s">
        <v>258</v>
      </c>
      <c r="D114" s="260" t="s">
        <v>222</v>
      </c>
      <c r="E114" s="261" t="s">
        <v>315</v>
      </c>
      <c r="F114" s="262" t="s">
        <v>316</v>
      </c>
      <c r="G114" s="263" t="s">
        <v>206</v>
      </c>
      <c r="H114" s="264">
        <v>1378</v>
      </c>
      <c r="I114" s="265"/>
      <c r="J114" s="266">
        <f>ROUND(I114*H114,2)</f>
        <v>0</v>
      </c>
      <c r="K114" s="262" t="s">
        <v>207</v>
      </c>
      <c r="L114" s="46"/>
      <c r="M114" s="267" t="s">
        <v>32</v>
      </c>
      <c r="N114" s="268" t="s">
        <v>48</v>
      </c>
      <c r="O114" s="86"/>
      <c r="P114" s="230">
        <f>O114*H114</f>
        <v>0</v>
      </c>
      <c r="Q114" s="230">
        <v>0</v>
      </c>
      <c r="R114" s="230">
        <f>Q114*H114</f>
        <v>0</v>
      </c>
      <c r="S114" s="230">
        <v>0</v>
      </c>
      <c r="T114" s="231">
        <f>S114*H114</f>
        <v>0</v>
      </c>
      <c r="U114" s="40"/>
      <c r="V114" s="40"/>
      <c r="W114" s="40"/>
      <c r="X114" s="40"/>
      <c r="Y114" s="40"/>
      <c r="Z114" s="40"/>
      <c r="AA114" s="40"/>
      <c r="AB114" s="40"/>
      <c r="AC114" s="40"/>
      <c r="AD114" s="40"/>
      <c r="AE114" s="40"/>
      <c r="AR114" s="232" t="s">
        <v>209</v>
      </c>
      <c r="AT114" s="232" t="s">
        <v>222</v>
      </c>
      <c r="AU114" s="232" t="s">
        <v>86</v>
      </c>
      <c r="AY114" s="18" t="s">
        <v>199</v>
      </c>
      <c r="BE114" s="233">
        <f>IF(N114="základní",J114,0)</f>
        <v>0</v>
      </c>
      <c r="BF114" s="233">
        <f>IF(N114="snížená",J114,0)</f>
        <v>0</v>
      </c>
      <c r="BG114" s="233">
        <f>IF(N114="zákl. přenesená",J114,0)</f>
        <v>0</v>
      </c>
      <c r="BH114" s="233">
        <f>IF(N114="sníž. přenesená",J114,0)</f>
        <v>0</v>
      </c>
      <c r="BI114" s="233">
        <f>IF(N114="nulová",J114,0)</f>
        <v>0</v>
      </c>
      <c r="BJ114" s="18" t="s">
        <v>84</v>
      </c>
      <c r="BK114" s="233">
        <f>ROUND(I114*H114,2)</f>
        <v>0</v>
      </c>
      <c r="BL114" s="18" t="s">
        <v>209</v>
      </c>
      <c r="BM114" s="232" t="s">
        <v>261</v>
      </c>
    </row>
    <row r="115" spans="1:47" s="2" customFormat="1" ht="12">
      <c r="A115" s="40"/>
      <c r="B115" s="41"/>
      <c r="C115" s="42"/>
      <c r="D115" s="234" t="s">
        <v>210</v>
      </c>
      <c r="E115" s="42"/>
      <c r="F115" s="235" t="s">
        <v>316</v>
      </c>
      <c r="G115" s="42"/>
      <c r="H115" s="42"/>
      <c r="I115" s="138"/>
      <c r="J115" s="42"/>
      <c r="K115" s="42"/>
      <c r="L115" s="46"/>
      <c r="M115" s="236"/>
      <c r="N115" s="237"/>
      <c r="O115" s="86"/>
      <c r="P115" s="86"/>
      <c r="Q115" s="86"/>
      <c r="R115" s="86"/>
      <c r="S115" s="86"/>
      <c r="T115" s="87"/>
      <c r="U115" s="40"/>
      <c r="V115" s="40"/>
      <c r="W115" s="40"/>
      <c r="X115" s="40"/>
      <c r="Y115" s="40"/>
      <c r="Z115" s="40"/>
      <c r="AA115" s="40"/>
      <c r="AB115" s="40"/>
      <c r="AC115" s="40"/>
      <c r="AD115" s="40"/>
      <c r="AE115" s="40"/>
      <c r="AT115" s="18" t="s">
        <v>210</v>
      </c>
      <c r="AU115" s="18" t="s">
        <v>86</v>
      </c>
    </row>
    <row r="116" spans="1:51" s="13" customFormat="1" ht="12">
      <c r="A116" s="13"/>
      <c r="B116" s="238"/>
      <c r="C116" s="239"/>
      <c r="D116" s="234" t="s">
        <v>213</v>
      </c>
      <c r="E116" s="240" t="s">
        <v>32</v>
      </c>
      <c r="F116" s="241" t="s">
        <v>317</v>
      </c>
      <c r="G116" s="239"/>
      <c r="H116" s="242">
        <v>1378</v>
      </c>
      <c r="I116" s="243"/>
      <c r="J116" s="239"/>
      <c r="K116" s="239"/>
      <c r="L116" s="244"/>
      <c r="M116" s="245"/>
      <c r="N116" s="246"/>
      <c r="O116" s="246"/>
      <c r="P116" s="246"/>
      <c r="Q116" s="246"/>
      <c r="R116" s="246"/>
      <c r="S116" s="246"/>
      <c r="T116" s="247"/>
      <c r="U116" s="13"/>
      <c r="V116" s="13"/>
      <c r="W116" s="13"/>
      <c r="X116" s="13"/>
      <c r="Y116" s="13"/>
      <c r="Z116" s="13"/>
      <c r="AA116" s="13"/>
      <c r="AB116" s="13"/>
      <c r="AC116" s="13"/>
      <c r="AD116" s="13"/>
      <c r="AE116" s="13"/>
      <c r="AT116" s="248" t="s">
        <v>213</v>
      </c>
      <c r="AU116" s="248" t="s">
        <v>86</v>
      </c>
      <c r="AV116" s="13" t="s">
        <v>86</v>
      </c>
      <c r="AW116" s="13" t="s">
        <v>39</v>
      </c>
      <c r="AX116" s="13" t="s">
        <v>6</v>
      </c>
      <c r="AY116" s="248" t="s">
        <v>199</v>
      </c>
    </row>
    <row r="117" spans="1:51" s="14" customFormat="1" ht="12">
      <c r="A117" s="14"/>
      <c r="B117" s="249"/>
      <c r="C117" s="250"/>
      <c r="D117" s="234" t="s">
        <v>213</v>
      </c>
      <c r="E117" s="251" t="s">
        <v>32</v>
      </c>
      <c r="F117" s="252" t="s">
        <v>215</v>
      </c>
      <c r="G117" s="250"/>
      <c r="H117" s="253">
        <v>1378</v>
      </c>
      <c r="I117" s="254"/>
      <c r="J117" s="250"/>
      <c r="K117" s="250"/>
      <c r="L117" s="255"/>
      <c r="M117" s="269"/>
      <c r="N117" s="270"/>
      <c r="O117" s="270"/>
      <c r="P117" s="270"/>
      <c r="Q117" s="270"/>
      <c r="R117" s="270"/>
      <c r="S117" s="270"/>
      <c r="T117" s="271"/>
      <c r="U117" s="14"/>
      <c r="V117" s="14"/>
      <c r="W117" s="14"/>
      <c r="X117" s="14"/>
      <c r="Y117" s="14"/>
      <c r="Z117" s="14"/>
      <c r="AA117" s="14"/>
      <c r="AB117" s="14"/>
      <c r="AC117" s="14"/>
      <c r="AD117" s="14"/>
      <c r="AE117" s="14"/>
      <c r="AT117" s="259" t="s">
        <v>213</v>
      </c>
      <c r="AU117" s="259" t="s">
        <v>86</v>
      </c>
      <c r="AV117" s="14" t="s">
        <v>209</v>
      </c>
      <c r="AW117" s="14" t="s">
        <v>39</v>
      </c>
      <c r="AX117" s="14" t="s">
        <v>84</v>
      </c>
      <c r="AY117" s="259" t="s">
        <v>199</v>
      </c>
    </row>
    <row r="118" spans="1:65" s="2" customFormat="1" ht="19.8" customHeight="1">
      <c r="A118" s="40"/>
      <c r="B118" s="41"/>
      <c r="C118" s="260" t="s">
        <v>238</v>
      </c>
      <c r="D118" s="260" t="s">
        <v>222</v>
      </c>
      <c r="E118" s="261" t="s">
        <v>318</v>
      </c>
      <c r="F118" s="262" t="s">
        <v>319</v>
      </c>
      <c r="G118" s="263" t="s">
        <v>206</v>
      </c>
      <c r="H118" s="264">
        <v>1162</v>
      </c>
      <c r="I118" s="265"/>
      <c r="J118" s="266">
        <f>ROUND(I118*H118,2)</f>
        <v>0</v>
      </c>
      <c r="K118" s="262" t="s">
        <v>207</v>
      </c>
      <c r="L118" s="46"/>
      <c r="M118" s="267" t="s">
        <v>32</v>
      </c>
      <c r="N118" s="268"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209</v>
      </c>
      <c r="AT118" s="232" t="s">
        <v>222</v>
      </c>
      <c r="AU118" s="232" t="s">
        <v>86</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264</v>
      </c>
    </row>
    <row r="119" spans="1:47" s="2" customFormat="1" ht="12">
      <c r="A119" s="40"/>
      <c r="B119" s="41"/>
      <c r="C119" s="42"/>
      <c r="D119" s="234" t="s">
        <v>210</v>
      </c>
      <c r="E119" s="42"/>
      <c r="F119" s="235" t="s">
        <v>319</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86</v>
      </c>
    </row>
    <row r="120" spans="1:51" s="13" customFormat="1" ht="12">
      <c r="A120" s="13"/>
      <c r="B120" s="238"/>
      <c r="C120" s="239"/>
      <c r="D120" s="234" t="s">
        <v>213</v>
      </c>
      <c r="E120" s="240" t="s">
        <v>32</v>
      </c>
      <c r="F120" s="241" t="s">
        <v>320</v>
      </c>
      <c r="G120" s="239"/>
      <c r="H120" s="242">
        <v>1059</v>
      </c>
      <c r="I120" s="243"/>
      <c r="J120" s="239"/>
      <c r="K120" s="239"/>
      <c r="L120" s="244"/>
      <c r="M120" s="245"/>
      <c r="N120" s="246"/>
      <c r="O120" s="246"/>
      <c r="P120" s="246"/>
      <c r="Q120" s="246"/>
      <c r="R120" s="246"/>
      <c r="S120" s="246"/>
      <c r="T120" s="247"/>
      <c r="U120" s="13"/>
      <c r="V120" s="13"/>
      <c r="W120" s="13"/>
      <c r="X120" s="13"/>
      <c r="Y120" s="13"/>
      <c r="Z120" s="13"/>
      <c r="AA120" s="13"/>
      <c r="AB120" s="13"/>
      <c r="AC120" s="13"/>
      <c r="AD120" s="13"/>
      <c r="AE120" s="13"/>
      <c r="AT120" s="248" t="s">
        <v>213</v>
      </c>
      <c r="AU120" s="248" t="s">
        <v>86</v>
      </c>
      <c r="AV120" s="13" t="s">
        <v>86</v>
      </c>
      <c r="AW120" s="13" t="s">
        <v>39</v>
      </c>
      <c r="AX120" s="13" t="s">
        <v>6</v>
      </c>
      <c r="AY120" s="248" t="s">
        <v>199</v>
      </c>
    </row>
    <row r="121" spans="1:51" s="13" customFormat="1" ht="12">
      <c r="A121" s="13"/>
      <c r="B121" s="238"/>
      <c r="C121" s="239"/>
      <c r="D121" s="234" t="s">
        <v>213</v>
      </c>
      <c r="E121" s="240" t="s">
        <v>32</v>
      </c>
      <c r="F121" s="241" t="s">
        <v>321</v>
      </c>
      <c r="G121" s="239"/>
      <c r="H121" s="242">
        <v>103</v>
      </c>
      <c r="I121" s="243"/>
      <c r="J121" s="239"/>
      <c r="K121" s="239"/>
      <c r="L121" s="244"/>
      <c r="M121" s="245"/>
      <c r="N121" s="246"/>
      <c r="O121" s="246"/>
      <c r="P121" s="246"/>
      <c r="Q121" s="246"/>
      <c r="R121" s="246"/>
      <c r="S121" s="246"/>
      <c r="T121" s="247"/>
      <c r="U121" s="13"/>
      <c r="V121" s="13"/>
      <c r="W121" s="13"/>
      <c r="X121" s="13"/>
      <c r="Y121" s="13"/>
      <c r="Z121" s="13"/>
      <c r="AA121" s="13"/>
      <c r="AB121" s="13"/>
      <c r="AC121" s="13"/>
      <c r="AD121" s="13"/>
      <c r="AE121" s="13"/>
      <c r="AT121" s="248" t="s">
        <v>213</v>
      </c>
      <c r="AU121" s="248" t="s">
        <v>86</v>
      </c>
      <c r="AV121" s="13" t="s">
        <v>86</v>
      </c>
      <c r="AW121" s="13" t="s">
        <v>39</v>
      </c>
      <c r="AX121" s="13" t="s">
        <v>6</v>
      </c>
      <c r="AY121" s="248" t="s">
        <v>199</v>
      </c>
    </row>
    <row r="122" spans="1:51" s="14" customFormat="1" ht="12">
      <c r="A122" s="14"/>
      <c r="B122" s="249"/>
      <c r="C122" s="250"/>
      <c r="D122" s="234" t="s">
        <v>213</v>
      </c>
      <c r="E122" s="251" t="s">
        <v>32</v>
      </c>
      <c r="F122" s="252" t="s">
        <v>215</v>
      </c>
      <c r="G122" s="250"/>
      <c r="H122" s="253">
        <v>1162</v>
      </c>
      <c r="I122" s="254"/>
      <c r="J122" s="250"/>
      <c r="K122" s="250"/>
      <c r="L122" s="255"/>
      <c r="M122" s="269"/>
      <c r="N122" s="270"/>
      <c r="O122" s="270"/>
      <c r="P122" s="270"/>
      <c r="Q122" s="270"/>
      <c r="R122" s="270"/>
      <c r="S122" s="270"/>
      <c r="T122" s="271"/>
      <c r="U122" s="14"/>
      <c r="V122" s="14"/>
      <c r="W122" s="14"/>
      <c r="X122" s="14"/>
      <c r="Y122" s="14"/>
      <c r="Z122" s="14"/>
      <c r="AA122" s="14"/>
      <c r="AB122" s="14"/>
      <c r="AC122" s="14"/>
      <c r="AD122" s="14"/>
      <c r="AE122" s="14"/>
      <c r="AT122" s="259" t="s">
        <v>213</v>
      </c>
      <c r="AU122" s="259" t="s">
        <v>86</v>
      </c>
      <c r="AV122" s="14" t="s">
        <v>209</v>
      </c>
      <c r="AW122" s="14" t="s">
        <v>39</v>
      </c>
      <c r="AX122" s="14" t="s">
        <v>84</v>
      </c>
      <c r="AY122" s="259" t="s">
        <v>199</v>
      </c>
    </row>
    <row r="123" spans="1:65" s="2" customFormat="1" ht="19.8" customHeight="1">
      <c r="A123" s="40"/>
      <c r="B123" s="41"/>
      <c r="C123" s="260" t="s">
        <v>265</v>
      </c>
      <c r="D123" s="260" t="s">
        <v>222</v>
      </c>
      <c r="E123" s="261" t="s">
        <v>322</v>
      </c>
      <c r="F123" s="262" t="s">
        <v>323</v>
      </c>
      <c r="G123" s="263" t="s">
        <v>324</v>
      </c>
      <c r="H123" s="264">
        <v>2724</v>
      </c>
      <c r="I123" s="265"/>
      <c r="J123" s="266">
        <f>ROUND(I123*H123,2)</f>
        <v>0</v>
      </c>
      <c r="K123" s="262" t="s">
        <v>207</v>
      </c>
      <c r="L123" s="46"/>
      <c r="M123" s="267" t="s">
        <v>32</v>
      </c>
      <c r="N123" s="268" t="s">
        <v>48</v>
      </c>
      <c r="O123" s="86"/>
      <c r="P123" s="230">
        <f>O123*H123</f>
        <v>0</v>
      </c>
      <c r="Q123" s="230">
        <v>0</v>
      </c>
      <c r="R123" s="230">
        <f>Q123*H123</f>
        <v>0</v>
      </c>
      <c r="S123" s="230">
        <v>0</v>
      </c>
      <c r="T123" s="231">
        <f>S123*H123</f>
        <v>0</v>
      </c>
      <c r="U123" s="40"/>
      <c r="V123" s="40"/>
      <c r="W123" s="40"/>
      <c r="X123" s="40"/>
      <c r="Y123" s="40"/>
      <c r="Z123" s="40"/>
      <c r="AA123" s="40"/>
      <c r="AB123" s="40"/>
      <c r="AC123" s="40"/>
      <c r="AD123" s="40"/>
      <c r="AE123" s="40"/>
      <c r="AR123" s="232" t="s">
        <v>209</v>
      </c>
      <c r="AT123" s="232" t="s">
        <v>222</v>
      </c>
      <c r="AU123" s="232" t="s">
        <v>86</v>
      </c>
      <c r="AY123" s="18" t="s">
        <v>199</v>
      </c>
      <c r="BE123" s="233">
        <f>IF(N123="základní",J123,0)</f>
        <v>0</v>
      </c>
      <c r="BF123" s="233">
        <f>IF(N123="snížená",J123,0)</f>
        <v>0</v>
      </c>
      <c r="BG123" s="233">
        <f>IF(N123="zákl. přenesená",J123,0)</f>
        <v>0</v>
      </c>
      <c r="BH123" s="233">
        <f>IF(N123="sníž. přenesená",J123,0)</f>
        <v>0</v>
      </c>
      <c r="BI123" s="233">
        <f>IF(N123="nulová",J123,0)</f>
        <v>0</v>
      </c>
      <c r="BJ123" s="18" t="s">
        <v>84</v>
      </c>
      <c r="BK123" s="233">
        <f>ROUND(I123*H123,2)</f>
        <v>0</v>
      </c>
      <c r="BL123" s="18" t="s">
        <v>209</v>
      </c>
      <c r="BM123" s="232" t="s">
        <v>268</v>
      </c>
    </row>
    <row r="124" spans="1:47" s="2" customFormat="1" ht="12">
      <c r="A124" s="40"/>
      <c r="B124" s="41"/>
      <c r="C124" s="42"/>
      <c r="D124" s="234" t="s">
        <v>210</v>
      </c>
      <c r="E124" s="42"/>
      <c r="F124" s="235" t="s">
        <v>323</v>
      </c>
      <c r="G124" s="42"/>
      <c r="H124" s="42"/>
      <c r="I124" s="138"/>
      <c r="J124" s="42"/>
      <c r="K124" s="42"/>
      <c r="L124" s="46"/>
      <c r="M124" s="236"/>
      <c r="N124" s="237"/>
      <c r="O124" s="86"/>
      <c r="P124" s="86"/>
      <c r="Q124" s="86"/>
      <c r="R124" s="86"/>
      <c r="S124" s="86"/>
      <c r="T124" s="87"/>
      <c r="U124" s="40"/>
      <c r="V124" s="40"/>
      <c r="W124" s="40"/>
      <c r="X124" s="40"/>
      <c r="Y124" s="40"/>
      <c r="Z124" s="40"/>
      <c r="AA124" s="40"/>
      <c r="AB124" s="40"/>
      <c r="AC124" s="40"/>
      <c r="AD124" s="40"/>
      <c r="AE124" s="40"/>
      <c r="AT124" s="18" t="s">
        <v>210</v>
      </c>
      <c r="AU124" s="18" t="s">
        <v>86</v>
      </c>
    </row>
    <row r="125" spans="1:51" s="13" customFormat="1" ht="12">
      <c r="A125" s="13"/>
      <c r="B125" s="238"/>
      <c r="C125" s="239"/>
      <c r="D125" s="234" t="s">
        <v>213</v>
      </c>
      <c r="E125" s="240" t="s">
        <v>32</v>
      </c>
      <c r="F125" s="241" t="s">
        <v>325</v>
      </c>
      <c r="G125" s="239"/>
      <c r="H125" s="242">
        <v>2724</v>
      </c>
      <c r="I125" s="243"/>
      <c r="J125" s="239"/>
      <c r="K125" s="239"/>
      <c r="L125" s="244"/>
      <c r="M125" s="245"/>
      <c r="N125" s="246"/>
      <c r="O125" s="246"/>
      <c r="P125" s="246"/>
      <c r="Q125" s="246"/>
      <c r="R125" s="246"/>
      <c r="S125" s="246"/>
      <c r="T125" s="247"/>
      <c r="U125" s="13"/>
      <c r="V125" s="13"/>
      <c r="W125" s="13"/>
      <c r="X125" s="13"/>
      <c r="Y125" s="13"/>
      <c r="Z125" s="13"/>
      <c r="AA125" s="13"/>
      <c r="AB125" s="13"/>
      <c r="AC125" s="13"/>
      <c r="AD125" s="13"/>
      <c r="AE125" s="13"/>
      <c r="AT125" s="248" t="s">
        <v>213</v>
      </c>
      <c r="AU125" s="248" t="s">
        <v>86</v>
      </c>
      <c r="AV125" s="13" t="s">
        <v>86</v>
      </c>
      <c r="AW125" s="13" t="s">
        <v>39</v>
      </c>
      <c r="AX125" s="13" t="s">
        <v>6</v>
      </c>
      <c r="AY125" s="248" t="s">
        <v>199</v>
      </c>
    </row>
    <row r="126" spans="1:51" s="14" customFormat="1" ht="12">
      <c r="A126" s="14"/>
      <c r="B126" s="249"/>
      <c r="C126" s="250"/>
      <c r="D126" s="234" t="s">
        <v>213</v>
      </c>
      <c r="E126" s="251" t="s">
        <v>32</v>
      </c>
      <c r="F126" s="252" t="s">
        <v>215</v>
      </c>
      <c r="G126" s="250"/>
      <c r="H126" s="253">
        <v>2724</v>
      </c>
      <c r="I126" s="254"/>
      <c r="J126" s="250"/>
      <c r="K126" s="250"/>
      <c r="L126" s="255"/>
      <c r="M126" s="269"/>
      <c r="N126" s="270"/>
      <c r="O126" s="270"/>
      <c r="P126" s="270"/>
      <c r="Q126" s="270"/>
      <c r="R126" s="270"/>
      <c r="S126" s="270"/>
      <c r="T126" s="271"/>
      <c r="U126" s="14"/>
      <c r="V126" s="14"/>
      <c r="W126" s="14"/>
      <c r="X126" s="14"/>
      <c r="Y126" s="14"/>
      <c r="Z126" s="14"/>
      <c r="AA126" s="14"/>
      <c r="AB126" s="14"/>
      <c r="AC126" s="14"/>
      <c r="AD126" s="14"/>
      <c r="AE126" s="14"/>
      <c r="AT126" s="259" t="s">
        <v>213</v>
      </c>
      <c r="AU126" s="259" t="s">
        <v>86</v>
      </c>
      <c r="AV126" s="14" t="s">
        <v>209</v>
      </c>
      <c r="AW126" s="14" t="s">
        <v>39</v>
      </c>
      <c r="AX126" s="14" t="s">
        <v>84</v>
      </c>
      <c r="AY126" s="259" t="s">
        <v>199</v>
      </c>
    </row>
    <row r="127" spans="1:65" s="2" customFormat="1" ht="30" customHeight="1">
      <c r="A127" s="40"/>
      <c r="B127" s="41"/>
      <c r="C127" s="260" t="s">
        <v>242</v>
      </c>
      <c r="D127" s="260" t="s">
        <v>222</v>
      </c>
      <c r="E127" s="261" t="s">
        <v>326</v>
      </c>
      <c r="F127" s="262" t="s">
        <v>327</v>
      </c>
      <c r="G127" s="263" t="s">
        <v>324</v>
      </c>
      <c r="H127" s="264">
        <v>12600</v>
      </c>
      <c r="I127" s="265"/>
      <c r="J127" s="266">
        <f>ROUND(I127*H127,2)</f>
        <v>0</v>
      </c>
      <c r="K127" s="262" t="s">
        <v>207</v>
      </c>
      <c r="L127" s="46"/>
      <c r="M127" s="267" t="s">
        <v>32</v>
      </c>
      <c r="N127" s="268" t="s">
        <v>48</v>
      </c>
      <c r="O127" s="86"/>
      <c r="P127" s="230">
        <f>O127*H127</f>
        <v>0</v>
      </c>
      <c r="Q127" s="230">
        <v>0</v>
      </c>
      <c r="R127" s="230">
        <f>Q127*H127</f>
        <v>0</v>
      </c>
      <c r="S127" s="230">
        <v>0</v>
      </c>
      <c r="T127" s="231">
        <f>S127*H127</f>
        <v>0</v>
      </c>
      <c r="U127" s="40"/>
      <c r="V127" s="40"/>
      <c r="W127" s="40"/>
      <c r="X127" s="40"/>
      <c r="Y127" s="40"/>
      <c r="Z127" s="40"/>
      <c r="AA127" s="40"/>
      <c r="AB127" s="40"/>
      <c r="AC127" s="40"/>
      <c r="AD127" s="40"/>
      <c r="AE127" s="40"/>
      <c r="AR127" s="232" t="s">
        <v>209</v>
      </c>
      <c r="AT127" s="232" t="s">
        <v>222</v>
      </c>
      <c r="AU127" s="232" t="s">
        <v>86</v>
      </c>
      <c r="AY127" s="18" t="s">
        <v>199</v>
      </c>
      <c r="BE127" s="233">
        <f>IF(N127="základní",J127,0)</f>
        <v>0</v>
      </c>
      <c r="BF127" s="233">
        <f>IF(N127="snížená",J127,0)</f>
        <v>0</v>
      </c>
      <c r="BG127" s="233">
        <f>IF(N127="zákl. přenesená",J127,0)</f>
        <v>0</v>
      </c>
      <c r="BH127" s="233">
        <f>IF(N127="sníž. přenesená",J127,0)</f>
        <v>0</v>
      </c>
      <c r="BI127" s="233">
        <f>IF(N127="nulová",J127,0)</f>
        <v>0</v>
      </c>
      <c r="BJ127" s="18" t="s">
        <v>84</v>
      </c>
      <c r="BK127" s="233">
        <f>ROUND(I127*H127,2)</f>
        <v>0</v>
      </c>
      <c r="BL127" s="18" t="s">
        <v>209</v>
      </c>
      <c r="BM127" s="232" t="s">
        <v>271</v>
      </c>
    </row>
    <row r="128" spans="1:47" s="2" customFormat="1" ht="12">
      <c r="A128" s="40"/>
      <c r="B128" s="41"/>
      <c r="C128" s="42"/>
      <c r="D128" s="234" t="s">
        <v>210</v>
      </c>
      <c r="E128" s="42"/>
      <c r="F128" s="235" t="s">
        <v>327</v>
      </c>
      <c r="G128" s="42"/>
      <c r="H128" s="42"/>
      <c r="I128" s="138"/>
      <c r="J128" s="42"/>
      <c r="K128" s="42"/>
      <c r="L128" s="46"/>
      <c r="M128" s="236"/>
      <c r="N128" s="237"/>
      <c r="O128" s="86"/>
      <c r="P128" s="86"/>
      <c r="Q128" s="86"/>
      <c r="R128" s="86"/>
      <c r="S128" s="86"/>
      <c r="T128" s="87"/>
      <c r="U128" s="40"/>
      <c r="V128" s="40"/>
      <c r="W128" s="40"/>
      <c r="X128" s="40"/>
      <c r="Y128" s="40"/>
      <c r="Z128" s="40"/>
      <c r="AA128" s="40"/>
      <c r="AB128" s="40"/>
      <c r="AC128" s="40"/>
      <c r="AD128" s="40"/>
      <c r="AE128" s="40"/>
      <c r="AT128" s="18" t="s">
        <v>210</v>
      </c>
      <c r="AU128" s="18" t="s">
        <v>86</v>
      </c>
    </row>
    <row r="129" spans="1:65" s="2" customFormat="1" ht="19.8" customHeight="1">
      <c r="A129" s="40"/>
      <c r="B129" s="41"/>
      <c r="C129" s="260" t="s">
        <v>9</v>
      </c>
      <c r="D129" s="260" t="s">
        <v>222</v>
      </c>
      <c r="E129" s="261" t="s">
        <v>328</v>
      </c>
      <c r="F129" s="262" t="s">
        <v>329</v>
      </c>
      <c r="G129" s="263" t="s">
        <v>206</v>
      </c>
      <c r="H129" s="264">
        <v>76</v>
      </c>
      <c r="I129" s="265"/>
      <c r="J129" s="266">
        <f>ROUND(I129*H129,2)</f>
        <v>0</v>
      </c>
      <c r="K129" s="262" t="s">
        <v>207</v>
      </c>
      <c r="L129" s="46"/>
      <c r="M129" s="267" t="s">
        <v>32</v>
      </c>
      <c r="N129" s="268" t="s">
        <v>48</v>
      </c>
      <c r="O129" s="86"/>
      <c r="P129" s="230">
        <f>O129*H129</f>
        <v>0</v>
      </c>
      <c r="Q129" s="230">
        <v>0</v>
      </c>
      <c r="R129" s="230">
        <f>Q129*H129</f>
        <v>0</v>
      </c>
      <c r="S129" s="230">
        <v>0</v>
      </c>
      <c r="T129" s="231">
        <f>S129*H129</f>
        <v>0</v>
      </c>
      <c r="U129" s="40"/>
      <c r="V129" s="40"/>
      <c r="W129" s="40"/>
      <c r="X129" s="40"/>
      <c r="Y129" s="40"/>
      <c r="Z129" s="40"/>
      <c r="AA129" s="40"/>
      <c r="AB129" s="40"/>
      <c r="AC129" s="40"/>
      <c r="AD129" s="40"/>
      <c r="AE129" s="40"/>
      <c r="AR129" s="232" t="s">
        <v>209</v>
      </c>
      <c r="AT129" s="232" t="s">
        <v>222</v>
      </c>
      <c r="AU129" s="232" t="s">
        <v>86</v>
      </c>
      <c r="AY129" s="18" t="s">
        <v>199</v>
      </c>
      <c r="BE129" s="233">
        <f>IF(N129="základní",J129,0)</f>
        <v>0</v>
      </c>
      <c r="BF129" s="233">
        <f>IF(N129="snížená",J129,0)</f>
        <v>0</v>
      </c>
      <c r="BG129" s="233">
        <f>IF(N129="zákl. přenesená",J129,0)</f>
        <v>0</v>
      </c>
      <c r="BH129" s="233">
        <f>IF(N129="sníž. přenesená",J129,0)</f>
        <v>0</v>
      </c>
      <c r="BI129" s="233">
        <f>IF(N129="nulová",J129,0)</f>
        <v>0</v>
      </c>
      <c r="BJ129" s="18" t="s">
        <v>84</v>
      </c>
      <c r="BK129" s="233">
        <f>ROUND(I129*H129,2)</f>
        <v>0</v>
      </c>
      <c r="BL129" s="18" t="s">
        <v>209</v>
      </c>
      <c r="BM129" s="232" t="s">
        <v>274</v>
      </c>
    </row>
    <row r="130" spans="1:47" s="2" customFormat="1" ht="12">
      <c r="A130" s="40"/>
      <c r="B130" s="41"/>
      <c r="C130" s="42"/>
      <c r="D130" s="234" t="s">
        <v>210</v>
      </c>
      <c r="E130" s="42"/>
      <c r="F130" s="235" t="s">
        <v>329</v>
      </c>
      <c r="G130" s="42"/>
      <c r="H130" s="42"/>
      <c r="I130" s="138"/>
      <c r="J130" s="42"/>
      <c r="K130" s="42"/>
      <c r="L130" s="46"/>
      <c r="M130" s="236"/>
      <c r="N130" s="237"/>
      <c r="O130" s="86"/>
      <c r="P130" s="86"/>
      <c r="Q130" s="86"/>
      <c r="R130" s="86"/>
      <c r="S130" s="86"/>
      <c r="T130" s="87"/>
      <c r="U130" s="40"/>
      <c r="V130" s="40"/>
      <c r="W130" s="40"/>
      <c r="X130" s="40"/>
      <c r="Y130" s="40"/>
      <c r="Z130" s="40"/>
      <c r="AA130" s="40"/>
      <c r="AB130" s="40"/>
      <c r="AC130" s="40"/>
      <c r="AD130" s="40"/>
      <c r="AE130" s="40"/>
      <c r="AT130" s="18" t="s">
        <v>210</v>
      </c>
      <c r="AU130" s="18" t="s">
        <v>86</v>
      </c>
    </row>
    <row r="131" spans="1:51" s="15" customFormat="1" ht="12">
      <c r="A131" s="15"/>
      <c r="B131" s="276"/>
      <c r="C131" s="277"/>
      <c r="D131" s="234" t="s">
        <v>213</v>
      </c>
      <c r="E131" s="278" t="s">
        <v>32</v>
      </c>
      <c r="F131" s="279" t="s">
        <v>330</v>
      </c>
      <c r="G131" s="277"/>
      <c r="H131" s="278" t="s">
        <v>32</v>
      </c>
      <c r="I131" s="280"/>
      <c r="J131" s="277"/>
      <c r="K131" s="277"/>
      <c r="L131" s="281"/>
      <c r="M131" s="282"/>
      <c r="N131" s="283"/>
      <c r="O131" s="283"/>
      <c r="P131" s="283"/>
      <c r="Q131" s="283"/>
      <c r="R131" s="283"/>
      <c r="S131" s="283"/>
      <c r="T131" s="284"/>
      <c r="U131" s="15"/>
      <c r="V131" s="15"/>
      <c r="W131" s="15"/>
      <c r="X131" s="15"/>
      <c r="Y131" s="15"/>
      <c r="Z131" s="15"/>
      <c r="AA131" s="15"/>
      <c r="AB131" s="15"/>
      <c r="AC131" s="15"/>
      <c r="AD131" s="15"/>
      <c r="AE131" s="15"/>
      <c r="AT131" s="285" t="s">
        <v>213</v>
      </c>
      <c r="AU131" s="285" t="s">
        <v>86</v>
      </c>
      <c r="AV131" s="15" t="s">
        <v>84</v>
      </c>
      <c r="AW131" s="15" t="s">
        <v>39</v>
      </c>
      <c r="AX131" s="15" t="s">
        <v>6</v>
      </c>
      <c r="AY131" s="285" t="s">
        <v>199</v>
      </c>
    </row>
    <row r="132" spans="1:51" s="13" customFormat="1" ht="12">
      <c r="A132" s="13"/>
      <c r="B132" s="238"/>
      <c r="C132" s="239"/>
      <c r="D132" s="234" t="s">
        <v>213</v>
      </c>
      <c r="E132" s="240" t="s">
        <v>32</v>
      </c>
      <c r="F132" s="241" t="s">
        <v>331</v>
      </c>
      <c r="G132" s="239"/>
      <c r="H132" s="242">
        <v>76</v>
      </c>
      <c r="I132" s="243"/>
      <c r="J132" s="239"/>
      <c r="K132" s="239"/>
      <c r="L132" s="244"/>
      <c r="M132" s="245"/>
      <c r="N132" s="246"/>
      <c r="O132" s="246"/>
      <c r="P132" s="246"/>
      <c r="Q132" s="246"/>
      <c r="R132" s="246"/>
      <c r="S132" s="246"/>
      <c r="T132" s="247"/>
      <c r="U132" s="13"/>
      <c r="V132" s="13"/>
      <c r="W132" s="13"/>
      <c r="X132" s="13"/>
      <c r="Y132" s="13"/>
      <c r="Z132" s="13"/>
      <c r="AA132" s="13"/>
      <c r="AB132" s="13"/>
      <c r="AC132" s="13"/>
      <c r="AD132" s="13"/>
      <c r="AE132" s="13"/>
      <c r="AT132" s="248" t="s">
        <v>213</v>
      </c>
      <c r="AU132" s="248" t="s">
        <v>86</v>
      </c>
      <c r="AV132" s="13" t="s">
        <v>86</v>
      </c>
      <c r="AW132" s="13" t="s">
        <v>39</v>
      </c>
      <c r="AX132" s="13" t="s">
        <v>6</v>
      </c>
      <c r="AY132" s="248" t="s">
        <v>199</v>
      </c>
    </row>
    <row r="133" spans="1:51" s="14" customFormat="1" ht="12">
      <c r="A133" s="14"/>
      <c r="B133" s="249"/>
      <c r="C133" s="250"/>
      <c r="D133" s="234" t="s">
        <v>213</v>
      </c>
      <c r="E133" s="251" t="s">
        <v>32</v>
      </c>
      <c r="F133" s="252" t="s">
        <v>215</v>
      </c>
      <c r="G133" s="250"/>
      <c r="H133" s="253">
        <v>76</v>
      </c>
      <c r="I133" s="254"/>
      <c r="J133" s="250"/>
      <c r="K133" s="250"/>
      <c r="L133" s="255"/>
      <c r="M133" s="269"/>
      <c r="N133" s="270"/>
      <c r="O133" s="270"/>
      <c r="P133" s="270"/>
      <c r="Q133" s="270"/>
      <c r="R133" s="270"/>
      <c r="S133" s="270"/>
      <c r="T133" s="271"/>
      <c r="U133" s="14"/>
      <c r="V133" s="14"/>
      <c r="W133" s="14"/>
      <c r="X133" s="14"/>
      <c r="Y133" s="14"/>
      <c r="Z133" s="14"/>
      <c r="AA133" s="14"/>
      <c r="AB133" s="14"/>
      <c r="AC133" s="14"/>
      <c r="AD133" s="14"/>
      <c r="AE133" s="14"/>
      <c r="AT133" s="259" t="s">
        <v>213</v>
      </c>
      <c r="AU133" s="259" t="s">
        <v>86</v>
      </c>
      <c r="AV133" s="14" t="s">
        <v>209</v>
      </c>
      <c r="AW133" s="14" t="s">
        <v>39</v>
      </c>
      <c r="AX133" s="14" t="s">
        <v>84</v>
      </c>
      <c r="AY133" s="259" t="s">
        <v>199</v>
      </c>
    </row>
    <row r="134" spans="1:65" s="2" customFormat="1" ht="19.8" customHeight="1">
      <c r="A134" s="40"/>
      <c r="B134" s="41"/>
      <c r="C134" s="260" t="s">
        <v>245</v>
      </c>
      <c r="D134" s="260" t="s">
        <v>222</v>
      </c>
      <c r="E134" s="261" t="s">
        <v>332</v>
      </c>
      <c r="F134" s="262" t="s">
        <v>333</v>
      </c>
      <c r="G134" s="263" t="s">
        <v>334</v>
      </c>
      <c r="H134" s="264">
        <v>60</v>
      </c>
      <c r="I134" s="265"/>
      <c r="J134" s="266">
        <f>ROUND(I134*H134,2)</f>
        <v>0</v>
      </c>
      <c r="K134" s="262" t="s">
        <v>207</v>
      </c>
      <c r="L134" s="46"/>
      <c r="M134" s="267" t="s">
        <v>32</v>
      </c>
      <c r="N134" s="268" t="s">
        <v>48</v>
      </c>
      <c r="O134" s="86"/>
      <c r="P134" s="230">
        <f>O134*H134</f>
        <v>0</v>
      </c>
      <c r="Q134" s="230">
        <v>0</v>
      </c>
      <c r="R134" s="230">
        <f>Q134*H134</f>
        <v>0</v>
      </c>
      <c r="S134" s="230">
        <v>0</v>
      </c>
      <c r="T134" s="231">
        <f>S134*H134</f>
        <v>0</v>
      </c>
      <c r="U134" s="40"/>
      <c r="V134" s="40"/>
      <c r="W134" s="40"/>
      <c r="X134" s="40"/>
      <c r="Y134" s="40"/>
      <c r="Z134" s="40"/>
      <c r="AA134" s="40"/>
      <c r="AB134" s="40"/>
      <c r="AC134" s="40"/>
      <c r="AD134" s="40"/>
      <c r="AE134" s="40"/>
      <c r="AR134" s="232" t="s">
        <v>209</v>
      </c>
      <c r="AT134" s="232" t="s">
        <v>222</v>
      </c>
      <c r="AU134" s="232" t="s">
        <v>86</v>
      </c>
      <c r="AY134" s="18" t="s">
        <v>199</v>
      </c>
      <c r="BE134" s="233">
        <f>IF(N134="základní",J134,0)</f>
        <v>0</v>
      </c>
      <c r="BF134" s="233">
        <f>IF(N134="snížená",J134,0)</f>
        <v>0</v>
      </c>
      <c r="BG134" s="233">
        <f>IF(N134="zákl. přenesená",J134,0)</f>
        <v>0</v>
      </c>
      <c r="BH134" s="233">
        <f>IF(N134="sníž. přenesená",J134,0)</f>
        <v>0</v>
      </c>
      <c r="BI134" s="233">
        <f>IF(N134="nulová",J134,0)</f>
        <v>0</v>
      </c>
      <c r="BJ134" s="18" t="s">
        <v>84</v>
      </c>
      <c r="BK134" s="233">
        <f>ROUND(I134*H134,2)</f>
        <v>0</v>
      </c>
      <c r="BL134" s="18" t="s">
        <v>209</v>
      </c>
      <c r="BM134" s="232" t="s">
        <v>278</v>
      </c>
    </row>
    <row r="135" spans="1:47" s="2" customFormat="1" ht="12">
      <c r="A135" s="40"/>
      <c r="B135" s="41"/>
      <c r="C135" s="42"/>
      <c r="D135" s="234" t="s">
        <v>210</v>
      </c>
      <c r="E135" s="42"/>
      <c r="F135" s="235" t="s">
        <v>333</v>
      </c>
      <c r="G135" s="42"/>
      <c r="H135" s="42"/>
      <c r="I135" s="138"/>
      <c r="J135" s="42"/>
      <c r="K135" s="42"/>
      <c r="L135" s="46"/>
      <c r="M135" s="236"/>
      <c r="N135" s="237"/>
      <c r="O135" s="86"/>
      <c r="P135" s="86"/>
      <c r="Q135" s="86"/>
      <c r="R135" s="86"/>
      <c r="S135" s="86"/>
      <c r="T135" s="87"/>
      <c r="U135" s="40"/>
      <c r="V135" s="40"/>
      <c r="W135" s="40"/>
      <c r="X135" s="40"/>
      <c r="Y135" s="40"/>
      <c r="Z135" s="40"/>
      <c r="AA135" s="40"/>
      <c r="AB135" s="40"/>
      <c r="AC135" s="40"/>
      <c r="AD135" s="40"/>
      <c r="AE135" s="40"/>
      <c r="AT135" s="18" t="s">
        <v>210</v>
      </c>
      <c r="AU135" s="18" t="s">
        <v>86</v>
      </c>
    </row>
    <row r="136" spans="1:65" s="2" customFormat="1" ht="19.8" customHeight="1">
      <c r="A136" s="40"/>
      <c r="B136" s="41"/>
      <c r="C136" s="260" t="s">
        <v>279</v>
      </c>
      <c r="D136" s="260" t="s">
        <v>222</v>
      </c>
      <c r="E136" s="261" t="s">
        <v>335</v>
      </c>
      <c r="F136" s="262" t="s">
        <v>336</v>
      </c>
      <c r="G136" s="263" t="s">
        <v>334</v>
      </c>
      <c r="H136" s="264">
        <v>76</v>
      </c>
      <c r="I136" s="265"/>
      <c r="J136" s="266">
        <f>ROUND(I136*H136,2)</f>
        <v>0</v>
      </c>
      <c r="K136" s="262" t="s">
        <v>207</v>
      </c>
      <c r="L136" s="46"/>
      <c r="M136" s="267" t="s">
        <v>32</v>
      </c>
      <c r="N136" s="268" t="s">
        <v>48</v>
      </c>
      <c r="O136" s="86"/>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209</v>
      </c>
      <c r="AT136" s="232" t="s">
        <v>222</v>
      </c>
      <c r="AU136" s="232" t="s">
        <v>86</v>
      </c>
      <c r="AY136" s="18" t="s">
        <v>199</v>
      </c>
      <c r="BE136" s="233">
        <f>IF(N136="základní",J136,0)</f>
        <v>0</v>
      </c>
      <c r="BF136" s="233">
        <f>IF(N136="snížená",J136,0)</f>
        <v>0</v>
      </c>
      <c r="BG136" s="233">
        <f>IF(N136="zákl. přenesená",J136,0)</f>
        <v>0</v>
      </c>
      <c r="BH136" s="233">
        <f>IF(N136="sníž. přenesená",J136,0)</f>
        <v>0</v>
      </c>
      <c r="BI136" s="233">
        <f>IF(N136="nulová",J136,0)</f>
        <v>0</v>
      </c>
      <c r="BJ136" s="18" t="s">
        <v>84</v>
      </c>
      <c r="BK136" s="233">
        <f>ROUND(I136*H136,2)</f>
        <v>0</v>
      </c>
      <c r="BL136" s="18" t="s">
        <v>209</v>
      </c>
      <c r="BM136" s="232" t="s">
        <v>282</v>
      </c>
    </row>
    <row r="137" spans="1:47" s="2" customFormat="1" ht="12">
      <c r="A137" s="40"/>
      <c r="B137" s="41"/>
      <c r="C137" s="42"/>
      <c r="D137" s="234" t="s">
        <v>210</v>
      </c>
      <c r="E137" s="42"/>
      <c r="F137" s="235" t="s">
        <v>336</v>
      </c>
      <c r="G137" s="42"/>
      <c r="H137" s="42"/>
      <c r="I137" s="138"/>
      <c r="J137" s="42"/>
      <c r="K137" s="42"/>
      <c r="L137" s="46"/>
      <c r="M137" s="236"/>
      <c r="N137" s="237"/>
      <c r="O137" s="86"/>
      <c r="P137" s="86"/>
      <c r="Q137" s="86"/>
      <c r="R137" s="86"/>
      <c r="S137" s="86"/>
      <c r="T137" s="87"/>
      <c r="U137" s="40"/>
      <c r="V137" s="40"/>
      <c r="W137" s="40"/>
      <c r="X137" s="40"/>
      <c r="Y137" s="40"/>
      <c r="Z137" s="40"/>
      <c r="AA137" s="40"/>
      <c r="AB137" s="40"/>
      <c r="AC137" s="40"/>
      <c r="AD137" s="40"/>
      <c r="AE137" s="40"/>
      <c r="AT137" s="18" t="s">
        <v>210</v>
      </c>
      <c r="AU137" s="18" t="s">
        <v>86</v>
      </c>
    </row>
    <row r="138" spans="1:51" s="15" customFormat="1" ht="12">
      <c r="A138" s="15"/>
      <c r="B138" s="276"/>
      <c r="C138" s="277"/>
      <c r="D138" s="234" t="s">
        <v>213</v>
      </c>
      <c r="E138" s="278" t="s">
        <v>32</v>
      </c>
      <c r="F138" s="279" t="s">
        <v>330</v>
      </c>
      <c r="G138" s="277"/>
      <c r="H138" s="278" t="s">
        <v>32</v>
      </c>
      <c r="I138" s="280"/>
      <c r="J138" s="277"/>
      <c r="K138" s="277"/>
      <c r="L138" s="281"/>
      <c r="M138" s="282"/>
      <c r="N138" s="283"/>
      <c r="O138" s="283"/>
      <c r="P138" s="283"/>
      <c r="Q138" s="283"/>
      <c r="R138" s="283"/>
      <c r="S138" s="283"/>
      <c r="T138" s="284"/>
      <c r="U138" s="15"/>
      <c r="V138" s="15"/>
      <c r="W138" s="15"/>
      <c r="X138" s="15"/>
      <c r="Y138" s="15"/>
      <c r="Z138" s="15"/>
      <c r="AA138" s="15"/>
      <c r="AB138" s="15"/>
      <c r="AC138" s="15"/>
      <c r="AD138" s="15"/>
      <c r="AE138" s="15"/>
      <c r="AT138" s="285" t="s">
        <v>213</v>
      </c>
      <c r="AU138" s="285" t="s">
        <v>86</v>
      </c>
      <c r="AV138" s="15" t="s">
        <v>84</v>
      </c>
      <c r="AW138" s="15" t="s">
        <v>39</v>
      </c>
      <c r="AX138" s="15" t="s">
        <v>6</v>
      </c>
      <c r="AY138" s="285" t="s">
        <v>199</v>
      </c>
    </row>
    <row r="139" spans="1:51" s="13" customFormat="1" ht="12">
      <c r="A139" s="13"/>
      <c r="B139" s="238"/>
      <c r="C139" s="239"/>
      <c r="D139" s="234" t="s">
        <v>213</v>
      </c>
      <c r="E139" s="240" t="s">
        <v>32</v>
      </c>
      <c r="F139" s="241" t="s">
        <v>331</v>
      </c>
      <c r="G139" s="239"/>
      <c r="H139" s="242">
        <v>76</v>
      </c>
      <c r="I139" s="243"/>
      <c r="J139" s="239"/>
      <c r="K139" s="239"/>
      <c r="L139" s="244"/>
      <c r="M139" s="245"/>
      <c r="N139" s="246"/>
      <c r="O139" s="246"/>
      <c r="P139" s="246"/>
      <c r="Q139" s="246"/>
      <c r="R139" s="246"/>
      <c r="S139" s="246"/>
      <c r="T139" s="247"/>
      <c r="U139" s="13"/>
      <c r="V139" s="13"/>
      <c r="W139" s="13"/>
      <c r="X139" s="13"/>
      <c r="Y139" s="13"/>
      <c r="Z139" s="13"/>
      <c r="AA139" s="13"/>
      <c r="AB139" s="13"/>
      <c r="AC139" s="13"/>
      <c r="AD139" s="13"/>
      <c r="AE139" s="13"/>
      <c r="AT139" s="248" t="s">
        <v>213</v>
      </c>
      <c r="AU139" s="248" t="s">
        <v>86</v>
      </c>
      <c r="AV139" s="13" t="s">
        <v>86</v>
      </c>
      <c r="AW139" s="13" t="s">
        <v>39</v>
      </c>
      <c r="AX139" s="13" t="s">
        <v>6</v>
      </c>
      <c r="AY139" s="248" t="s">
        <v>199</v>
      </c>
    </row>
    <row r="140" spans="1:51" s="15" customFormat="1" ht="12">
      <c r="A140" s="15"/>
      <c r="B140" s="276"/>
      <c r="C140" s="277"/>
      <c r="D140" s="234" t="s">
        <v>213</v>
      </c>
      <c r="E140" s="278" t="s">
        <v>32</v>
      </c>
      <c r="F140" s="279" t="s">
        <v>337</v>
      </c>
      <c r="G140" s="277"/>
      <c r="H140" s="278" t="s">
        <v>32</v>
      </c>
      <c r="I140" s="280"/>
      <c r="J140" s="277"/>
      <c r="K140" s="277"/>
      <c r="L140" s="281"/>
      <c r="M140" s="282"/>
      <c r="N140" s="283"/>
      <c r="O140" s="283"/>
      <c r="P140" s="283"/>
      <c r="Q140" s="283"/>
      <c r="R140" s="283"/>
      <c r="S140" s="283"/>
      <c r="T140" s="284"/>
      <c r="U140" s="15"/>
      <c r="V140" s="15"/>
      <c r="W140" s="15"/>
      <c r="X140" s="15"/>
      <c r="Y140" s="15"/>
      <c r="Z140" s="15"/>
      <c r="AA140" s="15"/>
      <c r="AB140" s="15"/>
      <c r="AC140" s="15"/>
      <c r="AD140" s="15"/>
      <c r="AE140" s="15"/>
      <c r="AT140" s="285" t="s">
        <v>213</v>
      </c>
      <c r="AU140" s="285" t="s">
        <v>86</v>
      </c>
      <c r="AV140" s="15" t="s">
        <v>84</v>
      </c>
      <c r="AW140" s="15" t="s">
        <v>39</v>
      </c>
      <c r="AX140" s="15" t="s">
        <v>6</v>
      </c>
      <c r="AY140" s="285" t="s">
        <v>199</v>
      </c>
    </row>
    <row r="141" spans="1:51" s="14" customFormat="1" ht="12">
      <c r="A141" s="14"/>
      <c r="B141" s="249"/>
      <c r="C141" s="250"/>
      <c r="D141" s="234" t="s">
        <v>213</v>
      </c>
      <c r="E141" s="251" t="s">
        <v>32</v>
      </c>
      <c r="F141" s="252" t="s">
        <v>215</v>
      </c>
      <c r="G141" s="250"/>
      <c r="H141" s="253">
        <v>76</v>
      </c>
      <c r="I141" s="254"/>
      <c r="J141" s="250"/>
      <c r="K141" s="250"/>
      <c r="L141" s="255"/>
      <c r="M141" s="269"/>
      <c r="N141" s="270"/>
      <c r="O141" s="270"/>
      <c r="P141" s="270"/>
      <c r="Q141" s="270"/>
      <c r="R141" s="270"/>
      <c r="S141" s="270"/>
      <c r="T141" s="271"/>
      <c r="U141" s="14"/>
      <c r="V141" s="14"/>
      <c r="W141" s="14"/>
      <c r="X141" s="14"/>
      <c r="Y141" s="14"/>
      <c r="Z141" s="14"/>
      <c r="AA141" s="14"/>
      <c r="AB141" s="14"/>
      <c r="AC141" s="14"/>
      <c r="AD141" s="14"/>
      <c r="AE141" s="14"/>
      <c r="AT141" s="259" t="s">
        <v>213</v>
      </c>
      <c r="AU141" s="259" t="s">
        <v>86</v>
      </c>
      <c r="AV141" s="14" t="s">
        <v>209</v>
      </c>
      <c r="AW141" s="14" t="s">
        <v>39</v>
      </c>
      <c r="AX141" s="14" t="s">
        <v>84</v>
      </c>
      <c r="AY141" s="259" t="s">
        <v>199</v>
      </c>
    </row>
    <row r="142" spans="1:65" s="2" customFormat="1" ht="19.8" customHeight="1">
      <c r="A142" s="40"/>
      <c r="B142" s="41"/>
      <c r="C142" s="260" t="s">
        <v>254</v>
      </c>
      <c r="D142" s="260" t="s">
        <v>222</v>
      </c>
      <c r="E142" s="261" t="s">
        <v>338</v>
      </c>
      <c r="F142" s="262" t="s">
        <v>339</v>
      </c>
      <c r="G142" s="263" t="s">
        <v>340</v>
      </c>
      <c r="H142" s="264">
        <v>510</v>
      </c>
      <c r="I142" s="265"/>
      <c r="J142" s="266">
        <f>ROUND(I142*H142,2)</f>
        <v>0</v>
      </c>
      <c r="K142" s="262" t="s">
        <v>207</v>
      </c>
      <c r="L142" s="46"/>
      <c r="M142" s="267" t="s">
        <v>32</v>
      </c>
      <c r="N142" s="268" t="s">
        <v>48</v>
      </c>
      <c r="O142" s="86"/>
      <c r="P142" s="230">
        <f>O142*H142</f>
        <v>0</v>
      </c>
      <c r="Q142" s="230">
        <v>0</v>
      </c>
      <c r="R142" s="230">
        <f>Q142*H142</f>
        <v>0</v>
      </c>
      <c r="S142" s="230">
        <v>0</v>
      </c>
      <c r="T142" s="231">
        <f>S142*H142</f>
        <v>0</v>
      </c>
      <c r="U142" s="40"/>
      <c r="V142" s="40"/>
      <c r="W142" s="40"/>
      <c r="X142" s="40"/>
      <c r="Y142" s="40"/>
      <c r="Z142" s="40"/>
      <c r="AA142" s="40"/>
      <c r="AB142" s="40"/>
      <c r="AC142" s="40"/>
      <c r="AD142" s="40"/>
      <c r="AE142" s="40"/>
      <c r="AR142" s="232" t="s">
        <v>209</v>
      </c>
      <c r="AT142" s="232" t="s">
        <v>222</v>
      </c>
      <c r="AU142" s="232" t="s">
        <v>86</v>
      </c>
      <c r="AY142" s="18" t="s">
        <v>199</v>
      </c>
      <c r="BE142" s="233">
        <f>IF(N142="základní",J142,0)</f>
        <v>0</v>
      </c>
      <c r="BF142" s="233">
        <f>IF(N142="snížená",J142,0)</f>
        <v>0</v>
      </c>
      <c r="BG142" s="233">
        <f>IF(N142="zákl. přenesená",J142,0)</f>
        <v>0</v>
      </c>
      <c r="BH142" s="233">
        <f>IF(N142="sníž. přenesená",J142,0)</f>
        <v>0</v>
      </c>
      <c r="BI142" s="233">
        <f>IF(N142="nulová",J142,0)</f>
        <v>0</v>
      </c>
      <c r="BJ142" s="18" t="s">
        <v>84</v>
      </c>
      <c r="BK142" s="233">
        <f>ROUND(I142*H142,2)</f>
        <v>0</v>
      </c>
      <c r="BL142" s="18" t="s">
        <v>209</v>
      </c>
      <c r="BM142" s="232" t="s">
        <v>341</v>
      </c>
    </row>
    <row r="143" spans="1:47" s="2" customFormat="1" ht="12">
      <c r="A143" s="40"/>
      <c r="B143" s="41"/>
      <c r="C143" s="42"/>
      <c r="D143" s="234" t="s">
        <v>210</v>
      </c>
      <c r="E143" s="42"/>
      <c r="F143" s="235" t="s">
        <v>339</v>
      </c>
      <c r="G143" s="42"/>
      <c r="H143" s="42"/>
      <c r="I143" s="138"/>
      <c r="J143" s="42"/>
      <c r="K143" s="42"/>
      <c r="L143" s="46"/>
      <c r="M143" s="236"/>
      <c r="N143" s="237"/>
      <c r="O143" s="86"/>
      <c r="P143" s="86"/>
      <c r="Q143" s="86"/>
      <c r="R143" s="86"/>
      <c r="S143" s="86"/>
      <c r="T143" s="87"/>
      <c r="U143" s="40"/>
      <c r="V143" s="40"/>
      <c r="W143" s="40"/>
      <c r="X143" s="40"/>
      <c r="Y143" s="40"/>
      <c r="Z143" s="40"/>
      <c r="AA143" s="40"/>
      <c r="AB143" s="40"/>
      <c r="AC143" s="40"/>
      <c r="AD143" s="40"/>
      <c r="AE143" s="40"/>
      <c r="AT143" s="18" t="s">
        <v>210</v>
      </c>
      <c r="AU143" s="18" t="s">
        <v>86</v>
      </c>
    </row>
    <row r="144" spans="1:65" s="2" customFormat="1" ht="19.8" customHeight="1">
      <c r="A144" s="40"/>
      <c r="B144" s="41"/>
      <c r="C144" s="220" t="s">
        <v>342</v>
      </c>
      <c r="D144" s="220" t="s">
        <v>203</v>
      </c>
      <c r="E144" s="221" t="s">
        <v>343</v>
      </c>
      <c r="F144" s="222" t="s">
        <v>344</v>
      </c>
      <c r="G144" s="223" t="s">
        <v>206</v>
      </c>
      <c r="H144" s="224">
        <v>25590</v>
      </c>
      <c r="I144" s="225"/>
      <c r="J144" s="226">
        <f>ROUND(I144*H144,2)</f>
        <v>0</v>
      </c>
      <c r="K144" s="222" t="s">
        <v>207</v>
      </c>
      <c r="L144" s="227"/>
      <c r="M144" s="228" t="s">
        <v>32</v>
      </c>
      <c r="N144" s="229" t="s">
        <v>48</v>
      </c>
      <c r="O144" s="86"/>
      <c r="P144" s="230">
        <f>O144*H144</f>
        <v>0</v>
      </c>
      <c r="Q144" s="230">
        <v>0</v>
      </c>
      <c r="R144" s="230">
        <f>Q144*H144</f>
        <v>0</v>
      </c>
      <c r="S144" s="230">
        <v>0</v>
      </c>
      <c r="T144" s="231">
        <f>S144*H144</f>
        <v>0</v>
      </c>
      <c r="U144" s="40"/>
      <c r="V144" s="40"/>
      <c r="W144" s="40"/>
      <c r="X144" s="40"/>
      <c r="Y144" s="40"/>
      <c r="Z144" s="40"/>
      <c r="AA144" s="40"/>
      <c r="AB144" s="40"/>
      <c r="AC144" s="40"/>
      <c r="AD144" s="40"/>
      <c r="AE144" s="40"/>
      <c r="AR144" s="232" t="s">
        <v>208</v>
      </c>
      <c r="AT144" s="232" t="s">
        <v>203</v>
      </c>
      <c r="AU144" s="232" t="s">
        <v>86</v>
      </c>
      <c r="AY144" s="18" t="s">
        <v>199</v>
      </c>
      <c r="BE144" s="233">
        <f>IF(N144="základní",J144,0)</f>
        <v>0</v>
      </c>
      <c r="BF144" s="233">
        <f>IF(N144="snížená",J144,0)</f>
        <v>0</v>
      </c>
      <c r="BG144" s="233">
        <f>IF(N144="zákl. přenesená",J144,0)</f>
        <v>0</v>
      </c>
      <c r="BH144" s="233">
        <f>IF(N144="sníž. přenesená",J144,0)</f>
        <v>0</v>
      </c>
      <c r="BI144" s="233">
        <f>IF(N144="nulová",J144,0)</f>
        <v>0</v>
      </c>
      <c r="BJ144" s="18" t="s">
        <v>84</v>
      </c>
      <c r="BK144" s="233">
        <f>ROUND(I144*H144,2)</f>
        <v>0</v>
      </c>
      <c r="BL144" s="18" t="s">
        <v>209</v>
      </c>
      <c r="BM144" s="232" t="s">
        <v>345</v>
      </c>
    </row>
    <row r="145" spans="1:47" s="2" customFormat="1" ht="12">
      <c r="A145" s="40"/>
      <c r="B145" s="41"/>
      <c r="C145" s="42"/>
      <c r="D145" s="234" t="s">
        <v>210</v>
      </c>
      <c r="E145" s="42"/>
      <c r="F145" s="235" t="s">
        <v>344</v>
      </c>
      <c r="G145" s="42"/>
      <c r="H145" s="42"/>
      <c r="I145" s="138"/>
      <c r="J145" s="42"/>
      <c r="K145" s="42"/>
      <c r="L145" s="46"/>
      <c r="M145" s="236"/>
      <c r="N145" s="237"/>
      <c r="O145" s="86"/>
      <c r="P145" s="86"/>
      <c r="Q145" s="86"/>
      <c r="R145" s="86"/>
      <c r="S145" s="86"/>
      <c r="T145" s="87"/>
      <c r="U145" s="40"/>
      <c r="V145" s="40"/>
      <c r="W145" s="40"/>
      <c r="X145" s="40"/>
      <c r="Y145" s="40"/>
      <c r="Z145" s="40"/>
      <c r="AA145" s="40"/>
      <c r="AB145" s="40"/>
      <c r="AC145" s="40"/>
      <c r="AD145" s="40"/>
      <c r="AE145" s="40"/>
      <c r="AT145" s="18" t="s">
        <v>210</v>
      </c>
      <c r="AU145" s="18" t="s">
        <v>86</v>
      </c>
    </row>
    <row r="146" spans="1:65" s="2" customFormat="1" ht="19.8" customHeight="1">
      <c r="A146" s="40"/>
      <c r="B146" s="41"/>
      <c r="C146" s="220" t="s">
        <v>257</v>
      </c>
      <c r="D146" s="220" t="s">
        <v>203</v>
      </c>
      <c r="E146" s="221" t="s">
        <v>346</v>
      </c>
      <c r="F146" s="222" t="s">
        <v>347</v>
      </c>
      <c r="G146" s="223" t="s">
        <v>206</v>
      </c>
      <c r="H146" s="224">
        <v>50868</v>
      </c>
      <c r="I146" s="225"/>
      <c r="J146" s="226">
        <f>ROUND(I146*H146,2)</f>
        <v>0</v>
      </c>
      <c r="K146" s="222" t="s">
        <v>207</v>
      </c>
      <c r="L146" s="227"/>
      <c r="M146" s="228" t="s">
        <v>32</v>
      </c>
      <c r="N146" s="229" t="s">
        <v>48</v>
      </c>
      <c r="O146" s="86"/>
      <c r="P146" s="230">
        <f>O146*H146</f>
        <v>0</v>
      </c>
      <c r="Q146" s="230">
        <v>0</v>
      </c>
      <c r="R146" s="230">
        <f>Q146*H146</f>
        <v>0</v>
      </c>
      <c r="S146" s="230">
        <v>0</v>
      </c>
      <c r="T146" s="231">
        <f>S146*H146</f>
        <v>0</v>
      </c>
      <c r="U146" s="40"/>
      <c r="V146" s="40"/>
      <c r="W146" s="40"/>
      <c r="X146" s="40"/>
      <c r="Y146" s="40"/>
      <c r="Z146" s="40"/>
      <c r="AA146" s="40"/>
      <c r="AB146" s="40"/>
      <c r="AC146" s="40"/>
      <c r="AD146" s="40"/>
      <c r="AE146" s="40"/>
      <c r="AR146" s="232" t="s">
        <v>208</v>
      </c>
      <c r="AT146" s="232" t="s">
        <v>203</v>
      </c>
      <c r="AU146" s="232" t="s">
        <v>86</v>
      </c>
      <c r="AY146" s="18" t="s">
        <v>199</v>
      </c>
      <c r="BE146" s="233">
        <f>IF(N146="základní",J146,0)</f>
        <v>0</v>
      </c>
      <c r="BF146" s="233">
        <f>IF(N146="snížená",J146,0)</f>
        <v>0</v>
      </c>
      <c r="BG146" s="233">
        <f>IF(N146="zákl. přenesená",J146,0)</f>
        <v>0</v>
      </c>
      <c r="BH146" s="233">
        <f>IF(N146="sníž. přenesená",J146,0)</f>
        <v>0</v>
      </c>
      <c r="BI146" s="233">
        <f>IF(N146="nulová",J146,0)</f>
        <v>0</v>
      </c>
      <c r="BJ146" s="18" t="s">
        <v>84</v>
      </c>
      <c r="BK146" s="233">
        <f>ROUND(I146*H146,2)</f>
        <v>0</v>
      </c>
      <c r="BL146" s="18" t="s">
        <v>209</v>
      </c>
      <c r="BM146" s="232" t="s">
        <v>348</v>
      </c>
    </row>
    <row r="147" spans="1:47" s="2" customFormat="1" ht="12">
      <c r="A147" s="40"/>
      <c r="B147" s="41"/>
      <c r="C147" s="42"/>
      <c r="D147" s="234" t="s">
        <v>210</v>
      </c>
      <c r="E147" s="42"/>
      <c r="F147" s="235" t="s">
        <v>347</v>
      </c>
      <c r="G147" s="42"/>
      <c r="H147" s="42"/>
      <c r="I147" s="138"/>
      <c r="J147" s="42"/>
      <c r="K147" s="42"/>
      <c r="L147" s="46"/>
      <c r="M147" s="236"/>
      <c r="N147" s="237"/>
      <c r="O147" s="86"/>
      <c r="P147" s="86"/>
      <c r="Q147" s="86"/>
      <c r="R147" s="86"/>
      <c r="S147" s="86"/>
      <c r="T147" s="87"/>
      <c r="U147" s="40"/>
      <c r="V147" s="40"/>
      <c r="W147" s="40"/>
      <c r="X147" s="40"/>
      <c r="Y147" s="40"/>
      <c r="Z147" s="40"/>
      <c r="AA147" s="40"/>
      <c r="AB147" s="40"/>
      <c r="AC147" s="40"/>
      <c r="AD147" s="40"/>
      <c r="AE147" s="40"/>
      <c r="AT147" s="18" t="s">
        <v>210</v>
      </c>
      <c r="AU147" s="18" t="s">
        <v>86</v>
      </c>
    </row>
    <row r="148" spans="1:65" s="2" customFormat="1" ht="19.8" customHeight="1">
      <c r="A148" s="40"/>
      <c r="B148" s="41"/>
      <c r="C148" s="220" t="s">
        <v>7</v>
      </c>
      <c r="D148" s="220" t="s">
        <v>203</v>
      </c>
      <c r="E148" s="221" t="s">
        <v>349</v>
      </c>
      <c r="F148" s="222" t="s">
        <v>350</v>
      </c>
      <c r="G148" s="223" t="s">
        <v>206</v>
      </c>
      <c r="H148" s="224">
        <v>200</v>
      </c>
      <c r="I148" s="225"/>
      <c r="J148" s="226">
        <f>ROUND(I148*H148,2)</f>
        <v>0</v>
      </c>
      <c r="K148" s="222" t="s">
        <v>207</v>
      </c>
      <c r="L148" s="227"/>
      <c r="M148" s="228" t="s">
        <v>32</v>
      </c>
      <c r="N148" s="229" t="s">
        <v>48</v>
      </c>
      <c r="O148" s="86"/>
      <c r="P148" s="230">
        <f>O148*H148</f>
        <v>0</v>
      </c>
      <c r="Q148" s="230">
        <v>0</v>
      </c>
      <c r="R148" s="230">
        <f>Q148*H148</f>
        <v>0</v>
      </c>
      <c r="S148" s="230">
        <v>0</v>
      </c>
      <c r="T148" s="231">
        <f>S148*H148</f>
        <v>0</v>
      </c>
      <c r="U148" s="40"/>
      <c r="V148" s="40"/>
      <c r="W148" s="40"/>
      <c r="X148" s="40"/>
      <c r="Y148" s="40"/>
      <c r="Z148" s="40"/>
      <c r="AA148" s="40"/>
      <c r="AB148" s="40"/>
      <c r="AC148" s="40"/>
      <c r="AD148" s="40"/>
      <c r="AE148" s="40"/>
      <c r="AR148" s="232" t="s">
        <v>208</v>
      </c>
      <c r="AT148" s="232" t="s">
        <v>203</v>
      </c>
      <c r="AU148" s="232" t="s">
        <v>86</v>
      </c>
      <c r="AY148" s="18" t="s">
        <v>199</v>
      </c>
      <c r="BE148" s="233">
        <f>IF(N148="základní",J148,0)</f>
        <v>0</v>
      </c>
      <c r="BF148" s="233">
        <f>IF(N148="snížená",J148,0)</f>
        <v>0</v>
      </c>
      <c r="BG148" s="233">
        <f>IF(N148="zákl. přenesená",J148,0)</f>
        <v>0</v>
      </c>
      <c r="BH148" s="233">
        <f>IF(N148="sníž. přenesená",J148,0)</f>
        <v>0</v>
      </c>
      <c r="BI148" s="233">
        <f>IF(N148="nulová",J148,0)</f>
        <v>0</v>
      </c>
      <c r="BJ148" s="18" t="s">
        <v>84</v>
      </c>
      <c r="BK148" s="233">
        <f>ROUND(I148*H148,2)</f>
        <v>0</v>
      </c>
      <c r="BL148" s="18" t="s">
        <v>209</v>
      </c>
      <c r="BM148" s="232" t="s">
        <v>351</v>
      </c>
    </row>
    <row r="149" spans="1:47" s="2" customFormat="1" ht="12">
      <c r="A149" s="40"/>
      <c r="B149" s="41"/>
      <c r="C149" s="42"/>
      <c r="D149" s="234" t="s">
        <v>210</v>
      </c>
      <c r="E149" s="42"/>
      <c r="F149" s="235" t="s">
        <v>350</v>
      </c>
      <c r="G149" s="42"/>
      <c r="H149" s="42"/>
      <c r="I149" s="138"/>
      <c r="J149" s="42"/>
      <c r="K149" s="42"/>
      <c r="L149" s="46"/>
      <c r="M149" s="236"/>
      <c r="N149" s="237"/>
      <c r="O149" s="86"/>
      <c r="P149" s="86"/>
      <c r="Q149" s="86"/>
      <c r="R149" s="86"/>
      <c r="S149" s="86"/>
      <c r="T149" s="87"/>
      <c r="U149" s="40"/>
      <c r="V149" s="40"/>
      <c r="W149" s="40"/>
      <c r="X149" s="40"/>
      <c r="Y149" s="40"/>
      <c r="Z149" s="40"/>
      <c r="AA149" s="40"/>
      <c r="AB149" s="40"/>
      <c r="AC149" s="40"/>
      <c r="AD149" s="40"/>
      <c r="AE149" s="40"/>
      <c r="AT149" s="18" t="s">
        <v>210</v>
      </c>
      <c r="AU149" s="18" t="s">
        <v>86</v>
      </c>
    </row>
    <row r="150" spans="1:65" s="2" customFormat="1" ht="14.4" customHeight="1">
      <c r="A150" s="40"/>
      <c r="B150" s="41"/>
      <c r="C150" s="220" t="s">
        <v>261</v>
      </c>
      <c r="D150" s="220" t="s">
        <v>203</v>
      </c>
      <c r="E150" s="221" t="s">
        <v>352</v>
      </c>
      <c r="F150" s="222" t="s">
        <v>353</v>
      </c>
      <c r="G150" s="223" t="s">
        <v>206</v>
      </c>
      <c r="H150" s="224">
        <v>192</v>
      </c>
      <c r="I150" s="225"/>
      <c r="J150" s="226">
        <f>ROUND(I150*H150,2)</f>
        <v>0</v>
      </c>
      <c r="K150" s="222" t="s">
        <v>32</v>
      </c>
      <c r="L150" s="227"/>
      <c r="M150" s="228" t="s">
        <v>32</v>
      </c>
      <c r="N150" s="229" t="s">
        <v>48</v>
      </c>
      <c r="O150" s="86"/>
      <c r="P150" s="230">
        <f>O150*H150</f>
        <v>0</v>
      </c>
      <c r="Q150" s="230">
        <v>0</v>
      </c>
      <c r="R150" s="230">
        <f>Q150*H150</f>
        <v>0</v>
      </c>
      <c r="S150" s="230">
        <v>0</v>
      </c>
      <c r="T150" s="231">
        <f>S150*H150</f>
        <v>0</v>
      </c>
      <c r="U150" s="40"/>
      <c r="V150" s="40"/>
      <c r="W150" s="40"/>
      <c r="X150" s="40"/>
      <c r="Y150" s="40"/>
      <c r="Z150" s="40"/>
      <c r="AA150" s="40"/>
      <c r="AB150" s="40"/>
      <c r="AC150" s="40"/>
      <c r="AD150" s="40"/>
      <c r="AE150" s="40"/>
      <c r="AR150" s="232" t="s">
        <v>208</v>
      </c>
      <c r="AT150" s="232" t="s">
        <v>203</v>
      </c>
      <c r="AU150" s="232" t="s">
        <v>86</v>
      </c>
      <c r="AY150" s="18" t="s">
        <v>199</v>
      </c>
      <c r="BE150" s="233">
        <f>IF(N150="základní",J150,0)</f>
        <v>0</v>
      </c>
      <c r="BF150" s="233">
        <f>IF(N150="snížená",J150,0)</f>
        <v>0</v>
      </c>
      <c r="BG150" s="233">
        <f>IF(N150="zákl. přenesená",J150,0)</f>
        <v>0</v>
      </c>
      <c r="BH150" s="233">
        <f>IF(N150="sníž. přenesená",J150,0)</f>
        <v>0</v>
      </c>
      <c r="BI150" s="233">
        <f>IF(N150="nulová",J150,0)</f>
        <v>0</v>
      </c>
      <c r="BJ150" s="18" t="s">
        <v>84</v>
      </c>
      <c r="BK150" s="233">
        <f>ROUND(I150*H150,2)</f>
        <v>0</v>
      </c>
      <c r="BL150" s="18" t="s">
        <v>209</v>
      </c>
      <c r="BM150" s="232" t="s">
        <v>354</v>
      </c>
    </row>
    <row r="151" spans="1:47" s="2" customFormat="1" ht="12">
      <c r="A151" s="40"/>
      <c r="B151" s="41"/>
      <c r="C151" s="42"/>
      <c r="D151" s="234" t="s">
        <v>210</v>
      </c>
      <c r="E151" s="42"/>
      <c r="F151" s="235" t="s">
        <v>353</v>
      </c>
      <c r="G151" s="42"/>
      <c r="H151" s="42"/>
      <c r="I151" s="138"/>
      <c r="J151" s="42"/>
      <c r="K151" s="42"/>
      <c r="L151" s="46"/>
      <c r="M151" s="236"/>
      <c r="N151" s="237"/>
      <c r="O151" s="86"/>
      <c r="P151" s="86"/>
      <c r="Q151" s="86"/>
      <c r="R151" s="86"/>
      <c r="S151" s="86"/>
      <c r="T151" s="87"/>
      <c r="U151" s="40"/>
      <c r="V151" s="40"/>
      <c r="W151" s="40"/>
      <c r="X151" s="40"/>
      <c r="Y151" s="40"/>
      <c r="Z151" s="40"/>
      <c r="AA151" s="40"/>
      <c r="AB151" s="40"/>
      <c r="AC151" s="40"/>
      <c r="AD151" s="40"/>
      <c r="AE151" s="40"/>
      <c r="AT151" s="18" t="s">
        <v>210</v>
      </c>
      <c r="AU151" s="18" t="s">
        <v>86</v>
      </c>
    </row>
    <row r="152" spans="1:65" s="2" customFormat="1" ht="19.8" customHeight="1">
      <c r="A152" s="40"/>
      <c r="B152" s="41"/>
      <c r="C152" s="260" t="s">
        <v>355</v>
      </c>
      <c r="D152" s="260" t="s">
        <v>222</v>
      </c>
      <c r="E152" s="261" t="s">
        <v>356</v>
      </c>
      <c r="F152" s="262" t="s">
        <v>357</v>
      </c>
      <c r="G152" s="263" t="s">
        <v>293</v>
      </c>
      <c r="H152" s="264">
        <v>0.548</v>
      </c>
      <c r="I152" s="265"/>
      <c r="J152" s="266">
        <f>ROUND(I152*H152,2)</f>
        <v>0</v>
      </c>
      <c r="K152" s="262" t="s">
        <v>207</v>
      </c>
      <c r="L152" s="46"/>
      <c r="M152" s="267" t="s">
        <v>32</v>
      </c>
      <c r="N152" s="268" t="s">
        <v>48</v>
      </c>
      <c r="O152" s="86"/>
      <c r="P152" s="230">
        <f>O152*H152</f>
        <v>0</v>
      </c>
      <c r="Q152" s="230">
        <v>0</v>
      </c>
      <c r="R152" s="230">
        <f>Q152*H152</f>
        <v>0</v>
      </c>
      <c r="S152" s="230">
        <v>0</v>
      </c>
      <c r="T152" s="231">
        <f>S152*H152</f>
        <v>0</v>
      </c>
      <c r="U152" s="40"/>
      <c r="V152" s="40"/>
      <c r="W152" s="40"/>
      <c r="X152" s="40"/>
      <c r="Y152" s="40"/>
      <c r="Z152" s="40"/>
      <c r="AA152" s="40"/>
      <c r="AB152" s="40"/>
      <c r="AC152" s="40"/>
      <c r="AD152" s="40"/>
      <c r="AE152" s="40"/>
      <c r="AR152" s="232" t="s">
        <v>209</v>
      </c>
      <c r="AT152" s="232" t="s">
        <v>222</v>
      </c>
      <c r="AU152" s="232" t="s">
        <v>86</v>
      </c>
      <c r="AY152" s="18" t="s">
        <v>199</v>
      </c>
      <c r="BE152" s="233">
        <f>IF(N152="základní",J152,0)</f>
        <v>0</v>
      </c>
      <c r="BF152" s="233">
        <f>IF(N152="snížená",J152,0)</f>
        <v>0</v>
      </c>
      <c r="BG152" s="233">
        <f>IF(N152="zákl. přenesená",J152,0)</f>
        <v>0</v>
      </c>
      <c r="BH152" s="233">
        <f>IF(N152="sníž. přenesená",J152,0)</f>
        <v>0</v>
      </c>
      <c r="BI152" s="233">
        <f>IF(N152="nulová",J152,0)</f>
        <v>0</v>
      </c>
      <c r="BJ152" s="18" t="s">
        <v>84</v>
      </c>
      <c r="BK152" s="233">
        <f>ROUND(I152*H152,2)</f>
        <v>0</v>
      </c>
      <c r="BL152" s="18" t="s">
        <v>209</v>
      </c>
      <c r="BM152" s="232" t="s">
        <v>358</v>
      </c>
    </row>
    <row r="153" spans="1:47" s="2" customFormat="1" ht="12">
      <c r="A153" s="40"/>
      <c r="B153" s="41"/>
      <c r="C153" s="42"/>
      <c r="D153" s="234" t="s">
        <v>210</v>
      </c>
      <c r="E153" s="42"/>
      <c r="F153" s="235" t="s">
        <v>357</v>
      </c>
      <c r="G153" s="42"/>
      <c r="H153" s="42"/>
      <c r="I153" s="138"/>
      <c r="J153" s="42"/>
      <c r="K153" s="42"/>
      <c r="L153" s="46"/>
      <c r="M153" s="236"/>
      <c r="N153" s="237"/>
      <c r="O153" s="86"/>
      <c r="P153" s="86"/>
      <c r="Q153" s="86"/>
      <c r="R153" s="86"/>
      <c r="S153" s="86"/>
      <c r="T153" s="87"/>
      <c r="U153" s="40"/>
      <c r="V153" s="40"/>
      <c r="W153" s="40"/>
      <c r="X153" s="40"/>
      <c r="Y153" s="40"/>
      <c r="Z153" s="40"/>
      <c r="AA153" s="40"/>
      <c r="AB153" s="40"/>
      <c r="AC153" s="40"/>
      <c r="AD153" s="40"/>
      <c r="AE153" s="40"/>
      <c r="AT153" s="18" t="s">
        <v>210</v>
      </c>
      <c r="AU153" s="18" t="s">
        <v>86</v>
      </c>
    </row>
    <row r="154" spans="1:51" s="13" customFormat="1" ht="12">
      <c r="A154" s="13"/>
      <c r="B154" s="238"/>
      <c r="C154" s="239"/>
      <c r="D154" s="234" t="s">
        <v>213</v>
      </c>
      <c r="E154" s="240" t="s">
        <v>32</v>
      </c>
      <c r="F154" s="241" t="s">
        <v>359</v>
      </c>
      <c r="G154" s="239"/>
      <c r="H154" s="242">
        <v>0.548</v>
      </c>
      <c r="I154" s="243"/>
      <c r="J154" s="239"/>
      <c r="K154" s="239"/>
      <c r="L154" s="244"/>
      <c r="M154" s="245"/>
      <c r="N154" s="246"/>
      <c r="O154" s="246"/>
      <c r="P154" s="246"/>
      <c r="Q154" s="246"/>
      <c r="R154" s="246"/>
      <c r="S154" s="246"/>
      <c r="T154" s="247"/>
      <c r="U154" s="13"/>
      <c r="V154" s="13"/>
      <c r="W154" s="13"/>
      <c r="X154" s="13"/>
      <c r="Y154" s="13"/>
      <c r="Z154" s="13"/>
      <c r="AA154" s="13"/>
      <c r="AB154" s="13"/>
      <c r="AC154" s="13"/>
      <c r="AD154" s="13"/>
      <c r="AE154" s="13"/>
      <c r="AT154" s="248" t="s">
        <v>213</v>
      </c>
      <c r="AU154" s="248" t="s">
        <v>86</v>
      </c>
      <c r="AV154" s="13" t="s">
        <v>86</v>
      </c>
      <c r="AW154" s="13" t="s">
        <v>39</v>
      </c>
      <c r="AX154" s="13" t="s">
        <v>6</v>
      </c>
      <c r="AY154" s="248" t="s">
        <v>199</v>
      </c>
    </row>
    <row r="155" spans="1:51" s="14" customFormat="1" ht="12">
      <c r="A155" s="14"/>
      <c r="B155" s="249"/>
      <c r="C155" s="250"/>
      <c r="D155" s="234" t="s">
        <v>213</v>
      </c>
      <c r="E155" s="251" t="s">
        <v>32</v>
      </c>
      <c r="F155" s="252" t="s">
        <v>215</v>
      </c>
      <c r="G155" s="250"/>
      <c r="H155" s="253">
        <v>0.548</v>
      </c>
      <c r="I155" s="254"/>
      <c r="J155" s="250"/>
      <c r="K155" s="250"/>
      <c r="L155" s="255"/>
      <c r="M155" s="269"/>
      <c r="N155" s="270"/>
      <c r="O155" s="270"/>
      <c r="P155" s="270"/>
      <c r="Q155" s="270"/>
      <c r="R155" s="270"/>
      <c r="S155" s="270"/>
      <c r="T155" s="271"/>
      <c r="U155" s="14"/>
      <c r="V155" s="14"/>
      <c r="W155" s="14"/>
      <c r="X155" s="14"/>
      <c r="Y155" s="14"/>
      <c r="Z155" s="14"/>
      <c r="AA155" s="14"/>
      <c r="AB155" s="14"/>
      <c r="AC155" s="14"/>
      <c r="AD155" s="14"/>
      <c r="AE155" s="14"/>
      <c r="AT155" s="259" t="s">
        <v>213</v>
      </c>
      <c r="AU155" s="259" t="s">
        <v>86</v>
      </c>
      <c r="AV155" s="14" t="s">
        <v>209</v>
      </c>
      <c r="AW155" s="14" t="s">
        <v>39</v>
      </c>
      <c r="AX155" s="14" t="s">
        <v>84</v>
      </c>
      <c r="AY155" s="259" t="s">
        <v>199</v>
      </c>
    </row>
    <row r="156" spans="1:65" s="2" customFormat="1" ht="30" customHeight="1">
      <c r="A156" s="40"/>
      <c r="B156" s="41"/>
      <c r="C156" s="260" t="s">
        <v>264</v>
      </c>
      <c r="D156" s="260" t="s">
        <v>222</v>
      </c>
      <c r="E156" s="261" t="s">
        <v>360</v>
      </c>
      <c r="F156" s="262" t="s">
        <v>361</v>
      </c>
      <c r="G156" s="263" t="s">
        <v>362</v>
      </c>
      <c r="H156" s="264">
        <v>186</v>
      </c>
      <c r="I156" s="265"/>
      <c r="J156" s="266">
        <f>ROUND(I156*H156,2)</f>
        <v>0</v>
      </c>
      <c r="K156" s="262" t="s">
        <v>207</v>
      </c>
      <c r="L156" s="46"/>
      <c r="M156" s="267" t="s">
        <v>32</v>
      </c>
      <c r="N156" s="268" t="s">
        <v>48</v>
      </c>
      <c r="O156" s="86"/>
      <c r="P156" s="230">
        <f>O156*H156</f>
        <v>0</v>
      </c>
      <c r="Q156" s="230">
        <v>0</v>
      </c>
      <c r="R156" s="230">
        <f>Q156*H156</f>
        <v>0</v>
      </c>
      <c r="S156" s="230">
        <v>0</v>
      </c>
      <c r="T156" s="231">
        <f>S156*H156</f>
        <v>0</v>
      </c>
      <c r="U156" s="40"/>
      <c r="V156" s="40"/>
      <c r="W156" s="40"/>
      <c r="X156" s="40"/>
      <c r="Y156" s="40"/>
      <c r="Z156" s="40"/>
      <c r="AA156" s="40"/>
      <c r="AB156" s="40"/>
      <c r="AC156" s="40"/>
      <c r="AD156" s="40"/>
      <c r="AE156" s="40"/>
      <c r="AR156" s="232" t="s">
        <v>209</v>
      </c>
      <c r="AT156" s="232" t="s">
        <v>222</v>
      </c>
      <c r="AU156" s="232" t="s">
        <v>86</v>
      </c>
      <c r="AY156" s="18" t="s">
        <v>199</v>
      </c>
      <c r="BE156" s="233">
        <f>IF(N156="základní",J156,0)</f>
        <v>0</v>
      </c>
      <c r="BF156" s="233">
        <f>IF(N156="snížená",J156,0)</f>
        <v>0</v>
      </c>
      <c r="BG156" s="233">
        <f>IF(N156="zákl. přenesená",J156,0)</f>
        <v>0</v>
      </c>
      <c r="BH156" s="233">
        <f>IF(N156="sníž. přenesená",J156,0)</f>
        <v>0</v>
      </c>
      <c r="BI156" s="233">
        <f>IF(N156="nulová",J156,0)</f>
        <v>0</v>
      </c>
      <c r="BJ156" s="18" t="s">
        <v>84</v>
      </c>
      <c r="BK156" s="233">
        <f>ROUND(I156*H156,2)</f>
        <v>0</v>
      </c>
      <c r="BL156" s="18" t="s">
        <v>209</v>
      </c>
      <c r="BM156" s="232" t="s">
        <v>363</v>
      </c>
    </row>
    <row r="157" spans="1:47" s="2" customFormat="1" ht="12">
      <c r="A157" s="40"/>
      <c r="B157" s="41"/>
      <c r="C157" s="42"/>
      <c r="D157" s="234" t="s">
        <v>210</v>
      </c>
      <c r="E157" s="42"/>
      <c r="F157" s="235" t="s">
        <v>361</v>
      </c>
      <c r="G157" s="42"/>
      <c r="H157" s="42"/>
      <c r="I157" s="138"/>
      <c r="J157" s="42"/>
      <c r="K157" s="42"/>
      <c r="L157" s="46"/>
      <c r="M157" s="236"/>
      <c r="N157" s="237"/>
      <c r="O157" s="86"/>
      <c r="P157" s="86"/>
      <c r="Q157" s="86"/>
      <c r="R157" s="86"/>
      <c r="S157" s="86"/>
      <c r="T157" s="87"/>
      <c r="U157" s="40"/>
      <c r="V157" s="40"/>
      <c r="W157" s="40"/>
      <c r="X157" s="40"/>
      <c r="Y157" s="40"/>
      <c r="Z157" s="40"/>
      <c r="AA157" s="40"/>
      <c r="AB157" s="40"/>
      <c r="AC157" s="40"/>
      <c r="AD157" s="40"/>
      <c r="AE157" s="40"/>
      <c r="AT157" s="18" t="s">
        <v>210</v>
      </c>
      <c r="AU157" s="18" t="s">
        <v>86</v>
      </c>
    </row>
    <row r="158" spans="1:65" s="2" customFormat="1" ht="19.8" customHeight="1">
      <c r="A158" s="40"/>
      <c r="B158" s="41"/>
      <c r="C158" s="260" t="s">
        <v>364</v>
      </c>
      <c r="D158" s="260" t="s">
        <v>222</v>
      </c>
      <c r="E158" s="261" t="s">
        <v>365</v>
      </c>
      <c r="F158" s="262" t="s">
        <v>366</v>
      </c>
      <c r="G158" s="263" t="s">
        <v>362</v>
      </c>
      <c r="H158" s="264">
        <v>20</v>
      </c>
      <c r="I158" s="265"/>
      <c r="J158" s="266">
        <f>ROUND(I158*H158,2)</f>
        <v>0</v>
      </c>
      <c r="K158" s="262" t="s">
        <v>207</v>
      </c>
      <c r="L158" s="46"/>
      <c r="M158" s="267" t="s">
        <v>32</v>
      </c>
      <c r="N158" s="268" t="s">
        <v>48</v>
      </c>
      <c r="O158" s="86"/>
      <c r="P158" s="230">
        <f>O158*H158</f>
        <v>0</v>
      </c>
      <c r="Q158" s="230">
        <v>0</v>
      </c>
      <c r="R158" s="230">
        <f>Q158*H158</f>
        <v>0</v>
      </c>
      <c r="S158" s="230">
        <v>0</v>
      </c>
      <c r="T158" s="231">
        <f>S158*H158</f>
        <v>0</v>
      </c>
      <c r="U158" s="40"/>
      <c r="V158" s="40"/>
      <c r="W158" s="40"/>
      <c r="X158" s="40"/>
      <c r="Y158" s="40"/>
      <c r="Z158" s="40"/>
      <c r="AA158" s="40"/>
      <c r="AB158" s="40"/>
      <c r="AC158" s="40"/>
      <c r="AD158" s="40"/>
      <c r="AE158" s="40"/>
      <c r="AR158" s="232" t="s">
        <v>209</v>
      </c>
      <c r="AT158" s="232" t="s">
        <v>222</v>
      </c>
      <c r="AU158" s="232" t="s">
        <v>86</v>
      </c>
      <c r="AY158" s="18" t="s">
        <v>199</v>
      </c>
      <c r="BE158" s="233">
        <f>IF(N158="základní",J158,0)</f>
        <v>0</v>
      </c>
      <c r="BF158" s="233">
        <f>IF(N158="snížená",J158,0)</f>
        <v>0</v>
      </c>
      <c r="BG158" s="233">
        <f>IF(N158="zákl. přenesená",J158,0)</f>
        <v>0</v>
      </c>
      <c r="BH158" s="233">
        <f>IF(N158="sníž. přenesená",J158,0)</f>
        <v>0</v>
      </c>
      <c r="BI158" s="233">
        <f>IF(N158="nulová",J158,0)</f>
        <v>0</v>
      </c>
      <c r="BJ158" s="18" t="s">
        <v>84</v>
      </c>
      <c r="BK158" s="233">
        <f>ROUND(I158*H158,2)</f>
        <v>0</v>
      </c>
      <c r="BL158" s="18" t="s">
        <v>209</v>
      </c>
      <c r="BM158" s="232" t="s">
        <v>367</v>
      </c>
    </row>
    <row r="159" spans="1:47" s="2" customFormat="1" ht="12">
      <c r="A159" s="40"/>
      <c r="B159" s="41"/>
      <c r="C159" s="42"/>
      <c r="D159" s="234" t="s">
        <v>210</v>
      </c>
      <c r="E159" s="42"/>
      <c r="F159" s="235" t="s">
        <v>366</v>
      </c>
      <c r="G159" s="42"/>
      <c r="H159" s="42"/>
      <c r="I159" s="138"/>
      <c r="J159" s="42"/>
      <c r="K159" s="42"/>
      <c r="L159" s="46"/>
      <c r="M159" s="236"/>
      <c r="N159" s="237"/>
      <c r="O159" s="86"/>
      <c r="P159" s="86"/>
      <c r="Q159" s="86"/>
      <c r="R159" s="86"/>
      <c r="S159" s="86"/>
      <c r="T159" s="87"/>
      <c r="U159" s="40"/>
      <c r="V159" s="40"/>
      <c r="W159" s="40"/>
      <c r="X159" s="40"/>
      <c r="Y159" s="40"/>
      <c r="Z159" s="40"/>
      <c r="AA159" s="40"/>
      <c r="AB159" s="40"/>
      <c r="AC159" s="40"/>
      <c r="AD159" s="40"/>
      <c r="AE159" s="40"/>
      <c r="AT159" s="18" t="s">
        <v>210</v>
      </c>
      <c r="AU159" s="18" t="s">
        <v>86</v>
      </c>
    </row>
    <row r="160" spans="1:51" s="13" customFormat="1" ht="12">
      <c r="A160" s="13"/>
      <c r="B160" s="238"/>
      <c r="C160" s="239"/>
      <c r="D160" s="234" t="s">
        <v>213</v>
      </c>
      <c r="E160" s="240" t="s">
        <v>32</v>
      </c>
      <c r="F160" s="241" t="s">
        <v>368</v>
      </c>
      <c r="G160" s="239"/>
      <c r="H160" s="242">
        <v>20</v>
      </c>
      <c r="I160" s="243"/>
      <c r="J160" s="239"/>
      <c r="K160" s="239"/>
      <c r="L160" s="244"/>
      <c r="M160" s="245"/>
      <c r="N160" s="246"/>
      <c r="O160" s="246"/>
      <c r="P160" s="246"/>
      <c r="Q160" s="246"/>
      <c r="R160" s="246"/>
      <c r="S160" s="246"/>
      <c r="T160" s="247"/>
      <c r="U160" s="13"/>
      <c r="V160" s="13"/>
      <c r="W160" s="13"/>
      <c r="X160" s="13"/>
      <c r="Y160" s="13"/>
      <c r="Z160" s="13"/>
      <c r="AA160" s="13"/>
      <c r="AB160" s="13"/>
      <c r="AC160" s="13"/>
      <c r="AD160" s="13"/>
      <c r="AE160" s="13"/>
      <c r="AT160" s="248" t="s">
        <v>213</v>
      </c>
      <c r="AU160" s="248" t="s">
        <v>86</v>
      </c>
      <c r="AV160" s="13" t="s">
        <v>86</v>
      </c>
      <c r="AW160" s="13" t="s">
        <v>39</v>
      </c>
      <c r="AX160" s="13" t="s">
        <v>6</v>
      </c>
      <c r="AY160" s="248" t="s">
        <v>199</v>
      </c>
    </row>
    <row r="161" spans="1:51" s="14" customFormat="1" ht="12">
      <c r="A161" s="14"/>
      <c r="B161" s="249"/>
      <c r="C161" s="250"/>
      <c r="D161" s="234" t="s">
        <v>213</v>
      </c>
      <c r="E161" s="251" t="s">
        <v>32</v>
      </c>
      <c r="F161" s="252" t="s">
        <v>215</v>
      </c>
      <c r="G161" s="250"/>
      <c r="H161" s="253">
        <v>20</v>
      </c>
      <c r="I161" s="254"/>
      <c r="J161" s="250"/>
      <c r="K161" s="250"/>
      <c r="L161" s="255"/>
      <c r="M161" s="269"/>
      <c r="N161" s="270"/>
      <c r="O161" s="270"/>
      <c r="P161" s="270"/>
      <c r="Q161" s="270"/>
      <c r="R161" s="270"/>
      <c r="S161" s="270"/>
      <c r="T161" s="271"/>
      <c r="U161" s="14"/>
      <c r="V161" s="14"/>
      <c r="W161" s="14"/>
      <c r="X161" s="14"/>
      <c r="Y161" s="14"/>
      <c r="Z161" s="14"/>
      <c r="AA161" s="14"/>
      <c r="AB161" s="14"/>
      <c r="AC161" s="14"/>
      <c r="AD161" s="14"/>
      <c r="AE161" s="14"/>
      <c r="AT161" s="259" t="s">
        <v>213</v>
      </c>
      <c r="AU161" s="259" t="s">
        <v>86</v>
      </c>
      <c r="AV161" s="14" t="s">
        <v>209</v>
      </c>
      <c r="AW161" s="14" t="s">
        <v>39</v>
      </c>
      <c r="AX161" s="14" t="s">
        <v>84</v>
      </c>
      <c r="AY161" s="259" t="s">
        <v>199</v>
      </c>
    </row>
    <row r="162" spans="1:65" s="2" customFormat="1" ht="30" customHeight="1">
      <c r="A162" s="40"/>
      <c r="B162" s="41"/>
      <c r="C162" s="260" t="s">
        <v>268</v>
      </c>
      <c r="D162" s="260" t="s">
        <v>222</v>
      </c>
      <c r="E162" s="261" t="s">
        <v>369</v>
      </c>
      <c r="F162" s="262" t="s">
        <v>370</v>
      </c>
      <c r="G162" s="263" t="s">
        <v>362</v>
      </c>
      <c r="H162" s="264">
        <v>20</v>
      </c>
      <c r="I162" s="265"/>
      <c r="J162" s="266">
        <f>ROUND(I162*H162,2)</f>
        <v>0</v>
      </c>
      <c r="K162" s="262" t="s">
        <v>207</v>
      </c>
      <c r="L162" s="46"/>
      <c r="M162" s="267" t="s">
        <v>32</v>
      </c>
      <c r="N162" s="268" t="s">
        <v>48</v>
      </c>
      <c r="O162" s="86"/>
      <c r="P162" s="230">
        <f>O162*H162</f>
        <v>0</v>
      </c>
      <c r="Q162" s="230">
        <v>0</v>
      </c>
      <c r="R162" s="230">
        <f>Q162*H162</f>
        <v>0</v>
      </c>
      <c r="S162" s="230">
        <v>0</v>
      </c>
      <c r="T162" s="231">
        <f>S162*H162</f>
        <v>0</v>
      </c>
      <c r="U162" s="40"/>
      <c r="V162" s="40"/>
      <c r="W162" s="40"/>
      <c r="X162" s="40"/>
      <c r="Y162" s="40"/>
      <c r="Z162" s="40"/>
      <c r="AA162" s="40"/>
      <c r="AB162" s="40"/>
      <c r="AC162" s="40"/>
      <c r="AD162" s="40"/>
      <c r="AE162" s="40"/>
      <c r="AR162" s="232" t="s">
        <v>209</v>
      </c>
      <c r="AT162" s="232" t="s">
        <v>222</v>
      </c>
      <c r="AU162" s="232" t="s">
        <v>86</v>
      </c>
      <c r="AY162" s="18" t="s">
        <v>199</v>
      </c>
      <c r="BE162" s="233">
        <f>IF(N162="základní",J162,0)</f>
        <v>0</v>
      </c>
      <c r="BF162" s="233">
        <f>IF(N162="snížená",J162,0)</f>
        <v>0</v>
      </c>
      <c r="BG162" s="233">
        <f>IF(N162="zákl. přenesená",J162,0)</f>
        <v>0</v>
      </c>
      <c r="BH162" s="233">
        <f>IF(N162="sníž. přenesená",J162,0)</f>
        <v>0</v>
      </c>
      <c r="BI162" s="233">
        <f>IF(N162="nulová",J162,0)</f>
        <v>0</v>
      </c>
      <c r="BJ162" s="18" t="s">
        <v>84</v>
      </c>
      <c r="BK162" s="233">
        <f>ROUND(I162*H162,2)</f>
        <v>0</v>
      </c>
      <c r="BL162" s="18" t="s">
        <v>209</v>
      </c>
      <c r="BM162" s="232" t="s">
        <v>371</v>
      </c>
    </row>
    <row r="163" spans="1:47" s="2" customFormat="1" ht="12">
      <c r="A163" s="40"/>
      <c r="B163" s="41"/>
      <c r="C163" s="42"/>
      <c r="D163" s="234" t="s">
        <v>210</v>
      </c>
      <c r="E163" s="42"/>
      <c r="F163" s="235" t="s">
        <v>370</v>
      </c>
      <c r="G163" s="42"/>
      <c r="H163" s="42"/>
      <c r="I163" s="138"/>
      <c r="J163" s="42"/>
      <c r="K163" s="42"/>
      <c r="L163" s="46"/>
      <c r="M163" s="236"/>
      <c r="N163" s="237"/>
      <c r="O163" s="86"/>
      <c r="P163" s="86"/>
      <c r="Q163" s="86"/>
      <c r="R163" s="86"/>
      <c r="S163" s="86"/>
      <c r="T163" s="87"/>
      <c r="U163" s="40"/>
      <c r="V163" s="40"/>
      <c r="W163" s="40"/>
      <c r="X163" s="40"/>
      <c r="Y163" s="40"/>
      <c r="Z163" s="40"/>
      <c r="AA163" s="40"/>
      <c r="AB163" s="40"/>
      <c r="AC163" s="40"/>
      <c r="AD163" s="40"/>
      <c r="AE163" s="40"/>
      <c r="AT163" s="18" t="s">
        <v>210</v>
      </c>
      <c r="AU163" s="18" t="s">
        <v>86</v>
      </c>
    </row>
    <row r="164" spans="1:65" s="2" customFormat="1" ht="30" customHeight="1">
      <c r="A164" s="40"/>
      <c r="B164" s="41"/>
      <c r="C164" s="260" t="s">
        <v>372</v>
      </c>
      <c r="D164" s="260" t="s">
        <v>222</v>
      </c>
      <c r="E164" s="261" t="s">
        <v>373</v>
      </c>
      <c r="F164" s="262" t="s">
        <v>374</v>
      </c>
      <c r="G164" s="263" t="s">
        <v>324</v>
      </c>
      <c r="H164" s="264">
        <v>16330</v>
      </c>
      <c r="I164" s="265"/>
      <c r="J164" s="266">
        <f>ROUND(I164*H164,2)</f>
        <v>0</v>
      </c>
      <c r="K164" s="262" t="s">
        <v>207</v>
      </c>
      <c r="L164" s="46"/>
      <c r="M164" s="267" t="s">
        <v>32</v>
      </c>
      <c r="N164" s="268" t="s">
        <v>48</v>
      </c>
      <c r="O164" s="86"/>
      <c r="P164" s="230">
        <f>O164*H164</f>
        <v>0</v>
      </c>
      <c r="Q164" s="230">
        <v>0</v>
      </c>
      <c r="R164" s="230">
        <f>Q164*H164</f>
        <v>0</v>
      </c>
      <c r="S164" s="230">
        <v>0</v>
      </c>
      <c r="T164" s="231">
        <f>S164*H164</f>
        <v>0</v>
      </c>
      <c r="U164" s="40"/>
      <c r="V164" s="40"/>
      <c r="W164" s="40"/>
      <c r="X164" s="40"/>
      <c r="Y164" s="40"/>
      <c r="Z164" s="40"/>
      <c r="AA164" s="40"/>
      <c r="AB164" s="40"/>
      <c r="AC164" s="40"/>
      <c r="AD164" s="40"/>
      <c r="AE164" s="40"/>
      <c r="AR164" s="232" t="s">
        <v>209</v>
      </c>
      <c r="AT164" s="232" t="s">
        <v>222</v>
      </c>
      <c r="AU164" s="232" t="s">
        <v>86</v>
      </c>
      <c r="AY164" s="18" t="s">
        <v>199</v>
      </c>
      <c r="BE164" s="233">
        <f>IF(N164="základní",J164,0)</f>
        <v>0</v>
      </c>
      <c r="BF164" s="233">
        <f>IF(N164="snížená",J164,0)</f>
        <v>0</v>
      </c>
      <c r="BG164" s="233">
        <f>IF(N164="zákl. přenesená",J164,0)</f>
        <v>0</v>
      </c>
      <c r="BH164" s="233">
        <f>IF(N164="sníž. přenesená",J164,0)</f>
        <v>0</v>
      </c>
      <c r="BI164" s="233">
        <f>IF(N164="nulová",J164,0)</f>
        <v>0</v>
      </c>
      <c r="BJ164" s="18" t="s">
        <v>84</v>
      </c>
      <c r="BK164" s="233">
        <f>ROUND(I164*H164,2)</f>
        <v>0</v>
      </c>
      <c r="BL164" s="18" t="s">
        <v>209</v>
      </c>
      <c r="BM164" s="232" t="s">
        <v>375</v>
      </c>
    </row>
    <row r="165" spans="1:47" s="2" customFormat="1" ht="12">
      <c r="A165" s="40"/>
      <c r="B165" s="41"/>
      <c r="C165" s="42"/>
      <c r="D165" s="234" t="s">
        <v>210</v>
      </c>
      <c r="E165" s="42"/>
      <c r="F165" s="235" t="s">
        <v>374</v>
      </c>
      <c r="G165" s="42"/>
      <c r="H165" s="42"/>
      <c r="I165" s="138"/>
      <c r="J165" s="42"/>
      <c r="K165" s="42"/>
      <c r="L165" s="46"/>
      <c r="M165" s="236"/>
      <c r="N165" s="237"/>
      <c r="O165" s="86"/>
      <c r="P165" s="86"/>
      <c r="Q165" s="86"/>
      <c r="R165" s="86"/>
      <c r="S165" s="86"/>
      <c r="T165" s="87"/>
      <c r="U165" s="40"/>
      <c r="V165" s="40"/>
      <c r="W165" s="40"/>
      <c r="X165" s="40"/>
      <c r="Y165" s="40"/>
      <c r="Z165" s="40"/>
      <c r="AA165" s="40"/>
      <c r="AB165" s="40"/>
      <c r="AC165" s="40"/>
      <c r="AD165" s="40"/>
      <c r="AE165" s="40"/>
      <c r="AT165" s="18" t="s">
        <v>210</v>
      </c>
      <c r="AU165" s="18" t="s">
        <v>86</v>
      </c>
    </row>
    <row r="166" spans="1:51" s="13" customFormat="1" ht="12">
      <c r="A166" s="13"/>
      <c r="B166" s="238"/>
      <c r="C166" s="239"/>
      <c r="D166" s="234" t="s">
        <v>213</v>
      </c>
      <c r="E166" s="240" t="s">
        <v>32</v>
      </c>
      <c r="F166" s="241" t="s">
        <v>376</v>
      </c>
      <c r="G166" s="239"/>
      <c r="H166" s="242">
        <v>16330</v>
      </c>
      <c r="I166" s="243"/>
      <c r="J166" s="239"/>
      <c r="K166" s="239"/>
      <c r="L166" s="244"/>
      <c r="M166" s="245"/>
      <c r="N166" s="246"/>
      <c r="O166" s="246"/>
      <c r="P166" s="246"/>
      <c r="Q166" s="246"/>
      <c r="R166" s="246"/>
      <c r="S166" s="246"/>
      <c r="T166" s="247"/>
      <c r="U166" s="13"/>
      <c r="V166" s="13"/>
      <c r="W166" s="13"/>
      <c r="X166" s="13"/>
      <c r="Y166" s="13"/>
      <c r="Z166" s="13"/>
      <c r="AA166" s="13"/>
      <c r="AB166" s="13"/>
      <c r="AC166" s="13"/>
      <c r="AD166" s="13"/>
      <c r="AE166" s="13"/>
      <c r="AT166" s="248" t="s">
        <v>213</v>
      </c>
      <c r="AU166" s="248" t="s">
        <v>86</v>
      </c>
      <c r="AV166" s="13" t="s">
        <v>86</v>
      </c>
      <c r="AW166" s="13" t="s">
        <v>39</v>
      </c>
      <c r="AX166" s="13" t="s">
        <v>6</v>
      </c>
      <c r="AY166" s="248" t="s">
        <v>199</v>
      </c>
    </row>
    <row r="167" spans="1:51" s="14" customFormat="1" ht="12">
      <c r="A167" s="14"/>
      <c r="B167" s="249"/>
      <c r="C167" s="250"/>
      <c r="D167" s="234" t="s">
        <v>213</v>
      </c>
      <c r="E167" s="251" t="s">
        <v>32</v>
      </c>
      <c r="F167" s="252" t="s">
        <v>215</v>
      </c>
      <c r="G167" s="250"/>
      <c r="H167" s="253">
        <v>16330</v>
      </c>
      <c r="I167" s="254"/>
      <c r="J167" s="250"/>
      <c r="K167" s="250"/>
      <c r="L167" s="255"/>
      <c r="M167" s="269"/>
      <c r="N167" s="270"/>
      <c r="O167" s="270"/>
      <c r="P167" s="270"/>
      <c r="Q167" s="270"/>
      <c r="R167" s="270"/>
      <c r="S167" s="270"/>
      <c r="T167" s="271"/>
      <c r="U167" s="14"/>
      <c r="V167" s="14"/>
      <c r="W167" s="14"/>
      <c r="X167" s="14"/>
      <c r="Y167" s="14"/>
      <c r="Z167" s="14"/>
      <c r="AA167" s="14"/>
      <c r="AB167" s="14"/>
      <c r="AC167" s="14"/>
      <c r="AD167" s="14"/>
      <c r="AE167" s="14"/>
      <c r="AT167" s="259" t="s">
        <v>213</v>
      </c>
      <c r="AU167" s="259" t="s">
        <v>86</v>
      </c>
      <c r="AV167" s="14" t="s">
        <v>209</v>
      </c>
      <c r="AW167" s="14" t="s">
        <v>39</v>
      </c>
      <c r="AX167" s="14" t="s">
        <v>84</v>
      </c>
      <c r="AY167" s="259" t="s">
        <v>199</v>
      </c>
    </row>
    <row r="168" spans="1:65" s="2" customFormat="1" ht="30" customHeight="1">
      <c r="A168" s="40"/>
      <c r="B168" s="41"/>
      <c r="C168" s="260" t="s">
        <v>271</v>
      </c>
      <c r="D168" s="260" t="s">
        <v>222</v>
      </c>
      <c r="E168" s="261" t="s">
        <v>377</v>
      </c>
      <c r="F168" s="262" t="s">
        <v>378</v>
      </c>
      <c r="G168" s="263" t="s">
        <v>324</v>
      </c>
      <c r="H168" s="264">
        <v>16330</v>
      </c>
      <c r="I168" s="265"/>
      <c r="J168" s="266">
        <f>ROUND(I168*H168,2)</f>
        <v>0</v>
      </c>
      <c r="K168" s="262" t="s">
        <v>207</v>
      </c>
      <c r="L168" s="46"/>
      <c r="M168" s="267" t="s">
        <v>32</v>
      </c>
      <c r="N168" s="268" t="s">
        <v>48</v>
      </c>
      <c r="O168" s="86"/>
      <c r="P168" s="230">
        <f>O168*H168</f>
        <v>0</v>
      </c>
      <c r="Q168" s="230">
        <v>0</v>
      </c>
      <c r="R168" s="230">
        <f>Q168*H168</f>
        <v>0</v>
      </c>
      <c r="S168" s="230">
        <v>0</v>
      </c>
      <c r="T168" s="231">
        <f>S168*H168</f>
        <v>0</v>
      </c>
      <c r="U168" s="40"/>
      <c r="V168" s="40"/>
      <c r="W168" s="40"/>
      <c r="X168" s="40"/>
      <c r="Y168" s="40"/>
      <c r="Z168" s="40"/>
      <c r="AA168" s="40"/>
      <c r="AB168" s="40"/>
      <c r="AC168" s="40"/>
      <c r="AD168" s="40"/>
      <c r="AE168" s="40"/>
      <c r="AR168" s="232" t="s">
        <v>209</v>
      </c>
      <c r="AT168" s="232" t="s">
        <v>222</v>
      </c>
      <c r="AU168" s="232" t="s">
        <v>86</v>
      </c>
      <c r="AY168" s="18" t="s">
        <v>199</v>
      </c>
      <c r="BE168" s="233">
        <f>IF(N168="základní",J168,0)</f>
        <v>0</v>
      </c>
      <c r="BF168" s="233">
        <f>IF(N168="snížená",J168,0)</f>
        <v>0</v>
      </c>
      <c r="BG168" s="233">
        <f>IF(N168="zákl. přenesená",J168,0)</f>
        <v>0</v>
      </c>
      <c r="BH168" s="233">
        <f>IF(N168="sníž. přenesená",J168,0)</f>
        <v>0</v>
      </c>
      <c r="BI168" s="233">
        <f>IF(N168="nulová",J168,0)</f>
        <v>0</v>
      </c>
      <c r="BJ168" s="18" t="s">
        <v>84</v>
      </c>
      <c r="BK168" s="233">
        <f>ROUND(I168*H168,2)</f>
        <v>0</v>
      </c>
      <c r="BL168" s="18" t="s">
        <v>209</v>
      </c>
      <c r="BM168" s="232" t="s">
        <v>379</v>
      </c>
    </row>
    <row r="169" spans="1:47" s="2" customFormat="1" ht="12">
      <c r="A169" s="40"/>
      <c r="B169" s="41"/>
      <c r="C169" s="42"/>
      <c r="D169" s="234" t="s">
        <v>210</v>
      </c>
      <c r="E169" s="42"/>
      <c r="F169" s="235" t="s">
        <v>378</v>
      </c>
      <c r="G169" s="42"/>
      <c r="H169" s="42"/>
      <c r="I169" s="138"/>
      <c r="J169" s="42"/>
      <c r="K169" s="42"/>
      <c r="L169" s="46"/>
      <c r="M169" s="236"/>
      <c r="N169" s="237"/>
      <c r="O169" s="86"/>
      <c r="P169" s="86"/>
      <c r="Q169" s="86"/>
      <c r="R169" s="86"/>
      <c r="S169" s="86"/>
      <c r="T169" s="87"/>
      <c r="U169" s="40"/>
      <c r="V169" s="40"/>
      <c r="W169" s="40"/>
      <c r="X169" s="40"/>
      <c r="Y169" s="40"/>
      <c r="Z169" s="40"/>
      <c r="AA169" s="40"/>
      <c r="AB169" s="40"/>
      <c r="AC169" s="40"/>
      <c r="AD169" s="40"/>
      <c r="AE169" s="40"/>
      <c r="AT169" s="18" t="s">
        <v>210</v>
      </c>
      <c r="AU169" s="18" t="s">
        <v>86</v>
      </c>
    </row>
    <row r="170" spans="1:65" s="2" customFormat="1" ht="19.8" customHeight="1">
      <c r="A170" s="40"/>
      <c r="B170" s="41"/>
      <c r="C170" s="260" t="s">
        <v>380</v>
      </c>
      <c r="D170" s="260" t="s">
        <v>222</v>
      </c>
      <c r="E170" s="261" t="s">
        <v>381</v>
      </c>
      <c r="F170" s="262" t="s">
        <v>382</v>
      </c>
      <c r="G170" s="263" t="s">
        <v>324</v>
      </c>
      <c r="H170" s="264">
        <v>3742</v>
      </c>
      <c r="I170" s="265"/>
      <c r="J170" s="266">
        <f>ROUND(I170*H170,2)</f>
        <v>0</v>
      </c>
      <c r="K170" s="262" t="s">
        <v>207</v>
      </c>
      <c r="L170" s="46"/>
      <c r="M170" s="267" t="s">
        <v>32</v>
      </c>
      <c r="N170" s="268" t="s">
        <v>48</v>
      </c>
      <c r="O170" s="86"/>
      <c r="P170" s="230">
        <f>O170*H170</f>
        <v>0</v>
      </c>
      <c r="Q170" s="230">
        <v>0</v>
      </c>
      <c r="R170" s="230">
        <f>Q170*H170</f>
        <v>0</v>
      </c>
      <c r="S170" s="230">
        <v>0</v>
      </c>
      <c r="T170" s="231">
        <f>S170*H170</f>
        <v>0</v>
      </c>
      <c r="U170" s="40"/>
      <c r="V170" s="40"/>
      <c r="W170" s="40"/>
      <c r="X170" s="40"/>
      <c r="Y170" s="40"/>
      <c r="Z170" s="40"/>
      <c r="AA170" s="40"/>
      <c r="AB170" s="40"/>
      <c r="AC170" s="40"/>
      <c r="AD170" s="40"/>
      <c r="AE170" s="40"/>
      <c r="AR170" s="232" t="s">
        <v>209</v>
      </c>
      <c r="AT170" s="232" t="s">
        <v>222</v>
      </c>
      <c r="AU170" s="232" t="s">
        <v>86</v>
      </c>
      <c r="AY170" s="18" t="s">
        <v>199</v>
      </c>
      <c r="BE170" s="233">
        <f>IF(N170="základní",J170,0)</f>
        <v>0</v>
      </c>
      <c r="BF170" s="233">
        <f>IF(N170="snížená",J170,0)</f>
        <v>0</v>
      </c>
      <c r="BG170" s="233">
        <f>IF(N170="zákl. přenesená",J170,0)</f>
        <v>0</v>
      </c>
      <c r="BH170" s="233">
        <f>IF(N170="sníž. přenesená",J170,0)</f>
        <v>0</v>
      </c>
      <c r="BI170" s="233">
        <f>IF(N170="nulová",J170,0)</f>
        <v>0</v>
      </c>
      <c r="BJ170" s="18" t="s">
        <v>84</v>
      </c>
      <c r="BK170" s="233">
        <f>ROUND(I170*H170,2)</f>
        <v>0</v>
      </c>
      <c r="BL170" s="18" t="s">
        <v>209</v>
      </c>
      <c r="BM170" s="232" t="s">
        <v>383</v>
      </c>
    </row>
    <row r="171" spans="1:47" s="2" customFormat="1" ht="12">
      <c r="A171" s="40"/>
      <c r="B171" s="41"/>
      <c r="C171" s="42"/>
      <c r="D171" s="234" t="s">
        <v>210</v>
      </c>
      <c r="E171" s="42"/>
      <c r="F171" s="235" t="s">
        <v>382</v>
      </c>
      <c r="G171" s="42"/>
      <c r="H171" s="42"/>
      <c r="I171" s="138"/>
      <c r="J171" s="42"/>
      <c r="K171" s="42"/>
      <c r="L171" s="46"/>
      <c r="M171" s="236"/>
      <c r="N171" s="237"/>
      <c r="O171" s="86"/>
      <c r="P171" s="86"/>
      <c r="Q171" s="86"/>
      <c r="R171" s="86"/>
      <c r="S171" s="86"/>
      <c r="T171" s="87"/>
      <c r="U171" s="40"/>
      <c r="V171" s="40"/>
      <c r="W171" s="40"/>
      <c r="X171" s="40"/>
      <c r="Y171" s="40"/>
      <c r="Z171" s="40"/>
      <c r="AA171" s="40"/>
      <c r="AB171" s="40"/>
      <c r="AC171" s="40"/>
      <c r="AD171" s="40"/>
      <c r="AE171" s="40"/>
      <c r="AT171" s="18" t="s">
        <v>210</v>
      </c>
      <c r="AU171" s="18" t="s">
        <v>86</v>
      </c>
    </row>
    <row r="172" spans="1:65" s="2" customFormat="1" ht="19.8" customHeight="1">
      <c r="A172" s="40"/>
      <c r="B172" s="41"/>
      <c r="C172" s="260" t="s">
        <v>274</v>
      </c>
      <c r="D172" s="260" t="s">
        <v>222</v>
      </c>
      <c r="E172" s="261" t="s">
        <v>384</v>
      </c>
      <c r="F172" s="262" t="s">
        <v>385</v>
      </c>
      <c r="G172" s="263" t="s">
        <v>206</v>
      </c>
      <c r="H172" s="264">
        <v>236</v>
      </c>
      <c r="I172" s="265"/>
      <c r="J172" s="266">
        <f>ROUND(I172*H172,2)</f>
        <v>0</v>
      </c>
      <c r="K172" s="262" t="s">
        <v>207</v>
      </c>
      <c r="L172" s="46"/>
      <c r="M172" s="267" t="s">
        <v>32</v>
      </c>
      <c r="N172" s="268" t="s">
        <v>48</v>
      </c>
      <c r="O172" s="86"/>
      <c r="P172" s="230">
        <f>O172*H172</f>
        <v>0</v>
      </c>
      <c r="Q172" s="230">
        <v>0</v>
      </c>
      <c r="R172" s="230">
        <f>Q172*H172</f>
        <v>0</v>
      </c>
      <c r="S172" s="230">
        <v>0</v>
      </c>
      <c r="T172" s="231">
        <f>S172*H172</f>
        <v>0</v>
      </c>
      <c r="U172" s="40"/>
      <c r="V172" s="40"/>
      <c r="W172" s="40"/>
      <c r="X172" s="40"/>
      <c r="Y172" s="40"/>
      <c r="Z172" s="40"/>
      <c r="AA172" s="40"/>
      <c r="AB172" s="40"/>
      <c r="AC172" s="40"/>
      <c r="AD172" s="40"/>
      <c r="AE172" s="40"/>
      <c r="AR172" s="232" t="s">
        <v>209</v>
      </c>
      <c r="AT172" s="232" t="s">
        <v>222</v>
      </c>
      <c r="AU172" s="232" t="s">
        <v>86</v>
      </c>
      <c r="AY172" s="18" t="s">
        <v>199</v>
      </c>
      <c r="BE172" s="233">
        <f>IF(N172="základní",J172,0)</f>
        <v>0</v>
      </c>
      <c r="BF172" s="233">
        <f>IF(N172="snížená",J172,0)</f>
        <v>0</v>
      </c>
      <c r="BG172" s="233">
        <f>IF(N172="zákl. přenesená",J172,0)</f>
        <v>0</v>
      </c>
      <c r="BH172" s="233">
        <f>IF(N172="sníž. přenesená",J172,0)</f>
        <v>0</v>
      </c>
      <c r="BI172" s="233">
        <f>IF(N172="nulová",J172,0)</f>
        <v>0</v>
      </c>
      <c r="BJ172" s="18" t="s">
        <v>84</v>
      </c>
      <c r="BK172" s="233">
        <f>ROUND(I172*H172,2)</f>
        <v>0</v>
      </c>
      <c r="BL172" s="18" t="s">
        <v>209</v>
      </c>
      <c r="BM172" s="232" t="s">
        <v>386</v>
      </c>
    </row>
    <row r="173" spans="1:47" s="2" customFormat="1" ht="12">
      <c r="A173" s="40"/>
      <c r="B173" s="41"/>
      <c r="C173" s="42"/>
      <c r="D173" s="234" t="s">
        <v>210</v>
      </c>
      <c r="E173" s="42"/>
      <c r="F173" s="235" t="s">
        <v>385</v>
      </c>
      <c r="G173" s="42"/>
      <c r="H173" s="42"/>
      <c r="I173" s="138"/>
      <c r="J173" s="42"/>
      <c r="K173" s="42"/>
      <c r="L173" s="46"/>
      <c r="M173" s="236"/>
      <c r="N173" s="237"/>
      <c r="O173" s="86"/>
      <c r="P173" s="86"/>
      <c r="Q173" s="86"/>
      <c r="R173" s="86"/>
      <c r="S173" s="86"/>
      <c r="T173" s="87"/>
      <c r="U173" s="40"/>
      <c r="V173" s="40"/>
      <c r="W173" s="40"/>
      <c r="X173" s="40"/>
      <c r="Y173" s="40"/>
      <c r="Z173" s="40"/>
      <c r="AA173" s="40"/>
      <c r="AB173" s="40"/>
      <c r="AC173" s="40"/>
      <c r="AD173" s="40"/>
      <c r="AE173" s="40"/>
      <c r="AT173" s="18" t="s">
        <v>210</v>
      </c>
      <c r="AU173" s="18" t="s">
        <v>86</v>
      </c>
    </row>
    <row r="174" spans="1:65" s="2" customFormat="1" ht="19.8" customHeight="1">
      <c r="A174" s="40"/>
      <c r="B174" s="41"/>
      <c r="C174" s="220" t="s">
        <v>387</v>
      </c>
      <c r="D174" s="220" t="s">
        <v>203</v>
      </c>
      <c r="E174" s="221" t="s">
        <v>388</v>
      </c>
      <c r="F174" s="222" t="s">
        <v>389</v>
      </c>
      <c r="G174" s="223" t="s">
        <v>206</v>
      </c>
      <c r="H174" s="224">
        <v>236</v>
      </c>
      <c r="I174" s="225"/>
      <c r="J174" s="226">
        <f>ROUND(I174*H174,2)</f>
        <v>0</v>
      </c>
      <c r="K174" s="222" t="s">
        <v>207</v>
      </c>
      <c r="L174" s="227"/>
      <c r="M174" s="228" t="s">
        <v>32</v>
      </c>
      <c r="N174" s="229" t="s">
        <v>48</v>
      </c>
      <c r="O174" s="86"/>
      <c r="P174" s="230">
        <f>O174*H174</f>
        <v>0</v>
      </c>
      <c r="Q174" s="230">
        <v>0</v>
      </c>
      <c r="R174" s="230">
        <f>Q174*H174</f>
        <v>0</v>
      </c>
      <c r="S174" s="230">
        <v>0</v>
      </c>
      <c r="T174" s="231">
        <f>S174*H174</f>
        <v>0</v>
      </c>
      <c r="U174" s="40"/>
      <c r="V174" s="40"/>
      <c r="W174" s="40"/>
      <c r="X174" s="40"/>
      <c r="Y174" s="40"/>
      <c r="Z174" s="40"/>
      <c r="AA174" s="40"/>
      <c r="AB174" s="40"/>
      <c r="AC174" s="40"/>
      <c r="AD174" s="40"/>
      <c r="AE174" s="40"/>
      <c r="AR174" s="232" t="s">
        <v>208</v>
      </c>
      <c r="AT174" s="232" t="s">
        <v>203</v>
      </c>
      <c r="AU174" s="232" t="s">
        <v>86</v>
      </c>
      <c r="AY174" s="18" t="s">
        <v>199</v>
      </c>
      <c r="BE174" s="233">
        <f>IF(N174="základní",J174,0)</f>
        <v>0</v>
      </c>
      <c r="BF174" s="233">
        <f>IF(N174="snížená",J174,0)</f>
        <v>0</v>
      </c>
      <c r="BG174" s="233">
        <f>IF(N174="zákl. přenesená",J174,0)</f>
        <v>0</v>
      </c>
      <c r="BH174" s="233">
        <f>IF(N174="sníž. přenesená",J174,0)</f>
        <v>0</v>
      </c>
      <c r="BI174" s="233">
        <f>IF(N174="nulová",J174,0)</f>
        <v>0</v>
      </c>
      <c r="BJ174" s="18" t="s">
        <v>84</v>
      </c>
      <c r="BK174" s="233">
        <f>ROUND(I174*H174,2)</f>
        <v>0</v>
      </c>
      <c r="BL174" s="18" t="s">
        <v>209</v>
      </c>
      <c r="BM174" s="232" t="s">
        <v>390</v>
      </c>
    </row>
    <row r="175" spans="1:47" s="2" customFormat="1" ht="12">
      <c r="A175" s="40"/>
      <c r="B175" s="41"/>
      <c r="C175" s="42"/>
      <c r="D175" s="234" t="s">
        <v>210</v>
      </c>
      <c r="E175" s="42"/>
      <c r="F175" s="235" t="s">
        <v>389</v>
      </c>
      <c r="G175" s="42"/>
      <c r="H175" s="42"/>
      <c r="I175" s="138"/>
      <c r="J175" s="42"/>
      <c r="K175" s="42"/>
      <c r="L175" s="46"/>
      <c r="M175" s="236"/>
      <c r="N175" s="237"/>
      <c r="O175" s="86"/>
      <c r="P175" s="86"/>
      <c r="Q175" s="86"/>
      <c r="R175" s="86"/>
      <c r="S175" s="86"/>
      <c r="T175" s="87"/>
      <c r="U175" s="40"/>
      <c r="V175" s="40"/>
      <c r="W175" s="40"/>
      <c r="X175" s="40"/>
      <c r="Y175" s="40"/>
      <c r="Z175" s="40"/>
      <c r="AA175" s="40"/>
      <c r="AB175" s="40"/>
      <c r="AC175" s="40"/>
      <c r="AD175" s="40"/>
      <c r="AE175" s="40"/>
      <c r="AT175" s="18" t="s">
        <v>210</v>
      </c>
      <c r="AU175" s="18" t="s">
        <v>86</v>
      </c>
    </row>
    <row r="176" spans="1:65" s="2" customFormat="1" ht="19.8" customHeight="1">
      <c r="A176" s="40"/>
      <c r="B176" s="41"/>
      <c r="C176" s="260" t="s">
        <v>278</v>
      </c>
      <c r="D176" s="260" t="s">
        <v>222</v>
      </c>
      <c r="E176" s="261" t="s">
        <v>391</v>
      </c>
      <c r="F176" s="262" t="s">
        <v>392</v>
      </c>
      <c r="G176" s="263" t="s">
        <v>206</v>
      </c>
      <c r="H176" s="264">
        <v>95</v>
      </c>
      <c r="I176" s="265"/>
      <c r="J176" s="266">
        <f>ROUND(I176*H176,2)</f>
        <v>0</v>
      </c>
      <c r="K176" s="262" t="s">
        <v>207</v>
      </c>
      <c r="L176" s="46"/>
      <c r="M176" s="267" t="s">
        <v>32</v>
      </c>
      <c r="N176" s="268" t="s">
        <v>48</v>
      </c>
      <c r="O176" s="86"/>
      <c r="P176" s="230">
        <f>O176*H176</f>
        <v>0</v>
      </c>
      <c r="Q176" s="230">
        <v>0</v>
      </c>
      <c r="R176" s="230">
        <f>Q176*H176</f>
        <v>0</v>
      </c>
      <c r="S176" s="230">
        <v>0</v>
      </c>
      <c r="T176" s="231">
        <f>S176*H176</f>
        <v>0</v>
      </c>
      <c r="U176" s="40"/>
      <c r="V176" s="40"/>
      <c r="W176" s="40"/>
      <c r="X176" s="40"/>
      <c r="Y176" s="40"/>
      <c r="Z176" s="40"/>
      <c r="AA176" s="40"/>
      <c r="AB176" s="40"/>
      <c r="AC176" s="40"/>
      <c r="AD176" s="40"/>
      <c r="AE176" s="40"/>
      <c r="AR176" s="232" t="s">
        <v>209</v>
      </c>
      <c r="AT176" s="232" t="s">
        <v>222</v>
      </c>
      <c r="AU176" s="232" t="s">
        <v>86</v>
      </c>
      <c r="AY176" s="18" t="s">
        <v>199</v>
      </c>
      <c r="BE176" s="233">
        <f>IF(N176="základní",J176,0)</f>
        <v>0</v>
      </c>
      <c r="BF176" s="233">
        <f>IF(N176="snížená",J176,0)</f>
        <v>0</v>
      </c>
      <c r="BG176" s="233">
        <f>IF(N176="zákl. přenesená",J176,0)</f>
        <v>0</v>
      </c>
      <c r="BH176" s="233">
        <f>IF(N176="sníž. přenesená",J176,0)</f>
        <v>0</v>
      </c>
      <c r="BI176" s="233">
        <f>IF(N176="nulová",J176,0)</f>
        <v>0</v>
      </c>
      <c r="BJ176" s="18" t="s">
        <v>84</v>
      </c>
      <c r="BK176" s="233">
        <f>ROUND(I176*H176,2)</f>
        <v>0</v>
      </c>
      <c r="BL176" s="18" t="s">
        <v>209</v>
      </c>
      <c r="BM176" s="232" t="s">
        <v>225</v>
      </c>
    </row>
    <row r="177" spans="1:47" s="2" customFormat="1" ht="12">
      <c r="A177" s="40"/>
      <c r="B177" s="41"/>
      <c r="C177" s="42"/>
      <c r="D177" s="234" t="s">
        <v>210</v>
      </c>
      <c r="E177" s="42"/>
      <c r="F177" s="235" t="s">
        <v>392</v>
      </c>
      <c r="G177" s="42"/>
      <c r="H177" s="42"/>
      <c r="I177" s="138"/>
      <c r="J177" s="42"/>
      <c r="K177" s="42"/>
      <c r="L177" s="46"/>
      <c r="M177" s="236"/>
      <c r="N177" s="237"/>
      <c r="O177" s="86"/>
      <c r="P177" s="86"/>
      <c r="Q177" s="86"/>
      <c r="R177" s="86"/>
      <c r="S177" s="86"/>
      <c r="T177" s="87"/>
      <c r="U177" s="40"/>
      <c r="V177" s="40"/>
      <c r="W177" s="40"/>
      <c r="X177" s="40"/>
      <c r="Y177" s="40"/>
      <c r="Z177" s="40"/>
      <c r="AA177" s="40"/>
      <c r="AB177" s="40"/>
      <c r="AC177" s="40"/>
      <c r="AD177" s="40"/>
      <c r="AE177" s="40"/>
      <c r="AT177" s="18" t="s">
        <v>210</v>
      </c>
      <c r="AU177" s="18" t="s">
        <v>86</v>
      </c>
    </row>
    <row r="178" spans="1:65" s="2" customFormat="1" ht="19.8" customHeight="1">
      <c r="A178" s="40"/>
      <c r="B178" s="41"/>
      <c r="C178" s="260" t="s">
        <v>393</v>
      </c>
      <c r="D178" s="260" t="s">
        <v>222</v>
      </c>
      <c r="E178" s="261" t="s">
        <v>394</v>
      </c>
      <c r="F178" s="262" t="s">
        <v>395</v>
      </c>
      <c r="G178" s="263" t="s">
        <v>206</v>
      </c>
      <c r="H178" s="264">
        <v>160</v>
      </c>
      <c r="I178" s="265"/>
      <c r="J178" s="266">
        <f>ROUND(I178*H178,2)</f>
        <v>0</v>
      </c>
      <c r="K178" s="262" t="s">
        <v>207</v>
      </c>
      <c r="L178" s="46"/>
      <c r="M178" s="267" t="s">
        <v>32</v>
      </c>
      <c r="N178" s="268" t="s">
        <v>48</v>
      </c>
      <c r="O178" s="86"/>
      <c r="P178" s="230">
        <f>O178*H178</f>
        <v>0</v>
      </c>
      <c r="Q178" s="230">
        <v>0</v>
      </c>
      <c r="R178" s="230">
        <f>Q178*H178</f>
        <v>0</v>
      </c>
      <c r="S178" s="230">
        <v>0</v>
      </c>
      <c r="T178" s="231">
        <f>S178*H178</f>
        <v>0</v>
      </c>
      <c r="U178" s="40"/>
      <c r="V178" s="40"/>
      <c r="W178" s="40"/>
      <c r="X178" s="40"/>
      <c r="Y178" s="40"/>
      <c r="Z178" s="40"/>
      <c r="AA178" s="40"/>
      <c r="AB178" s="40"/>
      <c r="AC178" s="40"/>
      <c r="AD178" s="40"/>
      <c r="AE178" s="40"/>
      <c r="AR178" s="232" t="s">
        <v>209</v>
      </c>
      <c r="AT178" s="232" t="s">
        <v>222</v>
      </c>
      <c r="AU178" s="232" t="s">
        <v>86</v>
      </c>
      <c r="AY178" s="18" t="s">
        <v>199</v>
      </c>
      <c r="BE178" s="233">
        <f>IF(N178="základní",J178,0)</f>
        <v>0</v>
      </c>
      <c r="BF178" s="233">
        <f>IF(N178="snížená",J178,0)</f>
        <v>0</v>
      </c>
      <c r="BG178" s="233">
        <f>IF(N178="zákl. přenesená",J178,0)</f>
        <v>0</v>
      </c>
      <c r="BH178" s="233">
        <f>IF(N178="sníž. přenesená",J178,0)</f>
        <v>0</v>
      </c>
      <c r="BI178" s="233">
        <f>IF(N178="nulová",J178,0)</f>
        <v>0</v>
      </c>
      <c r="BJ178" s="18" t="s">
        <v>84</v>
      </c>
      <c r="BK178" s="233">
        <f>ROUND(I178*H178,2)</f>
        <v>0</v>
      </c>
      <c r="BL178" s="18" t="s">
        <v>209</v>
      </c>
      <c r="BM178" s="232" t="s">
        <v>396</v>
      </c>
    </row>
    <row r="179" spans="1:47" s="2" customFormat="1" ht="12">
      <c r="A179" s="40"/>
      <c r="B179" s="41"/>
      <c r="C179" s="42"/>
      <c r="D179" s="234" t="s">
        <v>210</v>
      </c>
      <c r="E179" s="42"/>
      <c r="F179" s="235" t="s">
        <v>395</v>
      </c>
      <c r="G179" s="42"/>
      <c r="H179" s="42"/>
      <c r="I179" s="138"/>
      <c r="J179" s="42"/>
      <c r="K179" s="42"/>
      <c r="L179" s="46"/>
      <c r="M179" s="236"/>
      <c r="N179" s="237"/>
      <c r="O179" s="86"/>
      <c r="P179" s="86"/>
      <c r="Q179" s="86"/>
      <c r="R179" s="86"/>
      <c r="S179" s="86"/>
      <c r="T179" s="87"/>
      <c r="U179" s="40"/>
      <c r="V179" s="40"/>
      <c r="W179" s="40"/>
      <c r="X179" s="40"/>
      <c r="Y179" s="40"/>
      <c r="Z179" s="40"/>
      <c r="AA179" s="40"/>
      <c r="AB179" s="40"/>
      <c r="AC179" s="40"/>
      <c r="AD179" s="40"/>
      <c r="AE179" s="40"/>
      <c r="AT179" s="18" t="s">
        <v>210</v>
      </c>
      <c r="AU179" s="18" t="s">
        <v>86</v>
      </c>
    </row>
    <row r="180" spans="1:65" s="2" customFormat="1" ht="19.8" customHeight="1">
      <c r="A180" s="40"/>
      <c r="B180" s="41"/>
      <c r="C180" s="220" t="s">
        <v>282</v>
      </c>
      <c r="D180" s="220" t="s">
        <v>203</v>
      </c>
      <c r="E180" s="221" t="s">
        <v>397</v>
      </c>
      <c r="F180" s="222" t="s">
        <v>398</v>
      </c>
      <c r="G180" s="223" t="s">
        <v>206</v>
      </c>
      <c r="H180" s="224">
        <v>160</v>
      </c>
      <c r="I180" s="225"/>
      <c r="J180" s="226">
        <f>ROUND(I180*H180,2)</f>
        <v>0</v>
      </c>
      <c r="K180" s="222" t="s">
        <v>207</v>
      </c>
      <c r="L180" s="227"/>
      <c r="M180" s="228" t="s">
        <v>32</v>
      </c>
      <c r="N180" s="229" t="s">
        <v>48</v>
      </c>
      <c r="O180" s="86"/>
      <c r="P180" s="230">
        <f>O180*H180</f>
        <v>0</v>
      </c>
      <c r="Q180" s="230">
        <v>0</v>
      </c>
      <c r="R180" s="230">
        <f>Q180*H180</f>
        <v>0</v>
      </c>
      <c r="S180" s="230">
        <v>0</v>
      </c>
      <c r="T180" s="231">
        <f>S180*H180</f>
        <v>0</v>
      </c>
      <c r="U180" s="40"/>
      <c r="V180" s="40"/>
      <c r="W180" s="40"/>
      <c r="X180" s="40"/>
      <c r="Y180" s="40"/>
      <c r="Z180" s="40"/>
      <c r="AA180" s="40"/>
      <c r="AB180" s="40"/>
      <c r="AC180" s="40"/>
      <c r="AD180" s="40"/>
      <c r="AE180" s="40"/>
      <c r="AR180" s="232" t="s">
        <v>208</v>
      </c>
      <c r="AT180" s="232" t="s">
        <v>203</v>
      </c>
      <c r="AU180" s="232" t="s">
        <v>86</v>
      </c>
      <c r="AY180" s="18" t="s">
        <v>199</v>
      </c>
      <c r="BE180" s="233">
        <f>IF(N180="základní",J180,0)</f>
        <v>0</v>
      </c>
      <c r="BF180" s="233">
        <f>IF(N180="snížená",J180,0)</f>
        <v>0</v>
      </c>
      <c r="BG180" s="233">
        <f>IF(N180="zákl. přenesená",J180,0)</f>
        <v>0</v>
      </c>
      <c r="BH180" s="233">
        <f>IF(N180="sníž. přenesená",J180,0)</f>
        <v>0</v>
      </c>
      <c r="BI180" s="233">
        <f>IF(N180="nulová",J180,0)</f>
        <v>0</v>
      </c>
      <c r="BJ180" s="18" t="s">
        <v>84</v>
      </c>
      <c r="BK180" s="233">
        <f>ROUND(I180*H180,2)</f>
        <v>0</v>
      </c>
      <c r="BL180" s="18" t="s">
        <v>209</v>
      </c>
      <c r="BM180" s="232" t="s">
        <v>399</v>
      </c>
    </row>
    <row r="181" spans="1:47" s="2" customFormat="1" ht="12">
      <c r="A181" s="40"/>
      <c r="B181" s="41"/>
      <c r="C181" s="42"/>
      <c r="D181" s="234" t="s">
        <v>210</v>
      </c>
      <c r="E181" s="42"/>
      <c r="F181" s="235" t="s">
        <v>398</v>
      </c>
      <c r="G181" s="42"/>
      <c r="H181" s="42"/>
      <c r="I181" s="138"/>
      <c r="J181" s="42"/>
      <c r="K181" s="42"/>
      <c r="L181" s="46"/>
      <c r="M181" s="236"/>
      <c r="N181" s="237"/>
      <c r="O181" s="86"/>
      <c r="P181" s="86"/>
      <c r="Q181" s="86"/>
      <c r="R181" s="86"/>
      <c r="S181" s="86"/>
      <c r="T181" s="87"/>
      <c r="U181" s="40"/>
      <c r="V181" s="40"/>
      <c r="W181" s="40"/>
      <c r="X181" s="40"/>
      <c r="Y181" s="40"/>
      <c r="Z181" s="40"/>
      <c r="AA181" s="40"/>
      <c r="AB181" s="40"/>
      <c r="AC181" s="40"/>
      <c r="AD181" s="40"/>
      <c r="AE181" s="40"/>
      <c r="AT181" s="18" t="s">
        <v>210</v>
      </c>
      <c r="AU181" s="18" t="s">
        <v>86</v>
      </c>
    </row>
    <row r="182" spans="1:65" s="2" customFormat="1" ht="19.8" customHeight="1">
      <c r="A182" s="40"/>
      <c r="B182" s="41"/>
      <c r="C182" s="220" t="s">
        <v>400</v>
      </c>
      <c r="D182" s="220" t="s">
        <v>203</v>
      </c>
      <c r="E182" s="221" t="s">
        <v>401</v>
      </c>
      <c r="F182" s="222" t="s">
        <v>402</v>
      </c>
      <c r="G182" s="223" t="s">
        <v>206</v>
      </c>
      <c r="H182" s="224">
        <v>160</v>
      </c>
      <c r="I182" s="225"/>
      <c r="J182" s="226">
        <f>ROUND(I182*H182,2)</f>
        <v>0</v>
      </c>
      <c r="K182" s="222" t="s">
        <v>207</v>
      </c>
      <c r="L182" s="227"/>
      <c r="M182" s="228" t="s">
        <v>32</v>
      </c>
      <c r="N182" s="229" t="s">
        <v>48</v>
      </c>
      <c r="O182" s="86"/>
      <c r="P182" s="230">
        <f>O182*H182</f>
        <v>0</v>
      </c>
      <c r="Q182" s="230">
        <v>0</v>
      </c>
      <c r="R182" s="230">
        <f>Q182*H182</f>
        <v>0</v>
      </c>
      <c r="S182" s="230">
        <v>0</v>
      </c>
      <c r="T182" s="231">
        <f>S182*H182</f>
        <v>0</v>
      </c>
      <c r="U182" s="40"/>
      <c r="V182" s="40"/>
      <c r="W182" s="40"/>
      <c r="X182" s="40"/>
      <c r="Y182" s="40"/>
      <c r="Z182" s="40"/>
      <c r="AA182" s="40"/>
      <c r="AB182" s="40"/>
      <c r="AC182" s="40"/>
      <c r="AD182" s="40"/>
      <c r="AE182" s="40"/>
      <c r="AR182" s="232" t="s">
        <v>208</v>
      </c>
      <c r="AT182" s="232" t="s">
        <v>203</v>
      </c>
      <c r="AU182" s="232" t="s">
        <v>86</v>
      </c>
      <c r="AY182" s="18" t="s">
        <v>199</v>
      </c>
      <c r="BE182" s="233">
        <f>IF(N182="základní",J182,0)</f>
        <v>0</v>
      </c>
      <c r="BF182" s="233">
        <f>IF(N182="snížená",J182,0)</f>
        <v>0</v>
      </c>
      <c r="BG182" s="233">
        <f>IF(N182="zákl. přenesená",J182,0)</f>
        <v>0</v>
      </c>
      <c r="BH182" s="233">
        <f>IF(N182="sníž. přenesená",J182,0)</f>
        <v>0</v>
      </c>
      <c r="BI182" s="233">
        <f>IF(N182="nulová",J182,0)</f>
        <v>0</v>
      </c>
      <c r="BJ182" s="18" t="s">
        <v>84</v>
      </c>
      <c r="BK182" s="233">
        <f>ROUND(I182*H182,2)</f>
        <v>0</v>
      </c>
      <c r="BL182" s="18" t="s">
        <v>209</v>
      </c>
      <c r="BM182" s="232" t="s">
        <v>403</v>
      </c>
    </row>
    <row r="183" spans="1:47" s="2" customFormat="1" ht="12">
      <c r="A183" s="40"/>
      <c r="B183" s="41"/>
      <c r="C183" s="42"/>
      <c r="D183" s="234" t="s">
        <v>210</v>
      </c>
      <c r="E183" s="42"/>
      <c r="F183" s="235" t="s">
        <v>402</v>
      </c>
      <c r="G183" s="42"/>
      <c r="H183" s="42"/>
      <c r="I183" s="138"/>
      <c r="J183" s="42"/>
      <c r="K183" s="42"/>
      <c r="L183" s="46"/>
      <c r="M183" s="236"/>
      <c r="N183" s="237"/>
      <c r="O183" s="86"/>
      <c r="P183" s="86"/>
      <c r="Q183" s="86"/>
      <c r="R183" s="86"/>
      <c r="S183" s="86"/>
      <c r="T183" s="87"/>
      <c r="U183" s="40"/>
      <c r="V183" s="40"/>
      <c r="W183" s="40"/>
      <c r="X183" s="40"/>
      <c r="Y183" s="40"/>
      <c r="Z183" s="40"/>
      <c r="AA183" s="40"/>
      <c r="AB183" s="40"/>
      <c r="AC183" s="40"/>
      <c r="AD183" s="40"/>
      <c r="AE183" s="40"/>
      <c r="AT183" s="18" t="s">
        <v>210</v>
      </c>
      <c r="AU183" s="18" t="s">
        <v>86</v>
      </c>
    </row>
    <row r="184" spans="1:65" s="2" customFormat="1" ht="19.8" customHeight="1">
      <c r="A184" s="40"/>
      <c r="B184" s="41"/>
      <c r="C184" s="220" t="s">
        <v>341</v>
      </c>
      <c r="D184" s="220" t="s">
        <v>203</v>
      </c>
      <c r="E184" s="221" t="s">
        <v>404</v>
      </c>
      <c r="F184" s="222" t="s">
        <v>405</v>
      </c>
      <c r="G184" s="223" t="s">
        <v>288</v>
      </c>
      <c r="H184" s="224">
        <v>2761.92</v>
      </c>
      <c r="I184" s="225"/>
      <c r="J184" s="226">
        <f>ROUND(I184*H184,2)</f>
        <v>0</v>
      </c>
      <c r="K184" s="222" t="s">
        <v>207</v>
      </c>
      <c r="L184" s="227"/>
      <c r="M184" s="228" t="s">
        <v>32</v>
      </c>
      <c r="N184" s="229" t="s">
        <v>48</v>
      </c>
      <c r="O184" s="86"/>
      <c r="P184" s="230">
        <f>O184*H184</f>
        <v>0</v>
      </c>
      <c r="Q184" s="230">
        <v>0</v>
      </c>
      <c r="R184" s="230">
        <f>Q184*H184</f>
        <v>0</v>
      </c>
      <c r="S184" s="230">
        <v>0</v>
      </c>
      <c r="T184" s="231">
        <f>S184*H184</f>
        <v>0</v>
      </c>
      <c r="U184" s="40"/>
      <c r="V184" s="40"/>
      <c r="W184" s="40"/>
      <c r="X184" s="40"/>
      <c r="Y184" s="40"/>
      <c r="Z184" s="40"/>
      <c r="AA184" s="40"/>
      <c r="AB184" s="40"/>
      <c r="AC184" s="40"/>
      <c r="AD184" s="40"/>
      <c r="AE184" s="40"/>
      <c r="AR184" s="232" t="s">
        <v>208</v>
      </c>
      <c r="AT184" s="232" t="s">
        <v>203</v>
      </c>
      <c r="AU184" s="232" t="s">
        <v>86</v>
      </c>
      <c r="AY184" s="18" t="s">
        <v>199</v>
      </c>
      <c r="BE184" s="233">
        <f>IF(N184="základní",J184,0)</f>
        <v>0</v>
      </c>
      <c r="BF184" s="233">
        <f>IF(N184="snížená",J184,0)</f>
        <v>0</v>
      </c>
      <c r="BG184" s="233">
        <f>IF(N184="zákl. přenesená",J184,0)</f>
        <v>0</v>
      </c>
      <c r="BH184" s="233">
        <f>IF(N184="sníž. přenesená",J184,0)</f>
        <v>0</v>
      </c>
      <c r="BI184" s="233">
        <f>IF(N184="nulová",J184,0)</f>
        <v>0</v>
      </c>
      <c r="BJ184" s="18" t="s">
        <v>84</v>
      </c>
      <c r="BK184" s="233">
        <f>ROUND(I184*H184,2)</f>
        <v>0</v>
      </c>
      <c r="BL184" s="18" t="s">
        <v>209</v>
      </c>
      <c r="BM184" s="232" t="s">
        <v>406</v>
      </c>
    </row>
    <row r="185" spans="1:47" s="2" customFormat="1" ht="12">
      <c r="A185" s="40"/>
      <c r="B185" s="41"/>
      <c r="C185" s="42"/>
      <c r="D185" s="234" t="s">
        <v>210</v>
      </c>
      <c r="E185" s="42"/>
      <c r="F185" s="235" t="s">
        <v>405</v>
      </c>
      <c r="G185" s="42"/>
      <c r="H185" s="42"/>
      <c r="I185" s="138"/>
      <c r="J185" s="42"/>
      <c r="K185" s="42"/>
      <c r="L185" s="46"/>
      <c r="M185" s="236"/>
      <c r="N185" s="237"/>
      <c r="O185" s="86"/>
      <c r="P185" s="86"/>
      <c r="Q185" s="86"/>
      <c r="R185" s="86"/>
      <c r="S185" s="86"/>
      <c r="T185" s="87"/>
      <c r="U185" s="40"/>
      <c r="V185" s="40"/>
      <c r="W185" s="40"/>
      <c r="X185" s="40"/>
      <c r="Y185" s="40"/>
      <c r="Z185" s="40"/>
      <c r="AA185" s="40"/>
      <c r="AB185" s="40"/>
      <c r="AC185" s="40"/>
      <c r="AD185" s="40"/>
      <c r="AE185" s="40"/>
      <c r="AT185" s="18" t="s">
        <v>210</v>
      </c>
      <c r="AU185" s="18" t="s">
        <v>86</v>
      </c>
    </row>
    <row r="186" spans="1:51" s="13" customFormat="1" ht="12">
      <c r="A186" s="13"/>
      <c r="B186" s="238"/>
      <c r="C186" s="239"/>
      <c r="D186" s="234" t="s">
        <v>213</v>
      </c>
      <c r="E186" s="240" t="s">
        <v>32</v>
      </c>
      <c r="F186" s="241" t="s">
        <v>407</v>
      </c>
      <c r="G186" s="239"/>
      <c r="H186" s="242">
        <v>2761.92</v>
      </c>
      <c r="I186" s="243"/>
      <c r="J186" s="239"/>
      <c r="K186" s="239"/>
      <c r="L186" s="244"/>
      <c r="M186" s="245"/>
      <c r="N186" s="246"/>
      <c r="O186" s="246"/>
      <c r="P186" s="246"/>
      <c r="Q186" s="246"/>
      <c r="R186" s="246"/>
      <c r="S186" s="246"/>
      <c r="T186" s="247"/>
      <c r="U186" s="13"/>
      <c r="V186" s="13"/>
      <c r="W186" s="13"/>
      <c r="X186" s="13"/>
      <c r="Y186" s="13"/>
      <c r="Z186" s="13"/>
      <c r="AA186" s="13"/>
      <c r="AB186" s="13"/>
      <c r="AC186" s="13"/>
      <c r="AD186" s="13"/>
      <c r="AE186" s="13"/>
      <c r="AT186" s="248" t="s">
        <v>213</v>
      </c>
      <c r="AU186" s="248" t="s">
        <v>86</v>
      </c>
      <c r="AV186" s="13" t="s">
        <v>86</v>
      </c>
      <c r="AW186" s="13" t="s">
        <v>39</v>
      </c>
      <c r="AX186" s="13" t="s">
        <v>6</v>
      </c>
      <c r="AY186" s="248" t="s">
        <v>199</v>
      </c>
    </row>
    <row r="187" spans="1:51" s="14" customFormat="1" ht="12">
      <c r="A187" s="14"/>
      <c r="B187" s="249"/>
      <c r="C187" s="250"/>
      <c r="D187" s="234" t="s">
        <v>213</v>
      </c>
      <c r="E187" s="251" t="s">
        <v>32</v>
      </c>
      <c r="F187" s="252" t="s">
        <v>215</v>
      </c>
      <c r="G187" s="250"/>
      <c r="H187" s="253">
        <v>2761.92</v>
      </c>
      <c r="I187" s="254"/>
      <c r="J187" s="250"/>
      <c r="K187" s="250"/>
      <c r="L187" s="255"/>
      <c r="M187" s="269"/>
      <c r="N187" s="270"/>
      <c r="O187" s="270"/>
      <c r="P187" s="270"/>
      <c r="Q187" s="270"/>
      <c r="R187" s="270"/>
      <c r="S187" s="270"/>
      <c r="T187" s="271"/>
      <c r="U187" s="14"/>
      <c r="V187" s="14"/>
      <c r="W187" s="14"/>
      <c r="X187" s="14"/>
      <c r="Y187" s="14"/>
      <c r="Z187" s="14"/>
      <c r="AA187" s="14"/>
      <c r="AB187" s="14"/>
      <c r="AC187" s="14"/>
      <c r="AD187" s="14"/>
      <c r="AE187" s="14"/>
      <c r="AT187" s="259" t="s">
        <v>213</v>
      </c>
      <c r="AU187" s="259" t="s">
        <v>86</v>
      </c>
      <c r="AV187" s="14" t="s">
        <v>209</v>
      </c>
      <c r="AW187" s="14" t="s">
        <v>39</v>
      </c>
      <c r="AX187" s="14" t="s">
        <v>84</v>
      </c>
      <c r="AY187" s="259" t="s">
        <v>199</v>
      </c>
    </row>
    <row r="188" spans="1:65" s="2" customFormat="1" ht="19.8" customHeight="1">
      <c r="A188" s="40"/>
      <c r="B188" s="41"/>
      <c r="C188" s="260" t="s">
        <v>408</v>
      </c>
      <c r="D188" s="260" t="s">
        <v>222</v>
      </c>
      <c r="E188" s="261" t="s">
        <v>409</v>
      </c>
      <c r="F188" s="262" t="s">
        <v>410</v>
      </c>
      <c r="G188" s="263" t="s">
        <v>296</v>
      </c>
      <c r="H188" s="264">
        <v>160.263</v>
      </c>
      <c r="I188" s="265"/>
      <c r="J188" s="266">
        <f>ROUND(I188*H188,2)</f>
        <v>0</v>
      </c>
      <c r="K188" s="262" t="s">
        <v>207</v>
      </c>
      <c r="L188" s="46"/>
      <c r="M188" s="267" t="s">
        <v>32</v>
      </c>
      <c r="N188" s="268" t="s">
        <v>48</v>
      </c>
      <c r="O188" s="86"/>
      <c r="P188" s="230">
        <f>O188*H188</f>
        <v>0</v>
      </c>
      <c r="Q188" s="230">
        <v>0</v>
      </c>
      <c r="R188" s="230">
        <f>Q188*H188</f>
        <v>0</v>
      </c>
      <c r="S188" s="230">
        <v>0</v>
      </c>
      <c r="T188" s="231">
        <f>S188*H188</f>
        <v>0</v>
      </c>
      <c r="U188" s="40"/>
      <c r="V188" s="40"/>
      <c r="W188" s="40"/>
      <c r="X188" s="40"/>
      <c r="Y188" s="40"/>
      <c r="Z188" s="40"/>
      <c r="AA188" s="40"/>
      <c r="AB188" s="40"/>
      <c r="AC188" s="40"/>
      <c r="AD188" s="40"/>
      <c r="AE188" s="40"/>
      <c r="AR188" s="232" t="s">
        <v>209</v>
      </c>
      <c r="AT188" s="232" t="s">
        <v>222</v>
      </c>
      <c r="AU188" s="232" t="s">
        <v>86</v>
      </c>
      <c r="AY188" s="18" t="s">
        <v>199</v>
      </c>
      <c r="BE188" s="233">
        <f>IF(N188="základní",J188,0)</f>
        <v>0</v>
      </c>
      <c r="BF188" s="233">
        <f>IF(N188="snížená",J188,0)</f>
        <v>0</v>
      </c>
      <c r="BG188" s="233">
        <f>IF(N188="zákl. přenesená",J188,0)</f>
        <v>0</v>
      </c>
      <c r="BH188" s="233">
        <f>IF(N188="sníž. přenesená",J188,0)</f>
        <v>0</v>
      </c>
      <c r="BI188" s="233">
        <f>IF(N188="nulová",J188,0)</f>
        <v>0</v>
      </c>
      <c r="BJ188" s="18" t="s">
        <v>84</v>
      </c>
      <c r="BK188" s="233">
        <f>ROUND(I188*H188,2)</f>
        <v>0</v>
      </c>
      <c r="BL188" s="18" t="s">
        <v>209</v>
      </c>
      <c r="BM188" s="232" t="s">
        <v>411</v>
      </c>
    </row>
    <row r="189" spans="1:47" s="2" customFormat="1" ht="12">
      <c r="A189" s="40"/>
      <c r="B189" s="41"/>
      <c r="C189" s="42"/>
      <c r="D189" s="234" t="s">
        <v>210</v>
      </c>
      <c r="E189" s="42"/>
      <c r="F189" s="235" t="s">
        <v>410</v>
      </c>
      <c r="G189" s="42"/>
      <c r="H189" s="42"/>
      <c r="I189" s="138"/>
      <c r="J189" s="42"/>
      <c r="K189" s="42"/>
      <c r="L189" s="46"/>
      <c r="M189" s="236"/>
      <c r="N189" s="237"/>
      <c r="O189" s="86"/>
      <c r="P189" s="86"/>
      <c r="Q189" s="86"/>
      <c r="R189" s="86"/>
      <c r="S189" s="86"/>
      <c r="T189" s="87"/>
      <c r="U189" s="40"/>
      <c r="V189" s="40"/>
      <c r="W189" s="40"/>
      <c r="X189" s="40"/>
      <c r="Y189" s="40"/>
      <c r="Z189" s="40"/>
      <c r="AA189" s="40"/>
      <c r="AB189" s="40"/>
      <c r="AC189" s="40"/>
      <c r="AD189" s="40"/>
      <c r="AE189" s="40"/>
      <c r="AT189" s="18" t="s">
        <v>210</v>
      </c>
      <c r="AU189" s="18" t="s">
        <v>86</v>
      </c>
    </row>
    <row r="190" spans="1:65" s="2" customFormat="1" ht="19.8" customHeight="1">
      <c r="A190" s="40"/>
      <c r="B190" s="41"/>
      <c r="C190" s="260" t="s">
        <v>345</v>
      </c>
      <c r="D190" s="260" t="s">
        <v>222</v>
      </c>
      <c r="E190" s="261" t="s">
        <v>412</v>
      </c>
      <c r="F190" s="262" t="s">
        <v>413</v>
      </c>
      <c r="G190" s="263" t="s">
        <v>296</v>
      </c>
      <c r="H190" s="264">
        <v>176.624</v>
      </c>
      <c r="I190" s="265"/>
      <c r="J190" s="266">
        <f>ROUND(I190*H190,2)</f>
        <v>0</v>
      </c>
      <c r="K190" s="262" t="s">
        <v>207</v>
      </c>
      <c r="L190" s="46"/>
      <c r="M190" s="267" t="s">
        <v>32</v>
      </c>
      <c r="N190" s="268" t="s">
        <v>48</v>
      </c>
      <c r="O190" s="86"/>
      <c r="P190" s="230">
        <f>O190*H190</f>
        <v>0</v>
      </c>
      <c r="Q190" s="230">
        <v>0</v>
      </c>
      <c r="R190" s="230">
        <f>Q190*H190</f>
        <v>0</v>
      </c>
      <c r="S190" s="230">
        <v>0</v>
      </c>
      <c r="T190" s="231">
        <f>S190*H190</f>
        <v>0</v>
      </c>
      <c r="U190" s="40"/>
      <c r="V190" s="40"/>
      <c r="W190" s="40"/>
      <c r="X190" s="40"/>
      <c r="Y190" s="40"/>
      <c r="Z190" s="40"/>
      <c r="AA190" s="40"/>
      <c r="AB190" s="40"/>
      <c r="AC190" s="40"/>
      <c r="AD190" s="40"/>
      <c r="AE190" s="40"/>
      <c r="AR190" s="232" t="s">
        <v>209</v>
      </c>
      <c r="AT190" s="232" t="s">
        <v>222</v>
      </c>
      <c r="AU190" s="232" t="s">
        <v>86</v>
      </c>
      <c r="AY190" s="18" t="s">
        <v>199</v>
      </c>
      <c r="BE190" s="233">
        <f>IF(N190="základní",J190,0)</f>
        <v>0</v>
      </c>
      <c r="BF190" s="233">
        <f>IF(N190="snížená",J190,0)</f>
        <v>0</v>
      </c>
      <c r="BG190" s="233">
        <f>IF(N190="zákl. přenesená",J190,0)</f>
        <v>0</v>
      </c>
      <c r="BH190" s="233">
        <f>IF(N190="sníž. přenesená",J190,0)</f>
        <v>0</v>
      </c>
      <c r="BI190" s="233">
        <f>IF(N190="nulová",J190,0)</f>
        <v>0</v>
      </c>
      <c r="BJ190" s="18" t="s">
        <v>84</v>
      </c>
      <c r="BK190" s="233">
        <f>ROUND(I190*H190,2)</f>
        <v>0</v>
      </c>
      <c r="BL190" s="18" t="s">
        <v>209</v>
      </c>
      <c r="BM190" s="232" t="s">
        <v>414</v>
      </c>
    </row>
    <row r="191" spans="1:47" s="2" customFormat="1" ht="12">
      <c r="A191" s="40"/>
      <c r="B191" s="41"/>
      <c r="C191" s="42"/>
      <c r="D191" s="234" t="s">
        <v>210</v>
      </c>
      <c r="E191" s="42"/>
      <c r="F191" s="235" t="s">
        <v>413</v>
      </c>
      <c r="G191" s="42"/>
      <c r="H191" s="42"/>
      <c r="I191" s="138"/>
      <c r="J191" s="42"/>
      <c r="K191" s="42"/>
      <c r="L191" s="46"/>
      <c r="M191" s="236"/>
      <c r="N191" s="237"/>
      <c r="O191" s="86"/>
      <c r="P191" s="86"/>
      <c r="Q191" s="86"/>
      <c r="R191" s="86"/>
      <c r="S191" s="86"/>
      <c r="T191" s="87"/>
      <c r="U191" s="40"/>
      <c r="V191" s="40"/>
      <c r="W191" s="40"/>
      <c r="X191" s="40"/>
      <c r="Y191" s="40"/>
      <c r="Z191" s="40"/>
      <c r="AA191" s="40"/>
      <c r="AB191" s="40"/>
      <c r="AC191" s="40"/>
      <c r="AD191" s="40"/>
      <c r="AE191" s="40"/>
      <c r="AT191" s="18" t="s">
        <v>210</v>
      </c>
      <c r="AU191" s="18" t="s">
        <v>86</v>
      </c>
    </row>
    <row r="192" spans="1:63" s="12" customFormat="1" ht="22.8" customHeight="1">
      <c r="A192" s="12"/>
      <c r="B192" s="204"/>
      <c r="C192" s="205"/>
      <c r="D192" s="206" t="s">
        <v>76</v>
      </c>
      <c r="E192" s="218" t="s">
        <v>247</v>
      </c>
      <c r="F192" s="218" t="s">
        <v>248</v>
      </c>
      <c r="G192" s="205"/>
      <c r="H192" s="205"/>
      <c r="I192" s="208"/>
      <c r="J192" s="219">
        <f>BK192</f>
        <v>0</v>
      </c>
      <c r="K192" s="205"/>
      <c r="L192" s="210"/>
      <c r="M192" s="211"/>
      <c r="N192" s="212"/>
      <c r="O192" s="212"/>
      <c r="P192" s="213">
        <f>SUM(P193:P241)</f>
        <v>0</v>
      </c>
      <c r="Q192" s="212"/>
      <c r="R192" s="213">
        <f>SUM(R193:R241)</f>
        <v>0</v>
      </c>
      <c r="S192" s="212"/>
      <c r="T192" s="214">
        <f>SUM(T193:T241)</f>
        <v>0</v>
      </c>
      <c r="U192" s="12"/>
      <c r="V192" s="12"/>
      <c r="W192" s="12"/>
      <c r="X192" s="12"/>
      <c r="Y192" s="12"/>
      <c r="Z192" s="12"/>
      <c r="AA192" s="12"/>
      <c r="AB192" s="12"/>
      <c r="AC192" s="12"/>
      <c r="AD192" s="12"/>
      <c r="AE192" s="12"/>
      <c r="AR192" s="215" t="s">
        <v>209</v>
      </c>
      <c r="AT192" s="216" t="s">
        <v>76</v>
      </c>
      <c r="AU192" s="216" t="s">
        <v>84</v>
      </c>
      <c r="AY192" s="215" t="s">
        <v>199</v>
      </c>
      <c r="BK192" s="217">
        <f>SUM(BK193:BK241)</f>
        <v>0</v>
      </c>
    </row>
    <row r="193" spans="1:65" s="2" customFormat="1" ht="30" customHeight="1">
      <c r="A193" s="40"/>
      <c r="B193" s="41"/>
      <c r="C193" s="260" t="s">
        <v>415</v>
      </c>
      <c r="D193" s="260" t="s">
        <v>222</v>
      </c>
      <c r="E193" s="261" t="s">
        <v>416</v>
      </c>
      <c r="F193" s="262" t="s">
        <v>417</v>
      </c>
      <c r="G193" s="263" t="s">
        <v>296</v>
      </c>
      <c r="H193" s="264">
        <v>61.528</v>
      </c>
      <c r="I193" s="265"/>
      <c r="J193" s="266">
        <f>ROUND(I193*H193,2)</f>
        <v>0</v>
      </c>
      <c r="K193" s="262" t="s">
        <v>207</v>
      </c>
      <c r="L193" s="46"/>
      <c r="M193" s="267" t="s">
        <v>32</v>
      </c>
      <c r="N193" s="268" t="s">
        <v>48</v>
      </c>
      <c r="O193" s="86"/>
      <c r="P193" s="230">
        <f>O193*H193</f>
        <v>0</v>
      </c>
      <c r="Q193" s="230">
        <v>0</v>
      </c>
      <c r="R193" s="230">
        <f>Q193*H193</f>
        <v>0</v>
      </c>
      <c r="S193" s="230">
        <v>0</v>
      </c>
      <c r="T193" s="231">
        <f>S193*H193</f>
        <v>0</v>
      </c>
      <c r="U193" s="40"/>
      <c r="V193" s="40"/>
      <c r="W193" s="40"/>
      <c r="X193" s="40"/>
      <c r="Y193" s="40"/>
      <c r="Z193" s="40"/>
      <c r="AA193" s="40"/>
      <c r="AB193" s="40"/>
      <c r="AC193" s="40"/>
      <c r="AD193" s="40"/>
      <c r="AE193" s="40"/>
      <c r="AR193" s="232" t="s">
        <v>253</v>
      </c>
      <c r="AT193" s="232" t="s">
        <v>222</v>
      </c>
      <c r="AU193" s="232" t="s">
        <v>86</v>
      </c>
      <c r="AY193" s="18" t="s">
        <v>199</v>
      </c>
      <c r="BE193" s="233">
        <f>IF(N193="základní",J193,0)</f>
        <v>0</v>
      </c>
      <c r="BF193" s="233">
        <f>IF(N193="snížená",J193,0)</f>
        <v>0</v>
      </c>
      <c r="BG193" s="233">
        <f>IF(N193="zákl. přenesená",J193,0)</f>
        <v>0</v>
      </c>
      <c r="BH193" s="233">
        <f>IF(N193="sníž. přenesená",J193,0)</f>
        <v>0</v>
      </c>
      <c r="BI193" s="233">
        <f>IF(N193="nulová",J193,0)</f>
        <v>0</v>
      </c>
      <c r="BJ193" s="18" t="s">
        <v>84</v>
      </c>
      <c r="BK193" s="233">
        <f>ROUND(I193*H193,2)</f>
        <v>0</v>
      </c>
      <c r="BL193" s="18" t="s">
        <v>253</v>
      </c>
      <c r="BM193" s="232" t="s">
        <v>418</v>
      </c>
    </row>
    <row r="194" spans="1:47" s="2" customFormat="1" ht="12">
      <c r="A194" s="40"/>
      <c r="B194" s="41"/>
      <c r="C194" s="42"/>
      <c r="D194" s="234" t="s">
        <v>210</v>
      </c>
      <c r="E194" s="42"/>
      <c r="F194" s="235" t="s">
        <v>419</v>
      </c>
      <c r="G194" s="42"/>
      <c r="H194" s="42"/>
      <c r="I194" s="138"/>
      <c r="J194" s="42"/>
      <c r="K194" s="42"/>
      <c r="L194" s="46"/>
      <c r="M194" s="236"/>
      <c r="N194" s="237"/>
      <c r="O194" s="86"/>
      <c r="P194" s="86"/>
      <c r="Q194" s="86"/>
      <c r="R194" s="86"/>
      <c r="S194" s="86"/>
      <c r="T194" s="87"/>
      <c r="U194" s="40"/>
      <c r="V194" s="40"/>
      <c r="W194" s="40"/>
      <c r="X194" s="40"/>
      <c r="Y194" s="40"/>
      <c r="Z194" s="40"/>
      <c r="AA194" s="40"/>
      <c r="AB194" s="40"/>
      <c r="AC194" s="40"/>
      <c r="AD194" s="40"/>
      <c r="AE194" s="40"/>
      <c r="AT194" s="18" t="s">
        <v>210</v>
      </c>
      <c r="AU194" s="18" t="s">
        <v>86</v>
      </c>
    </row>
    <row r="195" spans="1:51" s="13" customFormat="1" ht="12">
      <c r="A195" s="13"/>
      <c r="B195" s="238"/>
      <c r="C195" s="239"/>
      <c r="D195" s="234" t="s">
        <v>213</v>
      </c>
      <c r="E195" s="240" t="s">
        <v>32</v>
      </c>
      <c r="F195" s="241" t="s">
        <v>420</v>
      </c>
      <c r="G195" s="239"/>
      <c r="H195" s="242">
        <v>61.528</v>
      </c>
      <c r="I195" s="243"/>
      <c r="J195" s="239"/>
      <c r="K195" s="239"/>
      <c r="L195" s="244"/>
      <c r="M195" s="245"/>
      <c r="N195" s="246"/>
      <c r="O195" s="246"/>
      <c r="P195" s="246"/>
      <c r="Q195" s="246"/>
      <c r="R195" s="246"/>
      <c r="S195" s="246"/>
      <c r="T195" s="247"/>
      <c r="U195" s="13"/>
      <c r="V195" s="13"/>
      <c r="W195" s="13"/>
      <c r="X195" s="13"/>
      <c r="Y195" s="13"/>
      <c r="Z195" s="13"/>
      <c r="AA195" s="13"/>
      <c r="AB195" s="13"/>
      <c r="AC195" s="13"/>
      <c r="AD195" s="13"/>
      <c r="AE195" s="13"/>
      <c r="AT195" s="248" t="s">
        <v>213</v>
      </c>
      <c r="AU195" s="248" t="s">
        <v>86</v>
      </c>
      <c r="AV195" s="13" t="s">
        <v>86</v>
      </c>
      <c r="AW195" s="13" t="s">
        <v>39</v>
      </c>
      <c r="AX195" s="13" t="s">
        <v>6</v>
      </c>
      <c r="AY195" s="248" t="s">
        <v>199</v>
      </c>
    </row>
    <row r="196" spans="1:51" s="14" customFormat="1" ht="12">
      <c r="A196" s="14"/>
      <c r="B196" s="249"/>
      <c r="C196" s="250"/>
      <c r="D196" s="234" t="s">
        <v>213</v>
      </c>
      <c r="E196" s="251" t="s">
        <v>32</v>
      </c>
      <c r="F196" s="252" t="s">
        <v>215</v>
      </c>
      <c r="G196" s="250"/>
      <c r="H196" s="253">
        <v>61.528</v>
      </c>
      <c r="I196" s="254"/>
      <c r="J196" s="250"/>
      <c r="K196" s="250"/>
      <c r="L196" s="255"/>
      <c r="M196" s="269"/>
      <c r="N196" s="270"/>
      <c r="O196" s="270"/>
      <c r="P196" s="270"/>
      <c r="Q196" s="270"/>
      <c r="R196" s="270"/>
      <c r="S196" s="270"/>
      <c r="T196" s="271"/>
      <c r="U196" s="14"/>
      <c r="V196" s="14"/>
      <c r="W196" s="14"/>
      <c r="X196" s="14"/>
      <c r="Y196" s="14"/>
      <c r="Z196" s="14"/>
      <c r="AA196" s="14"/>
      <c r="AB196" s="14"/>
      <c r="AC196" s="14"/>
      <c r="AD196" s="14"/>
      <c r="AE196" s="14"/>
      <c r="AT196" s="259" t="s">
        <v>213</v>
      </c>
      <c r="AU196" s="259" t="s">
        <v>86</v>
      </c>
      <c r="AV196" s="14" t="s">
        <v>209</v>
      </c>
      <c r="AW196" s="14" t="s">
        <v>39</v>
      </c>
      <c r="AX196" s="14" t="s">
        <v>84</v>
      </c>
      <c r="AY196" s="259" t="s">
        <v>199</v>
      </c>
    </row>
    <row r="197" spans="1:65" s="2" customFormat="1" ht="19.8" customHeight="1">
      <c r="A197" s="40"/>
      <c r="B197" s="41"/>
      <c r="C197" s="260" t="s">
        <v>348</v>
      </c>
      <c r="D197" s="260" t="s">
        <v>222</v>
      </c>
      <c r="E197" s="261" t="s">
        <v>421</v>
      </c>
      <c r="F197" s="262" t="s">
        <v>422</v>
      </c>
      <c r="G197" s="263" t="s">
        <v>206</v>
      </c>
      <c r="H197" s="264">
        <v>152</v>
      </c>
      <c r="I197" s="265"/>
      <c r="J197" s="266">
        <f>ROUND(I197*H197,2)</f>
        <v>0</v>
      </c>
      <c r="K197" s="262" t="s">
        <v>207</v>
      </c>
      <c r="L197" s="46"/>
      <c r="M197" s="267" t="s">
        <v>32</v>
      </c>
      <c r="N197" s="268" t="s">
        <v>48</v>
      </c>
      <c r="O197" s="86"/>
      <c r="P197" s="230">
        <f>O197*H197</f>
        <v>0</v>
      </c>
      <c r="Q197" s="230">
        <v>0</v>
      </c>
      <c r="R197" s="230">
        <f>Q197*H197</f>
        <v>0</v>
      </c>
      <c r="S197" s="230">
        <v>0</v>
      </c>
      <c r="T197" s="231">
        <f>S197*H197</f>
        <v>0</v>
      </c>
      <c r="U197" s="40"/>
      <c r="V197" s="40"/>
      <c r="W197" s="40"/>
      <c r="X197" s="40"/>
      <c r="Y197" s="40"/>
      <c r="Z197" s="40"/>
      <c r="AA197" s="40"/>
      <c r="AB197" s="40"/>
      <c r="AC197" s="40"/>
      <c r="AD197" s="40"/>
      <c r="AE197" s="40"/>
      <c r="AR197" s="232" t="s">
        <v>253</v>
      </c>
      <c r="AT197" s="232" t="s">
        <v>222</v>
      </c>
      <c r="AU197" s="232" t="s">
        <v>86</v>
      </c>
      <c r="AY197" s="18" t="s">
        <v>199</v>
      </c>
      <c r="BE197" s="233">
        <f>IF(N197="základní",J197,0)</f>
        <v>0</v>
      </c>
      <c r="BF197" s="233">
        <f>IF(N197="snížená",J197,0)</f>
        <v>0</v>
      </c>
      <c r="BG197" s="233">
        <f>IF(N197="zákl. přenesená",J197,0)</f>
        <v>0</v>
      </c>
      <c r="BH197" s="233">
        <f>IF(N197="sníž. přenesená",J197,0)</f>
        <v>0</v>
      </c>
      <c r="BI197" s="233">
        <f>IF(N197="nulová",J197,0)</f>
        <v>0</v>
      </c>
      <c r="BJ197" s="18" t="s">
        <v>84</v>
      </c>
      <c r="BK197" s="233">
        <f>ROUND(I197*H197,2)</f>
        <v>0</v>
      </c>
      <c r="BL197" s="18" t="s">
        <v>253</v>
      </c>
      <c r="BM197" s="232" t="s">
        <v>423</v>
      </c>
    </row>
    <row r="198" spans="1:47" s="2" customFormat="1" ht="12">
      <c r="A198" s="40"/>
      <c r="B198" s="41"/>
      <c r="C198" s="42"/>
      <c r="D198" s="234" t="s">
        <v>210</v>
      </c>
      <c r="E198" s="42"/>
      <c r="F198" s="235" t="s">
        <v>422</v>
      </c>
      <c r="G198" s="42"/>
      <c r="H198" s="42"/>
      <c r="I198" s="138"/>
      <c r="J198" s="42"/>
      <c r="K198" s="42"/>
      <c r="L198" s="46"/>
      <c r="M198" s="236"/>
      <c r="N198" s="237"/>
      <c r="O198" s="86"/>
      <c r="P198" s="86"/>
      <c r="Q198" s="86"/>
      <c r="R198" s="86"/>
      <c r="S198" s="86"/>
      <c r="T198" s="87"/>
      <c r="U198" s="40"/>
      <c r="V198" s="40"/>
      <c r="W198" s="40"/>
      <c r="X198" s="40"/>
      <c r="Y198" s="40"/>
      <c r="Z198" s="40"/>
      <c r="AA198" s="40"/>
      <c r="AB198" s="40"/>
      <c r="AC198" s="40"/>
      <c r="AD198" s="40"/>
      <c r="AE198" s="40"/>
      <c r="AT198" s="18" t="s">
        <v>210</v>
      </c>
      <c r="AU198" s="18" t="s">
        <v>86</v>
      </c>
    </row>
    <row r="199" spans="1:51" s="15" customFormat="1" ht="12">
      <c r="A199" s="15"/>
      <c r="B199" s="276"/>
      <c r="C199" s="277"/>
      <c r="D199" s="234" t="s">
        <v>213</v>
      </c>
      <c r="E199" s="278" t="s">
        <v>32</v>
      </c>
      <c r="F199" s="279" t="s">
        <v>330</v>
      </c>
      <c r="G199" s="277"/>
      <c r="H199" s="278" t="s">
        <v>32</v>
      </c>
      <c r="I199" s="280"/>
      <c r="J199" s="277"/>
      <c r="K199" s="277"/>
      <c r="L199" s="281"/>
      <c r="M199" s="282"/>
      <c r="N199" s="283"/>
      <c r="O199" s="283"/>
      <c r="P199" s="283"/>
      <c r="Q199" s="283"/>
      <c r="R199" s="283"/>
      <c r="S199" s="283"/>
      <c r="T199" s="284"/>
      <c r="U199" s="15"/>
      <c r="V199" s="15"/>
      <c r="W199" s="15"/>
      <c r="X199" s="15"/>
      <c r="Y199" s="15"/>
      <c r="Z199" s="15"/>
      <c r="AA199" s="15"/>
      <c r="AB199" s="15"/>
      <c r="AC199" s="15"/>
      <c r="AD199" s="15"/>
      <c r="AE199" s="15"/>
      <c r="AT199" s="285" t="s">
        <v>213</v>
      </c>
      <c r="AU199" s="285" t="s">
        <v>86</v>
      </c>
      <c r="AV199" s="15" t="s">
        <v>84</v>
      </c>
      <c r="AW199" s="15" t="s">
        <v>39</v>
      </c>
      <c r="AX199" s="15" t="s">
        <v>6</v>
      </c>
      <c r="AY199" s="285" t="s">
        <v>199</v>
      </c>
    </row>
    <row r="200" spans="1:51" s="13" customFormat="1" ht="12">
      <c r="A200" s="13"/>
      <c r="B200" s="238"/>
      <c r="C200" s="239"/>
      <c r="D200" s="234" t="s">
        <v>213</v>
      </c>
      <c r="E200" s="240" t="s">
        <v>32</v>
      </c>
      <c r="F200" s="241" t="s">
        <v>424</v>
      </c>
      <c r="G200" s="239"/>
      <c r="H200" s="242">
        <v>152</v>
      </c>
      <c r="I200" s="243"/>
      <c r="J200" s="239"/>
      <c r="K200" s="239"/>
      <c r="L200" s="244"/>
      <c r="M200" s="245"/>
      <c r="N200" s="246"/>
      <c r="O200" s="246"/>
      <c r="P200" s="246"/>
      <c r="Q200" s="246"/>
      <c r="R200" s="246"/>
      <c r="S200" s="246"/>
      <c r="T200" s="247"/>
      <c r="U200" s="13"/>
      <c r="V200" s="13"/>
      <c r="W200" s="13"/>
      <c r="X200" s="13"/>
      <c r="Y200" s="13"/>
      <c r="Z200" s="13"/>
      <c r="AA200" s="13"/>
      <c r="AB200" s="13"/>
      <c r="AC200" s="13"/>
      <c r="AD200" s="13"/>
      <c r="AE200" s="13"/>
      <c r="AT200" s="248" t="s">
        <v>213</v>
      </c>
      <c r="AU200" s="248" t="s">
        <v>86</v>
      </c>
      <c r="AV200" s="13" t="s">
        <v>86</v>
      </c>
      <c r="AW200" s="13" t="s">
        <v>39</v>
      </c>
      <c r="AX200" s="13" t="s">
        <v>6</v>
      </c>
      <c r="AY200" s="248" t="s">
        <v>199</v>
      </c>
    </row>
    <row r="201" spans="1:51" s="14" customFormat="1" ht="12">
      <c r="A201" s="14"/>
      <c r="B201" s="249"/>
      <c r="C201" s="250"/>
      <c r="D201" s="234" t="s">
        <v>213</v>
      </c>
      <c r="E201" s="251" t="s">
        <v>32</v>
      </c>
      <c r="F201" s="252" t="s">
        <v>215</v>
      </c>
      <c r="G201" s="250"/>
      <c r="H201" s="253">
        <v>152</v>
      </c>
      <c r="I201" s="254"/>
      <c r="J201" s="250"/>
      <c r="K201" s="250"/>
      <c r="L201" s="255"/>
      <c r="M201" s="269"/>
      <c r="N201" s="270"/>
      <c r="O201" s="270"/>
      <c r="P201" s="270"/>
      <c r="Q201" s="270"/>
      <c r="R201" s="270"/>
      <c r="S201" s="270"/>
      <c r="T201" s="271"/>
      <c r="U201" s="14"/>
      <c r="V201" s="14"/>
      <c r="W201" s="14"/>
      <c r="X201" s="14"/>
      <c r="Y201" s="14"/>
      <c r="Z201" s="14"/>
      <c r="AA201" s="14"/>
      <c r="AB201" s="14"/>
      <c r="AC201" s="14"/>
      <c r="AD201" s="14"/>
      <c r="AE201" s="14"/>
      <c r="AT201" s="259" t="s">
        <v>213</v>
      </c>
      <c r="AU201" s="259" t="s">
        <v>86</v>
      </c>
      <c r="AV201" s="14" t="s">
        <v>209</v>
      </c>
      <c r="AW201" s="14" t="s">
        <v>39</v>
      </c>
      <c r="AX201" s="14" t="s">
        <v>84</v>
      </c>
      <c r="AY201" s="259" t="s">
        <v>199</v>
      </c>
    </row>
    <row r="202" spans="1:65" s="2" customFormat="1" ht="50.4" customHeight="1">
      <c r="A202" s="40"/>
      <c r="B202" s="41"/>
      <c r="C202" s="260" t="s">
        <v>425</v>
      </c>
      <c r="D202" s="260" t="s">
        <v>222</v>
      </c>
      <c r="E202" s="261" t="s">
        <v>426</v>
      </c>
      <c r="F202" s="262" t="s">
        <v>427</v>
      </c>
      <c r="G202" s="263" t="s">
        <v>296</v>
      </c>
      <c r="H202" s="264">
        <v>22207.204</v>
      </c>
      <c r="I202" s="265"/>
      <c r="J202" s="266">
        <f>ROUND(I202*H202,2)</f>
        <v>0</v>
      </c>
      <c r="K202" s="262" t="s">
        <v>207</v>
      </c>
      <c r="L202" s="46"/>
      <c r="M202" s="267" t="s">
        <v>32</v>
      </c>
      <c r="N202" s="268" t="s">
        <v>48</v>
      </c>
      <c r="O202" s="86"/>
      <c r="P202" s="230">
        <f>O202*H202</f>
        <v>0</v>
      </c>
      <c r="Q202" s="230">
        <v>0</v>
      </c>
      <c r="R202" s="230">
        <f>Q202*H202</f>
        <v>0</v>
      </c>
      <c r="S202" s="230">
        <v>0</v>
      </c>
      <c r="T202" s="231">
        <f>S202*H202</f>
        <v>0</v>
      </c>
      <c r="U202" s="40"/>
      <c r="V202" s="40"/>
      <c r="W202" s="40"/>
      <c r="X202" s="40"/>
      <c r="Y202" s="40"/>
      <c r="Z202" s="40"/>
      <c r="AA202" s="40"/>
      <c r="AB202" s="40"/>
      <c r="AC202" s="40"/>
      <c r="AD202" s="40"/>
      <c r="AE202" s="40"/>
      <c r="AR202" s="232" t="s">
        <v>253</v>
      </c>
      <c r="AT202" s="232" t="s">
        <v>222</v>
      </c>
      <c r="AU202" s="232" t="s">
        <v>86</v>
      </c>
      <c r="AY202" s="18" t="s">
        <v>199</v>
      </c>
      <c r="BE202" s="233">
        <f>IF(N202="základní",J202,0)</f>
        <v>0</v>
      </c>
      <c r="BF202" s="233">
        <f>IF(N202="snížená",J202,0)</f>
        <v>0</v>
      </c>
      <c r="BG202" s="233">
        <f>IF(N202="zákl. přenesená",J202,0)</f>
        <v>0</v>
      </c>
      <c r="BH202" s="233">
        <f>IF(N202="sníž. přenesená",J202,0)</f>
        <v>0</v>
      </c>
      <c r="BI202" s="233">
        <f>IF(N202="nulová",J202,0)</f>
        <v>0</v>
      </c>
      <c r="BJ202" s="18" t="s">
        <v>84</v>
      </c>
      <c r="BK202" s="233">
        <f>ROUND(I202*H202,2)</f>
        <v>0</v>
      </c>
      <c r="BL202" s="18" t="s">
        <v>253</v>
      </c>
      <c r="BM202" s="232" t="s">
        <v>428</v>
      </c>
    </row>
    <row r="203" spans="1:47" s="2" customFormat="1" ht="12">
      <c r="A203" s="40"/>
      <c r="B203" s="41"/>
      <c r="C203" s="42"/>
      <c r="D203" s="234" t="s">
        <v>210</v>
      </c>
      <c r="E203" s="42"/>
      <c r="F203" s="235" t="s">
        <v>427</v>
      </c>
      <c r="G203" s="42"/>
      <c r="H203" s="42"/>
      <c r="I203" s="138"/>
      <c r="J203" s="42"/>
      <c r="K203" s="42"/>
      <c r="L203" s="46"/>
      <c r="M203" s="236"/>
      <c r="N203" s="237"/>
      <c r="O203" s="86"/>
      <c r="P203" s="86"/>
      <c r="Q203" s="86"/>
      <c r="R203" s="86"/>
      <c r="S203" s="86"/>
      <c r="T203" s="87"/>
      <c r="U203" s="40"/>
      <c r="V203" s="40"/>
      <c r="W203" s="40"/>
      <c r="X203" s="40"/>
      <c r="Y203" s="40"/>
      <c r="Z203" s="40"/>
      <c r="AA203" s="40"/>
      <c r="AB203" s="40"/>
      <c r="AC203" s="40"/>
      <c r="AD203" s="40"/>
      <c r="AE203" s="40"/>
      <c r="AT203" s="18" t="s">
        <v>210</v>
      </c>
      <c r="AU203" s="18" t="s">
        <v>86</v>
      </c>
    </row>
    <row r="204" spans="1:65" s="2" customFormat="1" ht="50.4" customHeight="1">
      <c r="A204" s="40"/>
      <c r="B204" s="41"/>
      <c r="C204" s="260" t="s">
        <v>351</v>
      </c>
      <c r="D204" s="260" t="s">
        <v>222</v>
      </c>
      <c r="E204" s="261" t="s">
        <v>429</v>
      </c>
      <c r="F204" s="262" t="s">
        <v>430</v>
      </c>
      <c r="G204" s="263" t="s">
        <v>296</v>
      </c>
      <c r="H204" s="264">
        <v>31183.194</v>
      </c>
      <c r="I204" s="265"/>
      <c r="J204" s="266">
        <f>ROUND(I204*H204,2)</f>
        <v>0</v>
      </c>
      <c r="K204" s="262" t="s">
        <v>207</v>
      </c>
      <c r="L204" s="46"/>
      <c r="M204" s="267" t="s">
        <v>32</v>
      </c>
      <c r="N204" s="268" t="s">
        <v>48</v>
      </c>
      <c r="O204" s="86"/>
      <c r="P204" s="230">
        <f>O204*H204</f>
        <v>0</v>
      </c>
      <c r="Q204" s="230">
        <v>0</v>
      </c>
      <c r="R204" s="230">
        <f>Q204*H204</f>
        <v>0</v>
      </c>
      <c r="S204" s="230">
        <v>0</v>
      </c>
      <c r="T204" s="231">
        <f>S204*H204</f>
        <v>0</v>
      </c>
      <c r="U204" s="40"/>
      <c r="V204" s="40"/>
      <c r="W204" s="40"/>
      <c r="X204" s="40"/>
      <c r="Y204" s="40"/>
      <c r="Z204" s="40"/>
      <c r="AA204" s="40"/>
      <c r="AB204" s="40"/>
      <c r="AC204" s="40"/>
      <c r="AD204" s="40"/>
      <c r="AE204" s="40"/>
      <c r="AR204" s="232" t="s">
        <v>253</v>
      </c>
      <c r="AT204" s="232" t="s">
        <v>222</v>
      </c>
      <c r="AU204" s="232" t="s">
        <v>86</v>
      </c>
      <c r="AY204" s="18" t="s">
        <v>199</v>
      </c>
      <c r="BE204" s="233">
        <f>IF(N204="základní",J204,0)</f>
        <v>0</v>
      </c>
      <c r="BF204" s="233">
        <f>IF(N204="snížená",J204,0)</f>
        <v>0</v>
      </c>
      <c r="BG204" s="233">
        <f>IF(N204="zákl. přenesená",J204,0)</f>
        <v>0</v>
      </c>
      <c r="BH204" s="233">
        <f>IF(N204="sníž. přenesená",J204,0)</f>
        <v>0</v>
      </c>
      <c r="BI204" s="233">
        <f>IF(N204="nulová",J204,0)</f>
        <v>0</v>
      </c>
      <c r="BJ204" s="18" t="s">
        <v>84</v>
      </c>
      <c r="BK204" s="233">
        <f>ROUND(I204*H204,2)</f>
        <v>0</v>
      </c>
      <c r="BL204" s="18" t="s">
        <v>253</v>
      </c>
      <c r="BM204" s="232" t="s">
        <v>431</v>
      </c>
    </row>
    <row r="205" spans="1:47" s="2" customFormat="1" ht="12">
      <c r="A205" s="40"/>
      <c r="B205" s="41"/>
      <c r="C205" s="42"/>
      <c r="D205" s="234" t="s">
        <v>210</v>
      </c>
      <c r="E205" s="42"/>
      <c r="F205" s="235" t="s">
        <v>430</v>
      </c>
      <c r="G205" s="42"/>
      <c r="H205" s="42"/>
      <c r="I205" s="138"/>
      <c r="J205" s="42"/>
      <c r="K205" s="42"/>
      <c r="L205" s="46"/>
      <c r="M205" s="236"/>
      <c r="N205" s="237"/>
      <c r="O205" s="86"/>
      <c r="P205" s="86"/>
      <c r="Q205" s="86"/>
      <c r="R205" s="86"/>
      <c r="S205" s="86"/>
      <c r="T205" s="87"/>
      <c r="U205" s="40"/>
      <c r="V205" s="40"/>
      <c r="W205" s="40"/>
      <c r="X205" s="40"/>
      <c r="Y205" s="40"/>
      <c r="Z205" s="40"/>
      <c r="AA205" s="40"/>
      <c r="AB205" s="40"/>
      <c r="AC205" s="40"/>
      <c r="AD205" s="40"/>
      <c r="AE205" s="40"/>
      <c r="AT205" s="18" t="s">
        <v>210</v>
      </c>
      <c r="AU205" s="18" t="s">
        <v>86</v>
      </c>
    </row>
    <row r="206" spans="1:65" s="2" customFormat="1" ht="60.6" customHeight="1">
      <c r="A206" s="40"/>
      <c r="B206" s="41"/>
      <c r="C206" s="260" t="s">
        <v>432</v>
      </c>
      <c r="D206" s="260" t="s">
        <v>222</v>
      </c>
      <c r="E206" s="261" t="s">
        <v>433</v>
      </c>
      <c r="F206" s="262" t="s">
        <v>434</v>
      </c>
      <c r="G206" s="263" t="s">
        <v>296</v>
      </c>
      <c r="H206" s="264">
        <v>1266.50806</v>
      </c>
      <c r="I206" s="265"/>
      <c r="J206" s="266">
        <f>ROUND(I206*H206,2)</f>
        <v>0</v>
      </c>
      <c r="K206" s="262" t="s">
        <v>207</v>
      </c>
      <c r="L206" s="46"/>
      <c r="M206" s="267" t="s">
        <v>32</v>
      </c>
      <c r="N206" s="268" t="s">
        <v>48</v>
      </c>
      <c r="O206" s="86"/>
      <c r="P206" s="230">
        <f>O206*H206</f>
        <v>0</v>
      </c>
      <c r="Q206" s="230">
        <v>0</v>
      </c>
      <c r="R206" s="230">
        <f>Q206*H206</f>
        <v>0</v>
      </c>
      <c r="S206" s="230">
        <v>0</v>
      </c>
      <c r="T206" s="231">
        <f>S206*H206</f>
        <v>0</v>
      </c>
      <c r="U206" s="40"/>
      <c r="V206" s="40"/>
      <c r="W206" s="40"/>
      <c r="X206" s="40"/>
      <c r="Y206" s="40"/>
      <c r="Z206" s="40"/>
      <c r="AA206" s="40"/>
      <c r="AB206" s="40"/>
      <c r="AC206" s="40"/>
      <c r="AD206" s="40"/>
      <c r="AE206" s="40"/>
      <c r="AR206" s="232" t="s">
        <v>253</v>
      </c>
      <c r="AT206" s="232" t="s">
        <v>222</v>
      </c>
      <c r="AU206" s="232" t="s">
        <v>86</v>
      </c>
      <c r="AY206" s="18" t="s">
        <v>199</v>
      </c>
      <c r="BE206" s="233">
        <f>IF(N206="základní",J206,0)</f>
        <v>0</v>
      </c>
      <c r="BF206" s="233">
        <f>IF(N206="snížená",J206,0)</f>
        <v>0</v>
      </c>
      <c r="BG206" s="233">
        <f>IF(N206="zákl. přenesená",J206,0)</f>
        <v>0</v>
      </c>
      <c r="BH206" s="233">
        <f>IF(N206="sníž. přenesená",J206,0)</f>
        <v>0</v>
      </c>
      <c r="BI206" s="233">
        <f>IF(N206="nulová",J206,0)</f>
        <v>0</v>
      </c>
      <c r="BJ206" s="18" t="s">
        <v>84</v>
      </c>
      <c r="BK206" s="233">
        <f>ROUND(I206*H206,2)</f>
        <v>0</v>
      </c>
      <c r="BL206" s="18" t="s">
        <v>253</v>
      </c>
      <c r="BM206" s="232" t="s">
        <v>435</v>
      </c>
    </row>
    <row r="207" spans="1:47" s="2" customFormat="1" ht="12">
      <c r="A207" s="40"/>
      <c r="B207" s="41"/>
      <c r="C207" s="42"/>
      <c r="D207" s="234" t="s">
        <v>210</v>
      </c>
      <c r="E207" s="42"/>
      <c r="F207" s="235" t="s">
        <v>434</v>
      </c>
      <c r="G207" s="42"/>
      <c r="H207" s="42"/>
      <c r="I207" s="138"/>
      <c r="J207" s="42"/>
      <c r="K207" s="42"/>
      <c r="L207" s="46"/>
      <c r="M207" s="236"/>
      <c r="N207" s="237"/>
      <c r="O207" s="86"/>
      <c r="P207" s="86"/>
      <c r="Q207" s="86"/>
      <c r="R207" s="86"/>
      <c r="S207" s="86"/>
      <c r="T207" s="87"/>
      <c r="U207" s="40"/>
      <c r="V207" s="40"/>
      <c r="W207" s="40"/>
      <c r="X207" s="40"/>
      <c r="Y207" s="40"/>
      <c r="Z207" s="40"/>
      <c r="AA207" s="40"/>
      <c r="AB207" s="40"/>
      <c r="AC207" s="40"/>
      <c r="AD207" s="40"/>
      <c r="AE207" s="40"/>
      <c r="AT207" s="18" t="s">
        <v>210</v>
      </c>
      <c r="AU207" s="18" t="s">
        <v>86</v>
      </c>
    </row>
    <row r="208" spans="1:51" s="15" customFormat="1" ht="12">
      <c r="A208" s="15"/>
      <c r="B208" s="276"/>
      <c r="C208" s="277"/>
      <c r="D208" s="234" t="s">
        <v>213</v>
      </c>
      <c r="E208" s="278" t="s">
        <v>32</v>
      </c>
      <c r="F208" s="279" t="s">
        <v>436</v>
      </c>
      <c r="G208" s="277"/>
      <c r="H208" s="278" t="s">
        <v>32</v>
      </c>
      <c r="I208" s="280"/>
      <c r="J208" s="277"/>
      <c r="K208" s="277"/>
      <c r="L208" s="281"/>
      <c r="M208" s="282"/>
      <c r="N208" s="283"/>
      <c r="O208" s="283"/>
      <c r="P208" s="283"/>
      <c r="Q208" s="283"/>
      <c r="R208" s="283"/>
      <c r="S208" s="283"/>
      <c r="T208" s="284"/>
      <c r="U208" s="15"/>
      <c r="V208" s="15"/>
      <c r="W208" s="15"/>
      <c r="X208" s="15"/>
      <c r="Y208" s="15"/>
      <c r="Z208" s="15"/>
      <c r="AA208" s="15"/>
      <c r="AB208" s="15"/>
      <c r="AC208" s="15"/>
      <c r="AD208" s="15"/>
      <c r="AE208" s="15"/>
      <c r="AT208" s="285" t="s">
        <v>213</v>
      </c>
      <c r="AU208" s="285" t="s">
        <v>86</v>
      </c>
      <c r="AV208" s="15" t="s">
        <v>84</v>
      </c>
      <c r="AW208" s="15" t="s">
        <v>39</v>
      </c>
      <c r="AX208" s="15" t="s">
        <v>6</v>
      </c>
      <c r="AY208" s="285" t="s">
        <v>199</v>
      </c>
    </row>
    <row r="209" spans="1:51" s="13" customFormat="1" ht="12">
      <c r="A209" s="13"/>
      <c r="B209" s="238"/>
      <c r="C209" s="239"/>
      <c r="D209" s="234" t="s">
        <v>213</v>
      </c>
      <c r="E209" s="240" t="s">
        <v>32</v>
      </c>
      <c r="F209" s="241" t="s">
        <v>437</v>
      </c>
      <c r="G209" s="239"/>
      <c r="H209" s="242">
        <v>756.85236</v>
      </c>
      <c r="I209" s="243"/>
      <c r="J209" s="239"/>
      <c r="K209" s="239"/>
      <c r="L209" s="244"/>
      <c r="M209" s="245"/>
      <c r="N209" s="246"/>
      <c r="O209" s="246"/>
      <c r="P209" s="246"/>
      <c r="Q209" s="246"/>
      <c r="R209" s="246"/>
      <c r="S209" s="246"/>
      <c r="T209" s="247"/>
      <c r="U209" s="13"/>
      <c r="V209" s="13"/>
      <c r="W209" s="13"/>
      <c r="X209" s="13"/>
      <c r="Y209" s="13"/>
      <c r="Z209" s="13"/>
      <c r="AA209" s="13"/>
      <c r="AB209" s="13"/>
      <c r="AC209" s="13"/>
      <c r="AD209" s="13"/>
      <c r="AE209" s="13"/>
      <c r="AT209" s="248" t="s">
        <v>213</v>
      </c>
      <c r="AU209" s="248" t="s">
        <v>86</v>
      </c>
      <c r="AV209" s="13" t="s">
        <v>86</v>
      </c>
      <c r="AW209" s="13" t="s">
        <v>39</v>
      </c>
      <c r="AX209" s="13" t="s">
        <v>6</v>
      </c>
      <c r="AY209" s="248" t="s">
        <v>199</v>
      </c>
    </row>
    <row r="210" spans="1:51" s="13" customFormat="1" ht="12">
      <c r="A210" s="13"/>
      <c r="B210" s="238"/>
      <c r="C210" s="239"/>
      <c r="D210" s="234" t="s">
        <v>213</v>
      </c>
      <c r="E210" s="240" t="s">
        <v>32</v>
      </c>
      <c r="F210" s="241" t="s">
        <v>438</v>
      </c>
      <c r="G210" s="239"/>
      <c r="H210" s="242">
        <v>348.04224</v>
      </c>
      <c r="I210" s="243"/>
      <c r="J210" s="239"/>
      <c r="K210" s="239"/>
      <c r="L210" s="244"/>
      <c r="M210" s="245"/>
      <c r="N210" s="246"/>
      <c r="O210" s="246"/>
      <c r="P210" s="246"/>
      <c r="Q210" s="246"/>
      <c r="R210" s="246"/>
      <c r="S210" s="246"/>
      <c r="T210" s="247"/>
      <c r="U210" s="13"/>
      <c r="V210" s="13"/>
      <c r="W210" s="13"/>
      <c r="X210" s="13"/>
      <c r="Y210" s="13"/>
      <c r="Z210" s="13"/>
      <c r="AA210" s="13"/>
      <c r="AB210" s="13"/>
      <c r="AC210" s="13"/>
      <c r="AD210" s="13"/>
      <c r="AE210" s="13"/>
      <c r="AT210" s="248" t="s">
        <v>213</v>
      </c>
      <c r="AU210" s="248" t="s">
        <v>86</v>
      </c>
      <c r="AV210" s="13" t="s">
        <v>86</v>
      </c>
      <c r="AW210" s="13" t="s">
        <v>39</v>
      </c>
      <c r="AX210" s="13" t="s">
        <v>6</v>
      </c>
      <c r="AY210" s="248" t="s">
        <v>199</v>
      </c>
    </row>
    <row r="211" spans="1:51" s="13" customFormat="1" ht="12">
      <c r="A211" s="13"/>
      <c r="B211" s="238"/>
      <c r="C211" s="239"/>
      <c r="D211" s="234" t="s">
        <v>213</v>
      </c>
      <c r="E211" s="240" t="s">
        <v>32</v>
      </c>
      <c r="F211" s="241" t="s">
        <v>439</v>
      </c>
      <c r="G211" s="239"/>
      <c r="H211" s="242">
        <v>145.13096</v>
      </c>
      <c r="I211" s="243"/>
      <c r="J211" s="239"/>
      <c r="K211" s="239"/>
      <c r="L211" s="244"/>
      <c r="M211" s="245"/>
      <c r="N211" s="246"/>
      <c r="O211" s="246"/>
      <c r="P211" s="246"/>
      <c r="Q211" s="246"/>
      <c r="R211" s="246"/>
      <c r="S211" s="246"/>
      <c r="T211" s="247"/>
      <c r="U211" s="13"/>
      <c r="V211" s="13"/>
      <c r="W211" s="13"/>
      <c r="X211" s="13"/>
      <c r="Y211" s="13"/>
      <c r="Z211" s="13"/>
      <c r="AA211" s="13"/>
      <c r="AB211" s="13"/>
      <c r="AC211" s="13"/>
      <c r="AD211" s="13"/>
      <c r="AE211" s="13"/>
      <c r="AT211" s="248" t="s">
        <v>213</v>
      </c>
      <c r="AU211" s="248" t="s">
        <v>86</v>
      </c>
      <c r="AV211" s="13" t="s">
        <v>86</v>
      </c>
      <c r="AW211" s="13" t="s">
        <v>39</v>
      </c>
      <c r="AX211" s="13" t="s">
        <v>6</v>
      </c>
      <c r="AY211" s="248" t="s">
        <v>199</v>
      </c>
    </row>
    <row r="212" spans="1:51" s="13" customFormat="1" ht="12">
      <c r="A212" s="13"/>
      <c r="B212" s="238"/>
      <c r="C212" s="239"/>
      <c r="D212" s="234" t="s">
        <v>213</v>
      </c>
      <c r="E212" s="240" t="s">
        <v>32</v>
      </c>
      <c r="F212" s="241" t="s">
        <v>440</v>
      </c>
      <c r="G212" s="239"/>
      <c r="H212" s="242">
        <v>16.4825</v>
      </c>
      <c r="I212" s="243"/>
      <c r="J212" s="239"/>
      <c r="K212" s="239"/>
      <c r="L212" s="244"/>
      <c r="M212" s="245"/>
      <c r="N212" s="246"/>
      <c r="O212" s="246"/>
      <c r="P212" s="246"/>
      <c r="Q212" s="246"/>
      <c r="R212" s="246"/>
      <c r="S212" s="246"/>
      <c r="T212" s="247"/>
      <c r="U212" s="13"/>
      <c r="V212" s="13"/>
      <c r="W212" s="13"/>
      <c r="X212" s="13"/>
      <c r="Y212" s="13"/>
      <c r="Z212" s="13"/>
      <c r="AA212" s="13"/>
      <c r="AB212" s="13"/>
      <c r="AC212" s="13"/>
      <c r="AD212" s="13"/>
      <c r="AE212" s="13"/>
      <c r="AT212" s="248" t="s">
        <v>213</v>
      </c>
      <c r="AU212" s="248" t="s">
        <v>86</v>
      </c>
      <c r="AV212" s="13" t="s">
        <v>86</v>
      </c>
      <c r="AW212" s="13" t="s">
        <v>39</v>
      </c>
      <c r="AX212" s="13" t="s">
        <v>6</v>
      </c>
      <c r="AY212" s="248" t="s">
        <v>199</v>
      </c>
    </row>
    <row r="213" spans="1:51" s="14" customFormat="1" ht="12">
      <c r="A213" s="14"/>
      <c r="B213" s="249"/>
      <c r="C213" s="250"/>
      <c r="D213" s="234" t="s">
        <v>213</v>
      </c>
      <c r="E213" s="251" t="s">
        <v>32</v>
      </c>
      <c r="F213" s="252" t="s">
        <v>215</v>
      </c>
      <c r="G213" s="250"/>
      <c r="H213" s="253">
        <v>1266.5080600000001</v>
      </c>
      <c r="I213" s="254"/>
      <c r="J213" s="250"/>
      <c r="K213" s="250"/>
      <c r="L213" s="255"/>
      <c r="M213" s="269"/>
      <c r="N213" s="270"/>
      <c r="O213" s="270"/>
      <c r="P213" s="270"/>
      <c r="Q213" s="270"/>
      <c r="R213" s="270"/>
      <c r="S213" s="270"/>
      <c r="T213" s="271"/>
      <c r="U213" s="14"/>
      <c r="V213" s="14"/>
      <c r="W213" s="14"/>
      <c r="X213" s="14"/>
      <c r="Y213" s="14"/>
      <c r="Z213" s="14"/>
      <c r="AA213" s="14"/>
      <c r="AB213" s="14"/>
      <c r="AC213" s="14"/>
      <c r="AD213" s="14"/>
      <c r="AE213" s="14"/>
      <c r="AT213" s="259" t="s">
        <v>213</v>
      </c>
      <c r="AU213" s="259" t="s">
        <v>86</v>
      </c>
      <c r="AV213" s="14" t="s">
        <v>209</v>
      </c>
      <c r="AW213" s="14" t="s">
        <v>39</v>
      </c>
      <c r="AX213" s="14" t="s">
        <v>84</v>
      </c>
      <c r="AY213" s="259" t="s">
        <v>199</v>
      </c>
    </row>
    <row r="214" spans="1:65" s="2" customFormat="1" ht="40.2" customHeight="1">
      <c r="A214" s="40"/>
      <c r="B214" s="41"/>
      <c r="C214" s="260" t="s">
        <v>354</v>
      </c>
      <c r="D214" s="260" t="s">
        <v>222</v>
      </c>
      <c r="E214" s="261" t="s">
        <v>441</v>
      </c>
      <c r="F214" s="262" t="s">
        <v>442</v>
      </c>
      <c r="G214" s="263" t="s">
        <v>296</v>
      </c>
      <c r="H214" s="264">
        <v>355.123</v>
      </c>
      <c r="I214" s="265"/>
      <c r="J214" s="266">
        <f>ROUND(I214*H214,2)</f>
        <v>0</v>
      </c>
      <c r="K214" s="262" t="s">
        <v>207</v>
      </c>
      <c r="L214" s="46"/>
      <c r="M214" s="267" t="s">
        <v>32</v>
      </c>
      <c r="N214" s="268" t="s">
        <v>48</v>
      </c>
      <c r="O214" s="86"/>
      <c r="P214" s="230">
        <f>O214*H214</f>
        <v>0</v>
      </c>
      <c r="Q214" s="230">
        <v>0</v>
      </c>
      <c r="R214" s="230">
        <f>Q214*H214</f>
        <v>0</v>
      </c>
      <c r="S214" s="230">
        <v>0</v>
      </c>
      <c r="T214" s="231">
        <f>S214*H214</f>
        <v>0</v>
      </c>
      <c r="U214" s="40"/>
      <c r="V214" s="40"/>
      <c r="W214" s="40"/>
      <c r="X214" s="40"/>
      <c r="Y214" s="40"/>
      <c r="Z214" s="40"/>
      <c r="AA214" s="40"/>
      <c r="AB214" s="40"/>
      <c r="AC214" s="40"/>
      <c r="AD214" s="40"/>
      <c r="AE214" s="40"/>
      <c r="AR214" s="232" t="s">
        <v>253</v>
      </c>
      <c r="AT214" s="232" t="s">
        <v>222</v>
      </c>
      <c r="AU214" s="232" t="s">
        <v>86</v>
      </c>
      <c r="AY214" s="18" t="s">
        <v>199</v>
      </c>
      <c r="BE214" s="233">
        <f>IF(N214="základní",J214,0)</f>
        <v>0</v>
      </c>
      <c r="BF214" s="233">
        <f>IF(N214="snížená",J214,0)</f>
        <v>0</v>
      </c>
      <c r="BG214" s="233">
        <f>IF(N214="zákl. přenesená",J214,0)</f>
        <v>0</v>
      </c>
      <c r="BH214" s="233">
        <f>IF(N214="sníž. přenesená",J214,0)</f>
        <v>0</v>
      </c>
      <c r="BI214" s="233">
        <f>IF(N214="nulová",J214,0)</f>
        <v>0</v>
      </c>
      <c r="BJ214" s="18" t="s">
        <v>84</v>
      </c>
      <c r="BK214" s="233">
        <f>ROUND(I214*H214,2)</f>
        <v>0</v>
      </c>
      <c r="BL214" s="18" t="s">
        <v>253</v>
      </c>
      <c r="BM214" s="232" t="s">
        <v>443</v>
      </c>
    </row>
    <row r="215" spans="1:47" s="2" customFormat="1" ht="12">
      <c r="A215" s="40"/>
      <c r="B215" s="41"/>
      <c r="C215" s="42"/>
      <c r="D215" s="234" t="s">
        <v>210</v>
      </c>
      <c r="E215" s="42"/>
      <c r="F215" s="235" t="s">
        <v>442</v>
      </c>
      <c r="G215" s="42"/>
      <c r="H215" s="42"/>
      <c r="I215" s="138"/>
      <c r="J215" s="42"/>
      <c r="K215" s="42"/>
      <c r="L215" s="46"/>
      <c r="M215" s="236"/>
      <c r="N215" s="237"/>
      <c r="O215" s="86"/>
      <c r="P215" s="86"/>
      <c r="Q215" s="86"/>
      <c r="R215" s="86"/>
      <c r="S215" s="86"/>
      <c r="T215" s="87"/>
      <c r="U215" s="40"/>
      <c r="V215" s="40"/>
      <c r="W215" s="40"/>
      <c r="X215" s="40"/>
      <c r="Y215" s="40"/>
      <c r="Z215" s="40"/>
      <c r="AA215" s="40"/>
      <c r="AB215" s="40"/>
      <c r="AC215" s="40"/>
      <c r="AD215" s="40"/>
      <c r="AE215" s="40"/>
      <c r="AT215" s="18" t="s">
        <v>210</v>
      </c>
      <c r="AU215" s="18" t="s">
        <v>86</v>
      </c>
    </row>
    <row r="216" spans="1:65" s="2" customFormat="1" ht="60.6" customHeight="1">
      <c r="A216" s="40"/>
      <c r="B216" s="41"/>
      <c r="C216" s="260" t="s">
        <v>444</v>
      </c>
      <c r="D216" s="260" t="s">
        <v>222</v>
      </c>
      <c r="E216" s="261" t="s">
        <v>445</v>
      </c>
      <c r="F216" s="262" t="s">
        <v>446</v>
      </c>
      <c r="G216" s="263" t="s">
        <v>296</v>
      </c>
      <c r="H216" s="264">
        <v>138</v>
      </c>
      <c r="I216" s="265"/>
      <c r="J216" s="266">
        <f>ROUND(I216*H216,2)</f>
        <v>0</v>
      </c>
      <c r="K216" s="262" t="s">
        <v>207</v>
      </c>
      <c r="L216" s="46"/>
      <c r="M216" s="267" t="s">
        <v>32</v>
      </c>
      <c r="N216" s="268" t="s">
        <v>48</v>
      </c>
      <c r="O216" s="86"/>
      <c r="P216" s="230">
        <f>O216*H216</f>
        <v>0</v>
      </c>
      <c r="Q216" s="230">
        <v>0</v>
      </c>
      <c r="R216" s="230">
        <f>Q216*H216</f>
        <v>0</v>
      </c>
      <c r="S216" s="230">
        <v>0</v>
      </c>
      <c r="T216" s="231">
        <f>S216*H216</f>
        <v>0</v>
      </c>
      <c r="U216" s="40"/>
      <c r="V216" s="40"/>
      <c r="W216" s="40"/>
      <c r="X216" s="40"/>
      <c r="Y216" s="40"/>
      <c r="Z216" s="40"/>
      <c r="AA216" s="40"/>
      <c r="AB216" s="40"/>
      <c r="AC216" s="40"/>
      <c r="AD216" s="40"/>
      <c r="AE216" s="40"/>
      <c r="AR216" s="232" t="s">
        <v>253</v>
      </c>
      <c r="AT216" s="232" t="s">
        <v>222</v>
      </c>
      <c r="AU216" s="232" t="s">
        <v>86</v>
      </c>
      <c r="AY216" s="18" t="s">
        <v>199</v>
      </c>
      <c r="BE216" s="233">
        <f>IF(N216="základní",J216,0)</f>
        <v>0</v>
      </c>
      <c r="BF216" s="233">
        <f>IF(N216="snížená",J216,0)</f>
        <v>0</v>
      </c>
      <c r="BG216" s="233">
        <f>IF(N216="zákl. přenesená",J216,0)</f>
        <v>0</v>
      </c>
      <c r="BH216" s="233">
        <f>IF(N216="sníž. přenesená",J216,0)</f>
        <v>0</v>
      </c>
      <c r="BI216" s="233">
        <f>IF(N216="nulová",J216,0)</f>
        <v>0</v>
      </c>
      <c r="BJ216" s="18" t="s">
        <v>84</v>
      </c>
      <c r="BK216" s="233">
        <f>ROUND(I216*H216,2)</f>
        <v>0</v>
      </c>
      <c r="BL216" s="18" t="s">
        <v>253</v>
      </c>
      <c r="BM216" s="232" t="s">
        <v>447</v>
      </c>
    </row>
    <row r="217" spans="1:47" s="2" customFormat="1" ht="12">
      <c r="A217" s="40"/>
      <c r="B217" s="41"/>
      <c r="C217" s="42"/>
      <c r="D217" s="234" t="s">
        <v>210</v>
      </c>
      <c r="E217" s="42"/>
      <c r="F217" s="235" t="s">
        <v>446</v>
      </c>
      <c r="G217" s="42"/>
      <c r="H217" s="42"/>
      <c r="I217" s="138"/>
      <c r="J217" s="42"/>
      <c r="K217" s="42"/>
      <c r="L217" s="46"/>
      <c r="M217" s="236"/>
      <c r="N217" s="237"/>
      <c r="O217" s="86"/>
      <c r="P217" s="86"/>
      <c r="Q217" s="86"/>
      <c r="R217" s="86"/>
      <c r="S217" s="86"/>
      <c r="T217" s="87"/>
      <c r="U217" s="40"/>
      <c r="V217" s="40"/>
      <c r="W217" s="40"/>
      <c r="X217" s="40"/>
      <c r="Y217" s="40"/>
      <c r="Z217" s="40"/>
      <c r="AA217" s="40"/>
      <c r="AB217" s="40"/>
      <c r="AC217" s="40"/>
      <c r="AD217" s="40"/>
      <c r="AE217" s="40"/>
      <c r="AT217" s="18" t="s">
        <v>210</v>
      </c>
      <c r="AU217" s="18" t="s">
        <v>86</v>
      </c>
    </row>
    <row r="218" spans="1:51" s="15" customFormat="1" ht="12">
      <c r="A218" s="15"/>
      <c r="B218" s="276"/>
      <c r="C218" s="277"/>
      <c r="D218" s="234" t="s">
        <v>213</v>
      </c>
      <c r="E218" s="278" t="s">
        <v>32</v>
      </c>
      <c r="F218" s="279" t="s">
        <v>448</v>
      </c>
      <c r="G218" s="277"/>
      <c r="H218" s="278" t="s">
        <v>32</v>
      </c>
      <c r="I218" s="280"/>
      <c r="J218" s="277"/>
      <c r="K218" s="277"/>
      <c r="L218" s="281"/>
      <c r="M218" s="282"/>
      <c r="N218" s="283"/>
      <c r="O218" s="283"/>
      <c r="P218" s="283"/>
      <c r="Q218" s="283"/>
      <c r="R218" s="283"/>
      <c r="S218" s="283"/>
      <c r="T218" s="284"/>
      <c r="U218" s="15"/>
      <c r="V218" s="15"/>
      <c r="W218" s="15"/>
      <c r="X218" s="15"/>
      <c r="Y218" s="15"/>
      <c r="Z218" s="15"/>
      <c r="AA218" s="15"/>
      <c r="AB218" s="15"/>
      <c r="AC218" s="15"/>
      <c r="AD218" s="15"/>
      <c r="AE218" s="15"/>
      <c r="AT218" s="285" t="s">
        <v>213</v>
      </c>
      <c r="AU218" s="285" t="s">
        <v>86</v>
      </c>
      <c r="AV218" s="15" t="s">
        <v>84</v>
      </c>
      <c r="AW218" s="15" t="s">
        <v>39</v>
      </c>
      <c r="AX218" s="15" t="s">
        <v>6</v>
      </c>
      <c r="AY218" s="285" t="s">
        <v>199</v>
      </c>
    </row>
    <row r="219" spans="1:51" s="13" customFormat="1" ht="12">
      <c r="A219" s="13"/>
      <c r="B219" s="238"/>
      <c r="C219" s="239"/>
      <c r="D219" s="234" t="s">
        <v>213</v>
      </c>
      <c r="E219" s="240" t="s">
        <v>32</v>
      </c>
      <c r="F219" s="241" t="s">
        <v>449</v>
      </c>
      <c r="G219" s="239"/>
      <c r="H219" s="242">
        <v>110.24</v>
      </c>
      <c r="I219" s="243"/>
      <c r="J219" s="239"/>
      <c r="K219" s="239"/>
      <c r="L219" s="244"/>
      <c r="M219" s="245"/>
      <c r="N219" s="246"/>
      <c r="O219" s="246"/>
      <c r="P219" s="246"/>
      <c r="Q219" s="246"/>
      <c r="R219" s="246"/>
      <c r="S219" s="246"/>
      <c r="T219" s="247"/>
      <c r="U219" s="13"/>
      <c r="V219" s="13"/>
      <c r="W219" s="13"/>
      <c r="X219" s="13"/>
      <c r="Y219" s="13"/>
      <c r="Z219" s="13"/>
      <c r="AA219" s="13"/>
      <c r="AB219" s="13"/>
      <c r="AC219" s="13"/>
      <c r="AD219" s="13"/>
      <c r="AE219" s="13"/>
      <c r="AT219" s="248" t="s">
        <v>213</v>
      </c>
      <c r="AU219" s="248" t="s">
        <v>86</v>
      </c>
      <c r="AV219" s="13" t="s">
        <v>86</v>
      </c>
      <c r="AW219" s="13" t="s">
        <v>39</v>
      </c>
      <c r="AX219" s="13" t="s">
        <v>6</v>
      </c>
      <c r="AY219" s="248" t="s">
        <v>199</v>
      </c>
    </row>
    <row r="220" spans="1:51" s="15" customFormat="1" ht="12">
      <c r="A220" s="15"/>
      <c r="B220" s="276"/>
      <c r="C220" s="277"/>
      <c r="D220" s="234" t="s">
        <v>213</v>
      </c>
      <c r="E220" s="278" t="s">
        <v>32</v>
      </c>
      <c r="F220" s="279" t="s">
        <v>450</v>
      </c>
      <c r="G220" s="277"/>
      <c r="H220" s="278" t="s">
        <v>32</v>
      </c>
      <c r="I220" s="280"/>
      <c r="J220" s="277"/>
      <c r="K220" s="277"/>
      <c r="L220" s="281"/>
      <c r="M220" s="282"/>
      <c r="N220" s="283"/>
      <c r="O220" s="283"/>
      <c r="P220" s="283"/>
      <c r="Q220" s="283"/>
      <c r="R220" s="283"/>
      <c r="S220" s="283"/>
      <c r="T220" s="284"/>
      <c r="U220" s="15"/>
      <c r="V220" s="15"/>
      <c r="W220" s="15"/>
      <c r="X220" s="15"/>
      <c r="Y220" s="15"/>
      <c r="Z220" s="15"/>
      <c r="AA220" s="15"/>
      <c r="AB220" s="15"/>
      <c r="AC220" s="15"/>
      <c r="AD220" s="15"/>
      <c r="AE220" s="15"/>
      <c r="AT220" s="285" t="s">
        <v>213</v>
      </c>
      <c r="AU220" s="285" t="s">
        <v>86</v>
      </c>
      <c r="AV220" s="15" t="s">
        <v>84</v>
      </c>
      <c r="AW220" s="15" t="s">
        <v>39</v>
      </c>
      <c r="AX220" s="15" t="s">
        <v>6</v>
      </c>
      <c r="AY220" s="285" t="s">
        <v>199</v>
      </c>
    </row>
    <row r="221" spans="1:51" s="13" customFormat="1" ht="12">
      <c r="A221" s="13"/>
      <c r="B221" s="238"/>
      <c r="C221" s="239"/>
      <c r="D221" s="234" t="s">
        <v>213</v>
      </c>
      <c r="E221" s="240" t="s">
        <v>32</v>
      </c>
      <c r="F221" s="241" t="s">
        <v>451</v>
      </c>
      <c r="G221" s="239"/>
      <c r="H221" s="242">
        <v>27.76</v>
      </c>
      <c r="I221" s="243"/>
      <c r="J221" s="239"/>
      <c r="K221" s="239"/>
      <c r="L221" s="244"/>
      <c r="M221" s="245"/>
      <c r="N221" s="246"/>
      <c r="O221" s="246"/>
      <c r="P221" s="246"/>
      <c r="Q221" s="246"/>
      <c r="R221" s="246"/>
      <c r="S221" s="246"/>
      <c r="T221" s="247"/>
      <c r="U221" s="13"/>
      <c r="V221" s="13"/>
      <c r="W221" s="13"/>
      <c r="X221" s="13"/>
      <c r="Y221" s="13"/>
      <c r="Z221" s="13"/>
      <c r="AA221" s="13"/>
      <c r="AB221" s="13"/>
      <c r="AC221" s="13"/>
      <c r="AD221" s="13"/>
      <c r="AE221" s="13"/>
      <c r="AT221" s="248" t="s">
        <v>213</v>
      </c>
      <c r="AU221" s="248" t="s">
        <v>86</v>
      </c>
      <c r="AV221" s="13" t="s">
        <v>86</v>
      </c>
      <c r="AW221" s="13" t="s">
        <v>39</v>
      </c>
      <c r="AX221" s="13" t="s">
        <v>6</v>
      </c>
      <c r="AY221" s="248" t="s">
        <v>199</v>
      </c>
    </row>
    <row r="222" spans="1:51" s="14" customFormat="1" ht="12">
      <c r="A222" s="14"/>
      <c r="B222" s="249"/>
      <c r="C222" s="250"/>
      <c r="D222" s="234" t="s">
        <v>213</v>
      </c>
      <c r="E222" s="251" t="s">
        <v>32</v>
      </c>
      <c r="F222" s="252" t="s">
        <v>215</v>
      </c>
      <c r="G222" s="250"/>
      <c r="H222" s="253">
        <v>138</v>
      </c>
      <c r="I222" s="254"/>
      <c r="J222" s="250"/>
      <c r="K222" s="250"/>
      <c r="L222" s="255"/>
      <c r="M222" s="269"/>
      <c r="N222" s="270"/>
      <c r="O222" s="270"/>
      <c r="P222" s="270"/>
      <c r="Q222" s="270"/>
      <c r="R222" s="270"/>
      <c r="S222" s="270"/>
      <c r="T222" s="271"/>
      <c r="U222" s="14"/>
      <c r="V222" s="14"/>
      <c r="W222" s="14"/>
      <c r="X222" s="14"/>
      <c r="Y222" s="14"/>
      <c r="Z222" s="14"/>
      <c r="AA222" s="14"/>
      <c r="AB222" s="14"/>
      <c r="AC222" s="14"/>
      <c r="AD222" s="14"/>
      <c r="AE222" s="14"/>
      <c r="AT222" s="259" t="s">
        <v>213</v>
      </c>
      <c r="AU222" s="259" t="s">
        <v>86</v>
      </c>
      <c r="AV222" s="14" t="s">
        <v>209</v>
      </c>
      <c r="AW222" s="14" t="s">
        <v>39</v>
      </c>
      <c r="AX222" s="14" t="s">
        <v>84</v>
      </c>
      <c r="AY222" s="259" t="s">
        <v>199</v>
      </c>
    </row>
    <row r="223" spans="1:65" s="2" customFormat="1" ht="40.2" customHeight="1">
      <c r="A223" s="40"/>
      <c r="B223" s="41"/>
      <c r="C223" s="260" t="s">
        <v>358</v>
      </c>
      <c r="D223" s="260" t="s">
        <v>222</v>
      </c>
      <c r="E223" s="261" t="s">
        <v>452</v>
      </c>
      <c r="F223" s="262" t="s">
        <v>453</v>
      </c>
      <c r="G223" s="263" t="s">
        <v>296</v>
      </c>
      <c r="H223" s="264">
        <v>2.369</v>
      </c>
      <c r="I223" s="265"/>
      <c r="J223" s="266">
        <f>ROUND(I223*H223,2)</f>
        <v>0</v>
      </c>
      <c r="K223" s="262" t="s">
        <v>207</v>
      </c>
      <c r="L223" s="46"/>
      <c r="M223" s="267" t="s">
        <v>32</v>
      </c>
      <c r="N223" s="268" t="s">
        <v>48</v>
      </c>
      <c r="O223" s="86"/>
      <c r="P223" s="230">
        <f>O223*H223</f>
        <v>0</v>
      </c>
      <c r="Q223" s="230">
        <v>0</v>
      </c>
      <c r="R223" s="230">
        <f>Q223*H223</f>
        <v>0</v>
      </c>
      <c r="S223" s="230">
        <v>0</v>
      </c>
      <c r="T223" s="231">
        <f>S223*H223</f>
        <v>0</v>
      </c>
      <c r="U223" s="40"/>
      <c r="V223" s="40"/>
      <c r="W223" s="40"/>
      <c r="X223" s="40"/>
      <c r="Y223" s="40"/>
      <c r="Z223" s="40"/>
      <c r="AA223" s="40"/>
      <c r="AB223" s="40"/>
      <c r="AC223" s="40"/>
      <c r="AD223" s="40"/>
      <c r="AE223" s="40"/>
      <c r="AR223" s="232" t="s">
        <v>253</v>
      </c>
      <c r="AT223" s="232" t="s">
        <v>222</v>
      </c>
      <c r="AU223" s="232" t="s">
        <v>86</v>
      </c>
      <c r="AY223" s="18" t="s">
        <v>199</v>
      </c>
      <c r="BE223" s="233">
        <f>IF(N223="základní",J223,0)</f>
        <v>0</v>
      </c>
      <c r="BF223" s="233">
        <f>IF(N223="snížená",J223,0)</f>
        <v>0</v>
      </c>
      <c r="BG223" s="233">
        <f>IF(N223="zákl. přenesená",J223,0)</f>
        <v>0</v>
      </c>
      <c r="BH223" s="233">
        <f>IF(N223="sníž. přenesená",J223,0)</f>
        <v>0</v>
      </c>
      <c r="BI223" s="233">
        <f>IF(N223="nulová",J223,0)</f>
        <v>0</v>
      </c>
      <c r="BJ223" s="18" t="s">
        <v>84</v>
      </c>
      <c r="BK223" s="233">
        <f>ROUND(I223*H223,2)</f>
        <v>0</v>
      </c>
      <c r="BL223" s="18" t="s">
        <v>253</v>
      </c>
      <c r="BM223" s="232" t="s">
        <v>454</v>
      </c>
    </row>
    <row r="224" spans="1:47" s="2" customFormat="1" ht="12">
      <c r="A224" s="40"/>
      <c r="B224" s="41"/>
      <c r="C224" s="42"/>
      <c r="D224" s="234" t="s">
        <v>210</v>
      </c>
      <c r="E224" s="42"/>
      <c r="F224" s="235" t="s">
        <v>453</v>
      </c>
      <c r="G224" s="42"/>
      <c r="H224" s="42"/>
      <c r="I224" s="138"/>
      <c r="J224" s="42"/>
      <c r="K224" s="42"/>
      <c r="L224" s="46"/>
      <c r="M224" s="236"/>
      <c r="N224" s="237"/>
      <c r="O224" s="86"/>
      <c r="P224" s="86"/>
      <c r="Q224" s="86"/>
      <c r="R224" s="86"/>
      <c r="S224" s="86"/>
      <c r="T224" s="87"/>
      <c r="U224" s="40"/>
      <c r="V224" s="40"/>
      <c r="W224" s="40"/>
      <c r="X224" s="40"/>
      <c r="Y224" s="40"/>
      <c r="Z224" s="40"/>
      <c r="AA224" s="40"/>
      <c r="AB224" s="40"/>
      <c r="AC224" s="40"/>
      <c r="AD224" s="40"/>
      <c r="AE224" s="40"/>
      <c r="AT224" s="18" t="s">
        <v>210</v>
      </c>
      <c r="AU224" s="18" t="s">
        <v>86</v>
      </c>
    </row>
    <row r="225" spans="1:51" s="13" customFormat="1" ht="12">
      <c r="A225" s="13"/>
      <c r="B225" s="238"/>
      <c r="C225" s="239"/>
      <c r="D225" s="234" t="s">
        <v>213</v>
      </c>
      <c r="E225" s="240" t="s">
        <v>32</v>
      </c>
      <c r="F225" s="241" t="s">
        <v>455</v>
      </c>
      <c r="G225" s="239"/>
      <c r="H225" s="242">
        <v>2.369</v>
      </c>
      <c r="I225" s="243"/>
      <c r="J225" s="239"/>
      <c r="K225" s="239"/>
      <c r="L225" s="244"/>
      <c r="M225" s="245"/>
      <c r="N225" s="246"/>
      <c r="O225" s="246"/>
      <c r="P225" s="246"/>
      <c r="Q225" s="246"/>
      <c r="R225" s="246"/>
      <c r="S225" s="246"/>
      <c r="T225" s="247"/>
      <c r="U225" s="13"/>
      <c r="V225" s="13"/>
      <c r="W225" s="13"/>
      <c r="X225" s="13"/>
      <c r="Y225" s="13"/>
      <c r="Z225" s="13"/>
      <c r="AA225" s="13"/>
      <c r="AB225" s="13"/>
      <c r="AC225" s="13"/>
      <c r="AD225" s="13"/>
      <c r="AE225" s="13"/>
      <c r="AT225" s="248" t="s">
        <v>213</v>
      </c>
      <c r="AU225" s="248" t="s">
        <v>86</v>
      </c>
      <c r="AV225" s="13" t="s">
        <v>86</v>
      </c>
      <c r="AW225" s="13" t="s">
        <v>39</v>
      </c>
      <c r="AX225" s="13" t="s">
        <v>6</v>
      </c>
      <c r="AY225" s="248" t="s">
        <v>199</v>
      </c>
    </row>
    <row r="226" spans="1:51" s="14" customFormat="1" ht="12">
      <c r="A226" s="14"/>
      <c r="B226" s="249"/>
      <c r="C226" s="250"/>
      <c r="D226" s="234" t="s">
        <v>213</v>
      </c>
      <c r="E226" s="251" t="s">
        <v>32</v>
      </c>
      <c r="F226" s="252" t="s">
        <v>215</v>
      </c>
      <c r="G226" s="250"/>
      <c r="H226" s="253">
        <v>2.369</v>
      </c>
      <c r="I226" s="254"/>
      <c r="J226" s="250"/>
      <c r="K226" s="250"/>
      <c r="L226" s="255"/>
      <c r="M226" s="269"/>
      <c r="N226" s="270"/>
      <c r="O226" s="270"/>
      <c r="P226" s="270"/>
      <c r="Q226" s="270"/>
      <c r="R226" s="270"/>
      <c r="S226" s="270"/>
      <c r="T226" s="271"/>
      <c r="U226" s="14"/>
      <c r="V226" s="14"/>
      <c r="W226" s="14"/>
      <c r="X226" s="14"/>
      <c r="Y226" s="14"/>
      <c r="Z226" s="14"/>
      <c r="AA226" s="14"/>
      <c r="AB226" s="14"/>
      <c r="AC226" s="14"/>
      <c r="AD226" s="14"/>
      <c r="AE226" s="14"/>
      <c r="AT226" s="259" t="s">
        <v>213</v>
      </c>
      <c r="AU226" s="259" t="s">
        <v>86</v>
      </c>
      <c r="AV226" s="14" t="s">
        <v>209</v>
      </c>
      <c r="AW226" s="14" t="s">
        <v>39</v>
      </c>
      <c r="AX226" s="14" t="s">
        <v>84</v>
      </c>
      <c r="AY226" s="259" t="s">
        <v>199</v>
      </c>
    </row>
    <row r="227" spans="1:65" s="2" customFormat="1" ht="19.8" customHeight="1">
      <c r="A227" s="40"/>
      <c r="B227" s="41"/>
      <c r="C227" s="260" t="s">
        <v>456</v>
      </c>
      <c r="D227" s="260" t="s">
        <v>222</v>
      </c>
      <c r="E227" s="261" t="s">
        <v>457</v>
      </c>
      <c r="F227" s="262" t="s">
        <v>458</v>
      </c>
      <c r="G227" s="263" t="s">
        <v>296</v>
      </c>
      <c r="H227" s="264">
        <v>10261.9</v>
      </c>
      <c r="I227" s="265"/>
      <c r="J227" s="266">
        <f>ROUND(I227*H227,2)</f>
        <v>0</v>
      </c>
      <c r="K227" s="262" t="s">
        <v>207</v>
      </c>
      <c r="L227" s="46"/>
      <c r="M227" s="267" t="s">
        <v>32</v>
      </c>
      <c r="N227" s="268" t="s">
        <v>48</v>
      </c>
      <c r="O227" s="86"/>
      <c r="P227" s="230">
        <f>O227*H227</f>
        <v>0</v>
      </c>
      <c r="Q227" s="230">
        <v>0</v>
      </c>
      <c r="R227" s="230">
        <f>Q227*H227</f>
        <v>0</v>
      </c>
      <c r="S227" s="230">
        <v>0</v>
      </c>
      <c r="T227" s="231">
        <f>S227*H227</f>
        <v>0</v>
      </c>
      <c r="U227" s="40"/>
      <c r="V227" s="40"/>
      <c r="W227" s="40"/>
      <c r="X227" s="40"/>
      <c r="Y227" s="40"/>
      <c r="Z227" s="40"/>
      <c r="AA227" s="40"/>
      <c r="AB227" s="40"/>
      <c r="AC227" s="40"/>
      <c r="AD227" s="40"/>
      <c r="AE227" s="40"/>
      <c r="AR227" s="232" t="s">
        <v>253</v>
      </c>
      <c r="AT227" s="232" t="s">
        <v>222</v>
      </c>
      <c r="AU227" s="232" t="s">
        <v>86</v>
      </c>
      <c r="AY227" s="18" t="s">
        <v>199</v>
      </c>
      <c r="BE227" s="233">
        <f>IF(N227="základní",J227,0)</f>
        <v>0</v>
      </c>
      <c r="BF227" s="233">
        <f>IF(N227="snížená",J227,0)</f>
        <v>0</v>
      </c>
      <c r="BG227" s="233">
        <f>IF(N227="zákl. přenesená",J227,0)</f>
        <v>0</v>
      </c>
      <c r="BH227" s="233">
        <f>IF(N227="sníž. přenesená",J227,0)</f>
        <v>0</v>
      </c>
      <c r="BI227" s="233">
        <f>IF(N227="nulová",J227,0)</f>
        <v>0</v>
      </c>
      <c r="BJ227" s="18" t="s">
        <v>84</v>
      </c>
      <c r="BK227" s="233">
        <f>ROUND(I227*H227,2)</f>
        <v>0</v>
      </c>
      <c r="BL227" s="18" t="s">
        <v>253</v>
      </c>
      <c r="BM227" s="232" t="s">
        <v>459</v>
      </c>
    </row>
    <row r="228" spans="1:47" s="2" customFormat="1" ht="12">
      <c r="A228" s="40"/>
      <c r="B228" s="41"/>
      <c r="C228" s="42"/>
      <c r="D228" s="234" t="s">
        <v>210</v>
      </c>
      <c r="E228" s="42"/>
      <c r="F228" s="235" t="s">
        <v>460</v>
      </c>
      <c r="G228" s="42"/>
      <c r="H228" s="42"/>
      <c r="I228" s="138"/>
      <c r="J228" s="42"/>
      <c r="K228" s="42"/>
      <c r="L228" s="46"/>
      <c r="M228" s="236"/>
      <c r="N228" s="237"/>
      <c r="O228" s="86"/>
      <c r="P228" s="86"/>
      <c r="Q228" s="86"/>
      <c r="R228" s="86"/>
      <c r="S228" s="86"/>
      <c r="T228" s="87"/>
      <c r="U228" s="40"/>
      <c r="V228" s="40"/>
      <c r="W228" s="40"/>
      <c r="X228" s="40"/>
      <c r="Y228" s="40"/>
      <c r="Z228" s="40"/>
      <c r="AA228" s="40"/>
      <c r="AB228" s="40"/>
      <c r="AC228" s="40"/>
      <c r="AD228" s="40"/>
      <c r="AE228" s="40"/>
      <c r="AT228" s="18" t="s">
        <v>210</v>
      </c>
      <c r="AU228" s="18" t="s">
        <v>86</v>
      </c>
    </row>
    <row r="229" spans="1:65" s="2" customFormat="1" ht="19.8" customHeight="1">
      <c r="A229" s="40"/>
      <c r="B229" s="41"/>
      <c r="C229" s="260" t="s">
        <v>363</v>
      </c>
      <c r="D229" s="260" t="s">
        <v>222</v>
      </c>
      <c r="E229" s="261" t="s">
        <v>461</v>
      </c>
      <c r="F229" s="262" t="s">
        <v>462</v>
      </c>
      <c r="G229" s="263" t="s">
        <v>296</v>
      </c>
      <c r="H229" s="264">
        <v>1222.215</v>
      </c>
      <c r="I229" s="265"/>
      <c r="J229" s="266">
        <f>ROUND(I229*H229,2)</f>
        <v>0</v>
      </c>
      <c r="K229" s="262" t="s">
        <v>207</v>
      </c>
      <c r="L229" s="46"/>
      <c r="M229" s="267" t="s">
        <v>32</v>
      </c>
      <c r="N229" s="268" t="s">
        <v>48</v>
      </c>
      <c r="O229" s="86"/>
      <c r="P229" s="230">
        <f>O229*H229</f>
        <v>0</v>
      </c>
      <c r="Q229" s="230">
        <v>0</v>
      </c>
      <c r="R229" s="230">
        <f>Q229*H229</f>
        <v>0</v>
      </c>
      <c r="S229" s="230">
        <v>0</v>
      </c>
      <c r="T229" s="231">
        <f>S229*H229</f>
        <v>0</v>
      </c>
      <c r="U229" s="40"/>
      <c r="V229" s="40"/>
      <c r="W229" s="40"/>
      <c r="X229" s="40"/>
      <c r="Y229" s="40"/>
      <c r="Z229" s="40"/>
      <c r="AA229" s="40"/>
      <c r="AB229" s="40"/>
      <c r="AC229" s="40"/>
      <c r="AD229" s="40"/>
      <c r="AE229" s="40"/>
      <c r="AR229" s="232" t="s">
        <v>253</v>
      </c>
      <c r="AT229" s="232" t="s">
        <v>222</v>
      </c>
      <c r="AU229" s="232" t="s">
        <v>86</v>
      </c>
      <c r="AY229" s="18" t="s">
        <v>199</v>
      </c>
      <c r="BE229" s="233">
        <f>IF(N229="základní",J229,0)</f>
        <v>0</v>
      </c>
      <c r="BF229" s="233">
        <f>IF(N229="snížená",J229,0)</f>
        <v>0</v>
      </c>
      <c r="BG229" s="233">
        <f>IF(N229="zákl. přenesená",J229,0)</f>
        <v>0</v>
      </c>
      <c r="BH229" s="233">
        <f>IF(N229="sníž. přenesená",J229,0)</f>
        <v>0</v>
      </c>
      <c r="BI229" s="233">
        <f>IF(N229="nulová",J229,0)</f>
        <v>0</v>
      </c>
      <c r="BJ229" s="18" t="s">
        <v>84</v>
      </c>
      <c r="BK229" s="233">
        <f>ROUND(I229*H229,2)</f>
        <v>0</v>
      </c>
      <c r="BL229" s="18" t="s">
        <v>253</v>
      </c>
      <c r="BM229" s="232" t="s">
        <v>463</v>
      </c>
    </row>
    <row r="230" spans="1:47" s="2" customFormat="1" ht="12">
      <c r="A230" s="40"/>
      <c r="B230" s="41"/>
      <c r="C230" s="42"/>
      <c r="D230" s="234" t="s">
        <v>210</v>
      </c>
      <c r="E230" s="42"/>
      <c r="F230" s="235" t="s">
        <v>464</v>
      </c>
      <c r="G230" s="42"/>
      <c r="H230" s="42"/>
      <c r="I230" s="138"/>
      <c r="J230" s="42"/>
      <c r="K230" s="42"/>
      <c r="L230" s="46"/>
      <c r="M230" s="236"/>
      <c r="N230" s="237"/>
      <c r="O230" s="86"/>
      <c r="P230" s="86"/>
      <c r="Q230" s="86"/>
      <c r="R230" s="86"/>
      <c r="S230" s="86"/>
      <c r="T230" s="87"/>
      <c r="U230" s="40"/>
      <c r="V230" s="40"/>
      <c r="W230" s="40"/>
      <c r="X230" s="40"/>
      <c r="Y230" s="40"/>
      <c r="Z230" s="40"/>
      <c r="AA230" s="40"/>
      <c r="AB230" s="40"/>
      <c r="AC230" s="40"/>
      <c r="AD230" s="40"/>
      <c r="AE230" s="40"/>
      <c r="AT230" s="18" t="s">
        <v>210</v>
      </c>
      <c r="AU230" s="18" t="s">
        <v>86</v>
      </c>
    </row>
    <row r="231" spans="1:65" s="2" customFormat="1" ht="19.8" customHeight="1">
      <c r="A231" s="40"/>
      <c r="B231" s="41"/>
      <c r="C231" s="260" t="s">
        <v>465</v>
      </c>
      <c r="D231" s="260" t="s">
        <v>222</v>
      </c>
      <c r="E231" s="261" t="s">
        <v>466</v>
      </c>
      <c r="F231" s="262" t="s">
        <v>467</v>
      </c>
      <c r="G231" s="263" t="s">
        <v>296</v>
      </c>
      <c r="H231" s="264">
        <v>10257.386</v>
      </c>
      <c r="I231" s="265"/>
      <c r="J231" s="266">
        <f>ROUND(I231*H231,2)</f>
        <v>0</v>
      </c>
      <c r="K231" s="262" t="s">
        <v>207</v>
      </c>
      <c r="L231" s="46"/>
      <c r="M231" s="267" t="s">
        <v>32</v>
      </c>
      <c r="N231" s="268" t="s">
        <v>48</v>
      </c>
      <c r="O231" s="86"/>
      <c r="P231" s="230">
        <f>O231*H231</f>
        <v>0</v>
      </c>
      <c r="Q231" s="230">
        <v>0</v>
      </c>
      <c r="R231" s="230">
        <f>Q231*H231</f>
        <v>0</v>
      </c>
      <c r="S231" s="230">
        <v>0</v>
      </c>
      <c r="T231" s="231">
        <f>S231*H231</f>
        <v>0</v>
      </c>
      <c r="U231" s="40"/>
      <c r="V231" s="40"/>
      <c r="W231" s="40"/>
      <c r="X231" s="40"/>
      <c r="Y231" s="40"/>
      <c r="Z231" s="40"/>
      <c r="AA231" s="40"/>
      <c r="AB231" s="40"/>
      <c r="AC231" s="40"/>
      <c r="AD231" s="40"/>
      <c r="AE231" s="40"/>
      <c r="AR231" s="232" t="s">
        <v>253</v>
      </c>
      <c r="AT231" s="232" t="s">
        <v>222</v>
      </c>
      <c r="AU231" s="232" t="s">
        <v>86</v>
      </c>
      <c r="AY231" s="18" t="s">
        <v>199</v>
      </c>
      <c r="BE231" s="233">
        <f>IF(N231="základní",J231,0)</f>
        <v>0</v>
      </c>
      <c r="BF231" s="233">
        <f>IF(N231="snížená",J231,0)</f>
        <v>0</v>
      </c>
      <c r="BG231" s="233">
        <f>IF(N231="zákl. přenesená",J231,0)</f>
        <v>0</v>
      </c>
      <c r="BH231" s="233">
        <f>IF(N231="sníž. přenesená",J231,0)</f>
        <v>0</v>
      </c>
      <c r="BI231" s="233">
        <f>IF(N231="nulová",J231,0)</f>
        <v>0</v>
      </c>
      <c r="BJ231" s="18" t="s">
        <v>84</v>
      </c>
      <c r="BK231" s="233">
        <f>ROUND(I231*H231,2)</f>
        <v>0</v>
      </c>
      <c r="BL231" s="18" t="s">
        <v>253</v>
      </c>
      <c r="BM231" s="232" t="s">
        <v>468</v>
      </c>
    </row>
    <row r="232" spans="1:47" s="2" customFormat="1" ht="12">
      <c r="A232" s="40"/>
      <c r="B232" s="41"/>
      <c r="C232" s="42"/>
      <c r="D232" s="234" t="s">
        <v>210</v>
      </c>
      <c r="E232" s="42"/>
      <c r="F232" s="235" t="s">
        <v>467</v>
      </c>
      <c r="G232" s="42"/>
      <c r="H232" s="42"/>
      <c r="I232" s="138"/>
      <c r="J232" s="42"/>
      <c r="K232" s="42"/>
      <c r="L232" s="46"/>
      <c r="M232" s="236"/>
      <c r="N232" s="237"/>
      <c r="O232" s="86"/>
      <c r="P232" s="86"/>
      <c r="Q232" s="86"/>
      <c r="R232" s="86"/>
      <c r="S232" s="86"/>
      <c r="T232" s="87"/>
      <c r="U232" s="40"/>
      <c r="V232" s="40"/>
      <c r="W232" s="40"/>
      <c r="X232" s="40"/>
      <c r="Y232" s="40"/>
      <c r="Z232" s="40"/>
      <c r="AA232" s="40"/>
      <c r="AB232" s="40"/>
      <c r="AC232" s="40"/>
      <c r="AD232" s="40"/>
      <c r="AE232" s="40"/>
      <c r="AT232" s="18" t="s">
        <v>210</v>
      </c>
      <c r="AU232" s="18" t="s">
        <v>86</v>
      </c>
    </row>
    <row r="233" spans="1:65" s="2" customFormat="1" ht="19.8" customHeight="1">
      <c r="A233" s="40"/>
      <c r="B233" s="41"/>
      <c r="C233" s="260" t="s">
        <v>367</v>
      </c>
      <c r="D233" s="260" t="s">
        <v>222</v>
      </c>
      <c r="E233" s="261" t="s">
        <v>469</v>
      </c>
      <c r="F233" s="262" t="s">
        <v>470</v>
      </c>
      <c r="G233" s="263" t="s">
        <v>296</v>
      </c>
      <c r="H233" s="264">
        <v>110.24</v>
      </c>
      <c r="I233" s="265"/>
      <c r="J233" s="266">
        <f>ROUND(I233*H233,2)</f>
        <v>0</v>
      </c>
      <c r="K233" s="262" t="s">
        <v>207</v>
      </c>
      <c r="L233" s="46"/>
      <c r="M233" s="267" t="s">
        <v>32</v>
      </c>
      <c r="N233" s="268" t="s">
        <v>48</v>
      </c>
      <c r="O233" s="86"/>
      <c r="P233" s="230">
        <f>O233*H233</f>
        <v>0</v>
      </c>
      <c r="Q233" s="230">
        <v>0</v>
      </c>
      <c r="R233" s="230">
        <f>Q233*H233</f>
        <v>0</v>
      </c>
      <c r="S233" s="230">
        <v>0</v>
      </c>
      <c r="T233" s="231">
        <f>S233*H233</f>
        <v>0</v>
      </c>
      <c r="U233" s="40"/>
      <c r="V233" s="40"/>
      <c r="W233" s="40"/>
      <c r="X233" s="40"/>
      <c r="Y233" s="40"/>
      <c r="Z233" s="40"/>
      <c r="AA233" s="40"/>
      <c r="AB233" s="40"/>
      <c r="AC233" s="40"/>
      <c r="AD233" s="40"/>
      <c r="AE233" s="40"/>
      <c r="AR233" s="232" t="s">
        <v>253</v>
      </c>
      <c r="AT233" s="232" t="s">
        <v>222</v>
      </c>
      <c r="AU233" s="232" t="s">
        <v>86</v>
      </c>
      <c r="AY233" s="18" t="s">
        <v>199</v>
      </c>
      <c r="BE233" s="233">
        <f>IF(N233="základní",J233,0)</f>
        <v>0</v>
      </c>
      <c r="BF233" s="233">
        <f>IF(N233="snížená",J233,0)</f>
        <v>0</v>
      </c>
      <c r="BG233" s="233">
        <f>IF(N233="zákl. přenesená",J233,0)</f>
        <v>0</v>
      </c>
      <c r="BH233" s="233">
        <f>IF(N233="sníž. přenesená",J233,0)</f>
        <v>0</v>
      </c>
      <c r="BI233" s="233">
        <f>IF(N233="nulová",J233,0)</f>
        <v>0</v>
      </c>
      <c r="BJ233" s="18" t="s">
        <v>84</v>
      </c>
      <c r="BK233" s="233">
        <f>ROUND(I233*H233,2)</f>
        <v>0</v>
      </c>
      <c r="BL233" s="18" t="s">
        <v>253</v>
      </c>
      <c r="BM233" s="232" t="s">
        <v>471</v>
      </c>
    </row>
    <row r="234" spans="1:47" s="2" customFormat="1" ht="12">
      <c r="A234" s="40"/>
      <c r="B234" s="41"/>
      <c r="C234" s="42"/>
      <c r="D234" s="234" t="s">
        <v>210</v>
      </c>
      <c r="E234" s="42"/>
      <c r="F234" s="235" t="s">
        <v>470</v>
      </c>
      <c r="G234" s="42"/>
      <c r="H234" s="42"/>
      <c r="I234" s="138"/>
      <c r="J234" s="42"/>
      <c r="K234" s="42"/>
      <c r="L234" s="46"/>
      <c r="M234" s="236"/>
      <c r="N234" s="237"/>
      <c r="O234" s="86"/>
      <c r="P234" s="86"/>
      <c r="Q234" s="86"/>
      <c r="R234" s="86"/>
      <c r="S234" s="86"/>
      <c r="T234" s="87"/>
      <c r="U234" s="40"/>
      <c r="V234" s="40"/>
      <c r="W234" s="40"/>
      <c r="X234" s="40"/>
      <c r="Y234" s="40"/>
      <c r="Z234" s="40"/>
      <c r="AA234" s="40"/>
      <c r="AB234" s="40"/>
      <c r="AC234" s="40"/>
      <c r="AD234" s="40"/>
      <c r="AE234" s="40"/>
      <c r="AT234" s="18" t="s">
        <v>210</v>
      </c>
      <c r="AU234" s="18" t="s">
        <v>86</v>
      </c>
    </row>
    <row r="235" spans="1:51" s="15" customFormat="1" ht="12">
      <c r="A235" s="15"/>
      <c r="B235" s="276"/>
      <c r="C235" s="277"/>
      <c r="D235" s="234" t="s">
        <v>213</v>
      </c>
      <c r="E235" s="278" t="s">
        <v>32</v>
      </c>
      <c r="F235" s="279" t="s">
        <v>448</v>
      </c>
      <c r="G235" s="277"/>
      <c r="H235" s="278" t="s">
        <v>32</v>
      </c>
      <c r="I235" s="280"/>
      <c r="J235" s="277"/>
      <c r="K235" s="277"/>
      <c r="L235" s="281"/>
      <c r="M235" s="282"/>
      <c r="N235" s="283"/>
      <c r="O235" s="283"/>
      <c r="P235" s="283"/>
      <c r="Q235" s="283"/>
      <c r="R235" s="283"/>
      <c r="S235" s="283"/>
      <c r="T235" s="284"/>
      <c r="U235" s="15"/>
      <c r="V235" s="15"/>
      <c r="W235" s="15"/>
      <c r="X235" s="15"/>
      <c r="Y235" s="15"/>
      <c r="Z235" s="15"/>
      <c r="AA235" s="15"/>
      <c r="AB235" s="15"/>
      <c r="AC235" s="15"/>
      <c r="AD235" s="15"/>
      <c r="AE235" s="15"/>
      <c r="AT235" s="285" t="s">
        <v>213</v>
      </c>
      <c r="AU235" s="285" t="s">
        <v>86</v>
      </c>
      <c r="AV235" s="15" t="s">
        <v>84</v>
      </c>
      <c r="AW235" s="15" t="s">
        <v>39</v>
      </c>
      <c r="AX235" s="15" t="s">
        <v>6</v>
      </c>
      <c r="AY235" s="285" t="s">
        <v>199</v>
      </c>
    </row>
    <row r="236" spans="1:51" s="13" customFormat="1" ht="12">
      <c r="A236" s="13"/>
      <c r="B236" s="238"/>
      <c r="C236" s="239"/>
      <c r="D236" s="234" t="s">
        <v>213</v>
      </c>
      <c r="E236" s="240" t="s">
        <v>32</v>
      </c>
      <c r="F236" s="241" t="s">
        <v>449</v>
      </c>
      <c r="G236" s="239"/>
      <c r="H236" s="242">
        <v>110.24</v>
      </c>
      <c r="I236" s="243"/>
      <c r="J236" s="239"/>
      <c r="K236" s="239"/>
      <c r="L236" s="244"/>
      <c r="M236" s="245"/>
      <c r="N236" s="246"/>
      <c r="O236" s="246"/>
      <c r="P236" s="246"/>
      <c r="Q236" s="246"/>
      <c r="R236" s="246"/>
      <c r="S236" s="246"/>
      <c r="T236" s="247"/>
      <c r="U236" s="13"/>
      <c r="V236" s="13"/>
      <c r="W236" s="13"/>
      <c r="X236" s="13"/>
      <c r="Y236" s="13"/>
      <c r="Z236" s="13"/>
      <c r="AA236" s="13"/>
      <c r="AB236" s="13"/>
      <c r="AC236" s="13"/>
      <c r="AD236" s="13"/>
      <c r="AE236" s="13"/>
      <c r="AT236" s="248" t="s">
        <v>213</v>
      </c>
      <c r="AU236" s="248" t="s">
        <v>86</v>
      </c>
      <c r="AV236" s="13" t="s">
        <v>86</v>
      </c>
      <c r="AW236" s="13" t="s">
        <v>39</v>
      </c>
      <c r="AX236" s="13" t="s">
        <v>6</v>
      </c>
      <c r="AY236" s="248" t="s">
        <v>199</v>
      </c>
    </row>
    <row r="237" spans="1:51" s="14" customFormat="1" ht="12">
      <c r="A237" s="14"/>
      <c r="B237" s="249"/>
      <c r="C237" s="250"/>
      <c r="D237" s="234" t="s">
        <v>213</v>
      </c>
      <c r="E237" s="251" t="s">
        <v>32</v>
      </c>
      <c r="F237" s="252" t="s">
        <v>215</v>
      </c>
      <c r="G237" s="250"/>
      <c r="H237" s="253">
        <v>110.24</v>
      </c>
      <c r="I237" s="254"/>
      <c r="J237" s="250"/>
      <c r="K237" s="250"/>
      <c r="L237" s="255"/>
      <c r="M237" s="269"/>
      <c r="N237" s="270"/>
      <c r="O237" s="270"/>
      <c r="P237" s="270"/>
      <c r="Q237" s="270"/>
      <c r="R237" s="270"/>
      <c r="S237" s="270"/>
      <c r="T237" s="271"/>
      <c r="U237" s="14"/>
      <c r="V237" s="14"/>
      <c r="W237" s="14"/>
      <c r="X237" s="14"/>
      <c r="Y237" s="14"/>
      <c r="Z237" s="14"/>
      <c r="AA237" s="14"/>
      <c r="AB237" s="14"/>
      <c r="AC237" s="14"/>
      <c r="AD237" s="14"/>
      <c r="AE237" s="14"/>
      <c r="AT237" s="259" t="s">
        <v>213</v>
      </c>
      <c r="AU237" s="259" t="s">
        <v>86</v>
      </c>
      <c r="AV237" s="14" t="s">
        <v>209</v>
      </c>
      <c r="AW237" s="14" t="s">
        <v>39</v>
      </c>
      <c r="AX237" s="14" t="s">
        <v>84</v>
      </c>
      <c r="AY237" s="259" t="s">
        <v>199</v>
      </c>
    </row>
    <row r="238" spans="1:65" s="2" customFormat="1" ht="19.8" customHeight="1">
      <c r="A238" s="40"/>
      <c r="B238" s="41"/>
      <c r="C238" s="260" t="s">
        <v>472</v>
      </c>
      <c r="D238" s="260" t="s">
        <v>222</v>
      </c>
      <c r="E238" s="261" t="s">
        <v>473</v>
      </c>
      <c r="F238" s="262" t="s">
        <v>474</v>
      </c>
      <c r="G238" s="263" t="s">
        <v>296</v>
      </c>
      <c r="H238" s="264">
        <v>4.514</v>
      </c>
      <c r="I238" s="265"/>
      <c r="J238" s="266">
        <f>ROUND(I238*H238,2)</f>
        <v>0</v>
      </c>
      <c r="K238" s="262" t="s">
        <v>207</v>
      </c>
      <c r="L238" s="46"/>
      <c r="M238" s="267" t="s">
        <v>32</v>
      </c>
      <c r="N238" s="268" t="s">
        <v>48</v>
      </c>
      <c r="O238" s="86"/>
      <c r="P238" s="230">
        <f>O238*H238</f>
        <v>0</v>
      </c>
      <c r="Q238" s="230">
        <v>0</v>
      </c>
      <c r="R238" s="230">
        <f>Q238*H238</f>
        <v>0</v>
      </c>
      <c r="S238" s="230">
        <v>0</v>
      </c>
      <c r="T238" s="231">
        <f>S238*H238</f>
        <v>0</v>
      </c>
      <c r="U238" s="40"/>
      <c r="V238" s="40"/>
      <c r="W238" s="40"/>
      <c r="X238" s="40"/>
      <c r="Y238" s="40"/>
      <c r="Z238" s="40"/>
      <c r="AA238" s="40"/>
      <c r="AB238" s="40"/>
      <c r="AC238" s="40"/>
      <c r="AD238" s="40"/>
      <c r="AE238" s="40"/>
      <c r="AR238" s="232" t="s">
        <v>253</v>
      </c>
      <c r="AT238" s="232" t="s">
        <v>222</v>
      </c>
      <c r="AU238" s="232" t="s">
        <v>86</v>
      </c>
      <c r="AY238" s="18" t="s">
        <v>199</v>
      </c>
      <c r="BE238" s="233">
        <f>IF(N238="základní",J238,0)</f>
        <v>0</v>
      </c>
      <c r="BF238" s="233">
        <f>IF(N238="snížená",J238,0)</f>
        <v>0</v>
      </c>
      <c r="BG238" s="233">
        <f>IF(N238="zákl. přenesená",J238,0)</f>
        <v>0</v>
      </c>
      <c r="BH238" s="233">
        <f>IF(N238="sníž. přenesená",J238,0)</f>
        <v>0</v>
      </c>
      <c r="BI238" s="233">
        <f>IF(N238="nulová",J238,0)</f>
        <v>0</v>
      </c>
      <c r="BJ238" s="18" t="s">
        <v>84</v>
      </c>
      <c r="BK238" s="233">
        <f>ROUND(I238*H238,2)</f>
        <v>0</v>
      </c>
      <c r="BL238" s="18" t="s">
        <v>253</v>
      </c>
      <c r="BM238" s="232" t="s">
        <v>475</v>
      </c>
    </row>
    <row r="239" spans="1:47" s="2" customFormat="1" ht="12">
      <c r="A239" s="40"/>
      <c r="B239" s="41"/>
      <c r="C239" s="42"/>
      <c r="D239" s="234" t="s">
        <v>210</v>
      </c>
      <c r="E239" s="42"/>
      <c r="F239" s="235" t="s">
        <v>474</v>
      </c>
      <c r="G239" s="42"/>
      <c r="H239" s="42"/>
      <c r="I239" s="138"/>
      <c r="J239" s="42"/>
      <c r="K239" s="42"/>
      <c r="L239" s="46"/>
      <c r="M239" s="236"/>
      <c r="N239" s="237"/>
      <c r="O239" s="86"/>
      <c r="P239" s="86"/>
      <c r="Q239" s="86"/>
      <c r="R239" s="86"/>
      <c r="S239" s="86"/>
      <c r="T239" s="87"/>
      <c r="U239" s="40"/>
      <c r="V239" s="40"/>
      <c r="W239" s="40"/>
      <c r="X239" s="40"/>
      <c r="Y239" s="40"/>
      <c r="Z239" s="40"/>
      <c r="AA239" s="40"/>
      <c r="AB239" s="40"/>
      <c r="AC239" s="40"/>
      <c r="AD239" s="40"/>
      <c r="AE239" s="40"/>
      <c r="AT239" s="18" t="s">
        <v>210</v>
      </c>
      <c r="AU239" s="18" t="s">
        <v>86</v>
      </c>
    </row>
    <row r="240" spans="1:65" s="2" customFormat="1" ht="19.8" customHeight="1">
      <c r="A240" s="40"/>
      <c r="B240" s="41"/>
      <c r="C240" s="260" t="s">
        <v>371</v>
      </c>
      <c r="D240" s="260" t="s">
        <v>222</v>
      </c>
      <c r="E240" s="261" t="s">
        <v>476</v>
      </c>
      <c r="F240" s="262" t="s">
        <v>477</v>
      </c>
      <c r="G240" s="263" t="s">
        <v>296</v>
      </c>
      <c r="H240" s="264">
        <v>355.123</v>
      </c>
      <c r="I240" s="265"/>
      <c r="J240" s="266">
        <f>ROUND(I240*H240,2)</f>
        <v>0</v>
      </c>
      <c r="K240" s="262" t="s">
        <v>207</v>
      </c>
      <c r="L240" s="46"/>
      <c r="M240" s="267" t="s">
        <v>32</v>
      </c>
      <c r="N240" s="268" t="s">
        <v>48</v>
      </c>
      <c r="O240" s="86"/>
      <c r="P240" s="230">
        <f>O240*H240</f>
        <v>0</v>
      </c>
      <c r="Q240" s="230">
        <v>0</v>
      </c>
      <c r="R240" s="230">
        <f>Q240*H240</f>
        <v>0</v>
      </c>
      <c r="S240" s="230">
        <v>0</v>
      </c>
      <c r="T240" s="231">
        <f>S240*H240</f>
        <v>0</v>
      </c>
      <c r="U240" s="40"/>
      <c r="V240" s="40"/>
      <c r="W240" s="40"/>
      <c r="X240" s="40"/>
      <c r="Y240" s="40"/>
      <c r="Z240" s="40"/>
      <c r="AA240" s="40"/>
      <c r="AB240" s="40"/>
      <c r="AC240" s="40"/>
      <c r="AD240" s="40"/>
      <c r="AE240" s="40"/>
      <c r="AR240" s="232" t="s">
        <v>253</v>
      </c>
      <c r="AT240" s="232" t="s">
        <v>222</v>
      </c>
      <c r="AU240" s="232" t="s">
        <v>86</v>
      </c>
      <c r="AY240" s="18" t="s">
        <v>199</v>
      </c>
      <c r="BE240" s="233">
        <f>IF(N240="základní",J240,0)</f>
        <v>0</v>
      </c>
      <c r="BF240" s="233">
        <f>IF(N240="snížená",J240,0)</f>
        <v>0</v>
      </c>
      <c r="BG240" s="233">
        <f>IF(N240="zákl. přenesená",J240,0)</f>
        <v>0</v>
      </c>
      <c r="BH240" s="233">
        <f>IF(N240="sníž. přenesená",J240,0)</f>
        <v>0</v>
      </c>
      <c r="BI240" s="233">
        <f>IF(N240="nulová",J240,0)</f>
        <v>0</v>
      </c>
      <c r="BJ240" s="18" t="s">
        <v>84</v>
      </c>
      <c r="BK240" s="233">
        <f>ROUND(I240*H240,2)</f>
        <v>0</v>
      </c>
      <c r="BL240" s="18" t="s">
        <v>253</v>
      </c>
      <c r="BM240" s="232" t="s">
        <v>478</v>
      </c>
    </row>
    <row r="241" spans="1:47" s="2" customFormat="1" ht="12">
      <c r="A241" s="40"/>
      <c r="B241" s="41"/>
      <c r="C241" s="42"/>
      <c r="D241" s="234" t="s">
        <v>210</v>
      </c>
      <c r="E241" s="42"/>
      <c r="F241" s="235" t="s">
        <v>477</v>
      </c>
      <c r="G241" s="42"/>
      <c r="H241" s="42"/>
      <c r="I241" s="138"/>
      <c r="J241" s="42"/>
      <c r="K241" s="42"/>
      <c r="L241" s="46"/>
      <c r="M241" s="236"/>
      <c r="N241" s="237"/>
      <c r="O241" s="86"/>
      <c r="P241" s="86"/>
      <c r="Q241" s="86"/>
      <c r="R241" s="86"/>
      <c r="S241" s="86"/>
      <c r="T241" s="87"/>
      <c r="U241" s="40"/>
      <c r="V241" s="40"/>
      <c r="W241" s="40"/>
      <c r="X241" s="40"/>
      <c r="Y241" s="40"/>
      <c r="Z241" s="40"/>
      <c r="AA241" s="40"/>
      <c r="AB241" s="40"/>
      <c r="AC241" s="40"/>
      <c r="AD241" s="40"/>
      <c r="AE241" s="40"/>
      <c r="AT241" s="18" t="s">
        <v>210</v>
      </c>
      <c r="AU241" s="18" t="s">
        <v>86</v>
      </c>
    </row>
    <row r="242" spans="1:63" s="12" customFormat="1" ht="22.8" customHeight="1">
      <c r="A242" s="12"/>
      <c r="B242" s="204"/>
      <c r="C242" s="205"/>
      <c r="D242" s="206" t="s">
        <v>76</v>
      </c>
      <c r="E242" s="218" t="s">
        <v>81</v>
      </c>
      <c r="F242" s="218" t="s">
        <v>479</v>
      </c>
      <c r="G242" s="205"/>
      <c r="H242" s="205"/>
      <c r="I242" s="208"/>
      <c r="J242" s="219">
        <f>BK242</f>
        <v>0</v>
      </c>
      <c r="K242" s="205"/>
      <c r="L242" s="210"/>
      <c r="M242" s="211"/>
      <c r="N242" s="212"/>
      <c r="O242" s="212"/>
      <c r="P242" s="213">
        <f>SUM(P243:P250)</f>
        <v>0</v>
      </c>
      <c r="Q242" s="212"/>
      <c r="R242" s="213">
        <f>SUM(R243:R250)</f>
        <v>0</v>
      </c>
      <c r="S242" s="212"/>
      <c r="T242" s="214">
        <f>SUM(T243:T250)</f>
        <v>0</v>
      </c>
      <c r="U242" s="12"/>
      <c r="V242" s="12"/>
      <c r="W242" s="12"/>
      <c r="X242" s="12"/>
      <c r="Y242" s="12"/>
      <c r="Z242" s="12"/>
      <c r="AA242" s="12"/>
      <c r="AB242" s="12"/>
      <c r="AC242" s="12"/>
      <c r="AD242" s="12"/>
      <c r="AE242" s="12"/>
      <c r="AR242" s="215" t="s">
        <v>84</v>
      </c>
      <c r="AT242" s="216" t="s">
        <v>76</v>
      </c>
      <c r="AU242" s="216" t="s">
        <v>84</v>
      </c>
      <c r="AY242" s="215" t="s">
        <v>199</v>
      </c>
      <c r="BK242" s="217">
        <f>SUM(BK243:BK250)</f>
        <v>0</v>
      </c>
    </row>
    <row r="243" spans="1:65" s="2" customFormat="1" ht="40.2" customHeight="1">
      <c r="A243" s="40"/>
      <c r="B243" s="41"/>
      <c r="C243" s="260" t="s">
        <v>480</v>
      </c>
      <c r="D243" s="260" t="s">
        <v>222</v>
      </c>
      <c r="E243" s="261" t="s">
        <v>481</v>
      </c>
      <c r="F243" s="262" t="s">
        <v>482</v>
      </c>
      <c r="G243" s="263" t="s">
        <v>296</v>
      </c>
      <c r="H243" s="264">
        <v>228.842</v>
      </c>
      <c r="I243" s="265"/>
      <c r="J243" s="266">
        <f>ROUND(I243*H243,2)</f>
        <v>0</v>
      </c>
      <c r="K243" s="262" t="s">
        <v>207</v>
      </c>
      <c r="L243" s="46"/>
      <c r="M243" s="267" t="s">
        <v>32</v>
      </c>
      <c r="N243" s="268" t="s">
        <v>48</v>
      </c>
      <c r="O243" s="86"/>
      <c r="P243" s="230">
        <f>O243*H243</f>
        <v>0</v>
      </c>
      <c r="Q243" s="230">
        <v>0</v>
      </c>
      <c r="R243" s="230">
        <f>Q243*H243</f>
        <v>0</v>
      </c>
      <c r="S243" s="230">
        <v>0</v>
      </c>
      <c r="T243" s="231">
        <f>S243*H243</f>
        <v>0</v>
      </c>
      <c r="U243" s="40"/>
      <c r="V243" s="40"/>
      <c r="W243" s="40"/>
      <c r="X243" s="40"/>
      <c r="Y243" s="40"/>
      <c r="Z243" s="40"/>
      <c r="AA243" s="40"/>
      <c r="AB243" s="40"/>
      <c r="AC243" s="40"/>
      <c r="AD243" s="40"/>
      <c r="AE243" s="40"/>
      <c r="AR243" s="232" t="s">
        <v>209</v>
      </c>
      <c r="AT243" s="232" t="s">
        <v>222</v>
      </c>
      <c r="AU243" s="232" t="s">
        <v>86</v>
      </c>
      <c r="AY243" s="18" t="s">
        <v>199</v>
      </c>
      <c r="BE243" s="233">
        <f>IF(N243="základní",J243,0)</f>
        <v>0</v>
      </c>
      <c r="BF243" s="233">
        <f>IF(N243="snížená",J243,0)</f>
        <v>0</v>
      </c>
      <c r="BG243" s="233">
        <f>IF(N243="zákl. přenesená",J243,0)</f>
        <v>0</v>
      </c>
      <c r="BH243" s="233">
        <f>IF(N243="sníž. přenesená",J243,0)</f>
        <v>0</v>
      </c>
      <c r="BI243" s="233">
        <f>IF(N243="nulová",J243,0)</f>
        <v>0</v>
      </c>
      <c r="BJ243" s="18" t="s">
        <v>84</v>
      </c>
      <c r="BK243" s="233">
        <f>ROUND(I243*H243,2)</f>
        <v>0</v>
      </c>
      <c r="BL243" s="18" t="s">
        <v>209</v>
      </c>
      <c r="BM243" s="232" t="s">
        <v>483</v>
      </c>
    </row>
    <row r="244" spans="1:47" s="2" customFormat="1" ht="12">
      <c r="A244" s="40"/>
      <c r="B244" s="41"/>
      <c r="C244" s="42"/>
      <c r="D244" s="234" t="s">
        <v>210</v>
      </c>
      <c r="E244" s="42"/>
      <c r="F244" s="235" t="s">
        <v>482</v>
      </c>
      <c r="G244" s="42"/>
      <c r="H244" s="42"/>
      <c r="I244" s="138"/>
      <c r="J244" s="42"/>
      <c r="K244" s="42"/>
      <c r="L244" s="46"/>
      <c r="M244" s="236"/>
      <c r="N244" s="237"/>
      <c r="O244" s="86"/>
      <c r="P244" s="86"/>
      <c r="Q244" s="86"/>
      <c r="R244" s="86"/>
      <c r="S244" s="86"/>
      <c r="T244" s="87"/>
      <c r="U244" s="40"/>
      <c r="V244" s="40"/>
      <c r="W244" s="40"/>
      <c r="X244" s="40"/>
      <c r="Y244" s="40"/>
      <c r="Z244" s="40"/>
      <c r="AA244" s="40"/>
      <c r="AB244" s="40"/>
      <c r="AC244" s="40"/>
      <c r="AD244" s="40"/>
      <c r="AE244" s="40"/>
      <c r="AT244" s="18" t="s">
        <v>210</v>
      </c>
      <c r="AU244" s="18" t="s">
        <v>86</v>
      </c>
    </row>
    <row r="245" spans="1:65" s="2" customFormat="1" ht="40.2" customHeight="1">
      <c r="A245" s="40"/>
      <c r="B245" s="41"/>
      <c r="C245" s="260" t="s">
        <v>375</v>
      </c>
      <c r="D245" s="260" t="s">
        <v>222</v>
      </c>
      <c r="E245" s="261" t="s">
        <v>484</v>
      </c>
      <c r="F245" s="262" t="s">
        <v>485</v>
      </c>
      <c r="G245" s="263" t="s">
        <v>296</v>
      </c>
      <c r="H245" s="264">
        <v>493.068</v>
      </c>
      <c r="I245" s="265"/>
      <c r="J245" s="266">
        <f>ROUND(I245*H245,2)</f>
        <v>0</v>
      </c>
      <c r="K245" s="262" t="s">
        <v>207</v>
      </c>
      <c r="L245" s="46"/>
      <c r="M245" s="267" t="s">
        <v>32</v>
      </c>
      <c r="N245" s="268" t="s">
        <v>48</v>
      </c>
      <c r="O245" s="86"/>
      <c r="P245" s="230">
        <f>O245*H245</f>
        <v>0</v>
      </c>
      <c r="Q245" s="230">
        <v>0</v>
      </c>
      <c r="R245" s="230">
        <f>Q245*H245</f>
        <v>0</v>
      </c>
      <c r="S245" s="230">
        <v>0</v>
      </c>
      <c r="T245" s="231">
        <f>S245*H245</f>
        <v>0</v>
      </c>
      <c r="U245" s="40"/>
      <c r="V245" s="40"/>
      <c r="W245" s="40"/>
      <c r="X245" s="40"/>
      <c r="Y245" s="40"/>
      <c r="Z245" s="40"/>
      <c r="AA245" s="40"/>
      <c r="AB245" s="40"/>
      <c r="AC245" s="40"/>
      <c r="AD245" s="40"/>
      <c r="AE245" s="40"/>
      <c r="AR245" s="232" t="s">
        <v>209</v>
      </c>
      <c r="AT245" s="232" t="s">
        <v>222</v>
      </c>
      <c r="AU245" s="232" t="s">
        <v>86</v>
      </c>
      <c r="AY245" s="18" t="s">
        <v>199</v>
      </c>
      <c r="BE245" s="233">
        <f>IF(N245="základní",J245,0)</f>
        <v>0</v>
      </c>
      <c r="BF245" s="233">
        <f>IF(N245="snížená",J245,0)</f>
        <v>0</v>
      </c>
      <c r="BG245" s="233">
        <f>IF(N245="zákl. přenesená",J245,0)</f>
        <v>0</v>
      </c>
      <c r="BH245" s="233">
        <f>IF(N245="sníž. přenesená",J245,0)</f>
        <v>0</v>
      </c>
      <c r="BI245" s="233">
        <f>IF(N245="nulová",J245,0)</f>
        <v>0</v>
      </c>
      <c r="BJ245" s="18" t="s">
        <v>84</v>
      </c>
      <c r="BK245" s="233">
        <f>ROUND(I245*H245,2)</f>
        <v>0</v>
      </c>
      <c r="BL245" s="18" t="s">
        <v>209</v>
      </c>
      <c r="BM245" s="232" t="s">
        <v>486</v>
      </c>
    </row>
    <row r="246" spans="1:47" s="2" customFormat="1" ht="12">
      <c r="A246" s="40"/>
      <c r="B246" s="41"/>
      <c r="C246" s="42"/>
      <c r="D246" s="234" t="s">
        <v>210</v>
      </c>
      <c r="E246" s="42"/>
      <c r="F246" s="235" t="s">
        <v>485</v>
      </c>
      <c r="G246" s="42"/>
      <c r="H246" s="42"/>
      <c r="I246" s="138"/>
      <c r="J246" s="42"/>
      <c r="K246" s="42"/>
      <c r="L246" s="46"/>
      <c r="M246" s="236"/>
      <c r="N246" s="237"/>
      <c r="O246" s="86"/>
      <c r="P246" s="86"/>
      <c r="Q246" s="86"/>
      <c r="R246" s="86"/>
      <c r="S246" s="86"/>
      <c r="T246" s="87"/>
      <c r="U246" s="40"/>
      <c r="V246" s="40"/>
      <c r="W246" s="40"/>
      <c r="X246" s="40"/>
      <c r="Y246" s="40"/>
      <c r="Z246" s="40"/>
      <c r="AA246" s="40"/>
      <c r="AB246" s="40"/>
      <c r="AC246" s="40"/>
      <c r="AD246" s="40"/>
      <c r="AE246" s="40"/>
      <c r="AT246" s="18" t="s">
        <v>210</v>
      </c>
      <c r="AU246" s="18" t="s">
        <v>86</v>
      </c>
    </row>
    <row r="247" spans="1:51" s="13" customFormat="1" ht="12">
      <c r="A247" s="13"/>
      <c r="B247" s="238"/>
      <c r="C247" s="239"/>
      <c r="D247" s="234" t="s">
        <v>213</v>
      </c>
      <c r="E247" s="240" t="s">
        <v>32</v>
      </c>
      <c r="F247" s="241" t="s">
        <v>487</v>
      </c>
      <c r="G247" s="239"/>
      <c r="H247" s="242">
        <v>493.068</v>
      </c>
      <c r="I247" s="243"/>
      <c r="J247" s="239"/>
      <c r="K247" s="239"/>
      <c r="L247" s="244"/>
      <c r="M247" s="245"/>
      <c r="N247" s="246"/>
      <c r="O247" s="246"/>
      <c r="P247" s="246"/>
      <c r="Q247" s="246"/>
      <c r="R247" s="246"/>
      <c r="S247" s="246"/>
      <c r="T247" s="247"/>
      <c r="U247" s="13"/>
      <c r="V247" s="13"/>
      <c r="W247" s="13"/>
      <c r="X247" s="13"/>
      <c r="Y247" s="13"/>
      <c r="Z247" s="13"/>
      <c r="AA247" s="13"/>
      <c r="AB247" s="13"/>
      <c r="AC247" s="13"/>
      <c r="AD247" s="13"/>
      <c r="AE247" s="13"/>
      <c r="AT247" s="248" t="s">
        <v>213</v>
      </c>
      <c r="AU247" s="248" t="s">
        <v>86</v>
      </c>
      <c r="AV247" s="13" t="s">
        <v>86</v>
      </c>
      <c r="AW247" s="13" t="s">
        <v>39</v>
      </c>
      <c r="AX247" s="13" t="s">
        <v>6</v>
      </c>
      <c r="AY247" s="248" t="s">
        <v>199</v>
      </c>
    </row>
    <row r="248" spans="1:51" s="14" customFormat="1" ht="12">
      <c r="A248" s="14"/>
      <c r="B248" s="249"/>
      <c r="C248" s="250"/>
      <c r="D248" s="234" t="s">
        <v>213</v>
      </c>
      <c r="E248" s="251" t="s">
        <v>32</v>
      </c>
      <c r="F248" s="252" t="s">
        <v>215</v>
      </c>
      <c r="G248" s="250"/>
      <c r="H248" s="253">
        <v>493.068</v>
      </c>
      <c r="I248" s="254"/>
      <c r="J248" s="250"/>
      <c r="K248" s="250"/>
      <c r="L248" s="255"/>
      <c r="M248" s="269"/>
      <c r="N248" s="270"/>
      <c r="O248" s="270"/>
      <c r="P248" s="270"/>
      <c r="Q248" s="270"/>
      <c r="R248" s="270"/>
      <c r="S248" s="270"/>
      <c r="T248" s="271"/>
      <c r="U248" s="14"/>
      <c r="V248" s="14"/>
      <c r="W248" s="14"/>
      <c r="X248" s="14"/>
      <c r="Y248" s="14"/>
      <c r="Z248" s="14"/>
      <c r="AA248" s="14"/>
      <c r="AB248" s="14"/>
      <c r="AC248" s="14"/>
      <c r="AD248" s="14"/>
      <c r="AE248" s="14"/>
      <c r="AT248" s="259" t="s">
        <v>213</v>
      </c>
      <c r="AU248" s="259" t="s">
        <v>86</v>
      </c>
      <c r="AV248" s="14" t="s">
        <v>209</v>
      </c>
      <c r="AW248" s="14" t="s">
        <v>39</v>
      </c>
      <c r="AX248" s="14" t="s">
        <v>84</v>
      </c>
      <c r="AY248" s="259" t="s">
        <v>199</v>
      </c>
    </row>
    <row r="249" spans="1:65" s="2" customFormat="1" ht="19.8" customHeight="1">
      <c r="A249" s="40"/>
      <c r="B249" s="41"/>
      <c r="C249" s="260" t="s">
        <v>488</v>
      </c>
      <c r="D249" s="260" t="s">
        <v>222</v>
      </c>
      <c r="E249" s="261" t="s">
        <v>461</v>
      </c>
      <c r="F249" s="262" t="s">
        <v>462</v>
      </c>
      <c r="G249" s="263" t="s">
        <v>296</v>
      </c>
      <c r="H249" s="264">
        <v>721.91</v>
      </c>
      <c r="I249" s="265"/>
      <c r="J249" s="266">
        <f>ROUND(I249*H249,2)</f>
        <v>0</v>
      </c>
      <c r="K249" s="262" t="s">
        <v>207</v>
      </c>
      <c r="L249" s="46"/>
      <c r="M249" s="267" t="s">
        <v>32</v>
      </c>
      <c r="N249" s="268" t="s">
        <v>48</v>
      </c>
      <c r="O249" s="86"/>
      <c r="P249" s="230">
        <f>O249*H249</f>
        <v>0</v>
      </c>
      <c r="Q249" s="230">
        <v>0</v>
      </c>
      <c r="R249" s="230">
        <f>Q249*H249</f>
        <v>0</v>
      </c>
      <c r="S249" s="230">
        <v>0</v>
      </c>
      <c r="T249" s="231">
        <f>S249*H249</f>
        <v>0</v>
      </c>
      <c r="U249" s="40"/>
      <c r="V249" s="40"/>
      <c r="W249" s="40"/>
      <c r="X249" s="40"/>
      <c r="Y249" s="40"/>
      <c r="Z249" s="40"/>
      <c r="AA249" s="40"/>
      <c r="AB249" s="40"/>
      <c r="AC249" s="40"/>
      <c r="AD249" s="40"/>
      <c r="AE249" s="40"/>
      <c r="AR249" s="232" t="s">
        <v>209</v>
      </c>
      <c r="AT249" s="232" t="s">
        <v>222</v>
      </c>
      <c r="AU249" s="232" t="s">
        <v>86</v>
      </c>
      <c r="AY249" s="18" t="s">
        <v>199</v>
      </c>
      <c r="BE249" s="233">
        <f>IF(N249="základní",J249,0)</f>
        <v>0</v>
      </c>
      <c r="BF249" s="233">
        <f>IF(N249="snížená",J249,0)</f>
        <v>0</v>
      </c>
      <c r="BG249" s="233">
        <f>IF(N249="zákl. přenesená",J249,0)</f>
        <v>0</v>
      </c>
      <c r="BH249" s="233">
        <f>IF(N249="sníž. přenesená",J249,0)</f>
        <v>0</v>
      </c>
      <c r="BI249" s="233">
        <f>IF(N249="nulová",J249,0)</f>
        <v>0</v>
      </c>
      <c r="BJ249" s="18" t="s">
        <v>84</v>
      </c>
      <c r="BK249" s="233">
        <f>ROUND(I249*H249,2)</f>
        <v>0</v>
      </c>
      <c r="BL249" s="18" t="s">
        <v>209</v>
      </c>
      <c r="BM249" s="232" t="s">
        <v>489</v>
      </c>
    </row>
    <row r="250" spans="1:47" s="2" customFormat="1" ht="12">
      <c r="A250" s="40"/>
      <c r="B250" s="41"/>
      <c r="C250" s="42"/>
      <c r="D250" s="234" t="s">
        <v>210</v>
      </c>
      <c r="E250" s="42"/>
      <c r="F250" s="235" t="s">
        <v>464</v>
      </c>
      <c r="G250" s="42"/>
      <c r="H250" s="42"/>
      <c r="I250" s="138"/>
      <c r="J250" s="42"/>
      <c r="K250" s="42"/>
      <c r="L250" s="46"/>
      <c r="M250" s="272"/>
      <c r="N250" s="273"/>
      <c r="O250" s="274"/>
      <c r="P250" s="274"/>
      <c r="Q250" s="274"/>
      <c r="R250" s="274"/>
      <c r="S250" s="274"/>
      <c r="T250" s="275"/>
      <c r="U250" s="40"/>
      <c r="V250" s="40"/>
      <c r="W250" s="40"/>
      <c r="X250" s="40"/>
      <c r="Y250" s="40"/>
      <c r="Z250" s="40"/>
      <c r="AA250" s="40"/>
      <c r="AB250" s="40"/>
      <c r="AC250" s="40"/>
      <c r="AD250" s="40"/>
      <c r="AE250" s="40"/>
      <c r="AT250" s="18" t="s">
        <v>210</v>
      </c>
      <c r="AU250" s="18" t="s">
        <v>86</v>
      </c>
    </row>
    <row r="251" spans="1:31" s="2" customFormat="1" ht="6.95" customHeight="1">
      <c r="A251" s="40"/>
      <c r="B251" s="61"/>
      <c r="C251" s="62"/>
      <c r="D251" s="62"/>
      <c r="E251" s="62"/>
      <c r="F251" s="62"/>
      <c r="G251" s="62"/>
      <c r="H251" s="62"/>
      <c r="I251" s="168"/>
      <c r="J251" s="62"/>
      <c r="K251" s="62"/>
      <c r="L251" s="46"/>
      <c r="M251" s="40"/>
      <c r="O251" s="40"/>
      <c r="P251" s="40"/>
      <c r="Q251" s="40"/>
      <c r="R251" s="40"/>
      <c r="S251" s="40"/>
      <c r="T251" s="40"/>
      <c r="U251" s="40"/>
      <c r="V251" s="40"/>
      <c r="W251" s="40"/>
      <c r="X251" s="40"/>
      <c r="Y251" s="40"/>
      <c r="Z251" s="40"/>
      <c r="AA251" s="40"/>
      <c r="AB251" s="40"/>
      <c r="AC251" s="40"/>
      <c r="AD251" s="40"/>
      <c r="AE251" s="40"/>
    </row>
  </sheetData>
  <sheetProtection password="CC35" sheet="1" objects="1" scenarios="1" formatColumns="0" formatRows="0" autoFilter="0"/>
  <autoFilter ref="C82:K250"/>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04"/>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95</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24.6" customHeight="1">
      <c r="A9" s="40"/>
      <c r="B9" s="46"/>
      <c r="C9" s="40"/>
      <c r="D9" s="40"/>
      <c r="E9" s="140" t="s">
        <v>490</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ROUND(J82,15)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ROUND((SUM(BE82:BE103)),15)</f>
        <v>0</v>
      </c>
      <c r="G33" s="40"/>
      <c r="H33" s="40"/>
      <c r="I33" s="157">
        <v>0.21</v>
      </c>
      <c r="J33" s="156">
        <f>ROUND(((SUM(BE82:BE103))*I33),15)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ROUND((SUM(BF82:BF103)),15)</f>
        <v>0</v>
      </c>
      <c r="G34" s="40"/>
      <c r="H34" s="40"/>
      <c r="I34" s="157">
        <v>0.15</v>
      </c>
      <c r="J34" s="156">
        <f>ROUND(((SUM(BF82:BF103))*I34),15)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ROUND((SUM(BG82:BG103)),15)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ROUND((SUM(BH82:BH103)),15)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ROUND((SUM(BI82:BI103)),15)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24.6" customHeight="1">
      <c r="A50" s="40"/>
      <c r="B50" s="41"/>
      <c r="C50" s="42"/>
      <c r="D50" s="42"/>
      <c r="E50" s="71" t="str">
        <f>E9</f>
        <v>SO 01-10-01.1 - Následná úprava koleje, km 67,60 - km 75,60</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J82</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J83</f>
        <v>0</v>
      </c>
      <c r="K60" s="179"/>
      <c r="L60" s="184"/>
      <c r="S60" s="9"/>
      <c r="T60" s="9"/>
      <c r="U60" s="9"/>
      <c r="V60" s="9"/>
      <c r="W60" s="9"/>
      <c r="X60" s="9"/>
      <c r="Y60" s="9"/>
      <c r="Z60" s="9"/>
      <c r="AA60" s="9"/>
      <c r="AB60" s="9"/>
      <c r="AC60" s="9"/>
      <c r="AD60" s="9"/>
      <c r="AE60" s="9"/>
    </row>
    <row r="61" spans="1:31" s="10" customFormat="1" ht="19.9" customHeight="1">
      <c r="A61" s="10"/>
      <c r="B61" s="185"/>
      <c r="C61" s="186"/>
      <c r="D61" s="187" t="s">
        <v>182</v>
      </c>
      <c r="E61" s="188"/>
      <c r="F61" s="188"/>
      <c r="G61" s="188"/>
      <c r="H61" s="188"/>
      <c r="I61" s="189"/>
      <c r="J61" s="190">
        <f>J84</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284</v>
      </c>
      <c r="E62" s="188"/>
      <c r="F62" s="188"/>
      <c r="G62" s="188"/>
      <c r="H62" s="188"/>
      <c r="I62" s="189"/>
      <c r="J62" s="190">
        <f>J91</f>
        <v>0</v>
      </c>
      <c r="K62" s="186"/>
      <c r="L62" s="191"/>
      <c r="S62" s="10"/>
      <c r="T62" s="10"/>
      <c r="U62" s="10"/>
      <c r="V62" s="10"/>
      <c r="W62" s="10"/>
      <c r="X62" s="10"/>
      <c r="Y62" s="10"/>
      <c r="Z62" s="10"/>
      <c r="AA62" s="10"/>
      <c r="AB62" s="10"/>
      <c r="AC62" s="10"/>
      <c r="AD62" s="10"/>
      <c r="AE62" s="10"/>
    </row>
    <row r="63" spans="1:31" s="2" customFormat="1" ht="21.8" customHeight="1">
      <c r="A63" s="40"/>
      <c r="B63" s="41"/>
      <c r="C63" s="42"/>
      <c r="D63" s="42"/>
      <c r="E63" s="42"/>
      <c r="F63" s="42"/>
      <c r="G63" s="42"/>
      <c r="H63" s="42"/>
      <c r="I63" s="138"/>
      <c r="J63" s="42"/>
      <c r="K63" s="42"/>
      <c r="L63" s="139"/>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168"/>
      <c r="J64" s="62"/>
      <c r="K64" s="62"/>
      <c r="L64" s="139"/>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171"/>
      <c r="J68" s="64"/>
      <c r="K68" s="64"/>
      <c r="L68" s="139"/>
      <c r="S68" s="40"/>
      <c r="T68" s="40"/>
      <c r="U68" s="40"/>
      <c r="V68" s="40"/>
      <c r="W68" s="40"/>
      <c r="X68" s="40"/>
      <c r="Y68" s="40"/>
      <c r="Z68" s="40"/>
      <c r="AA68" s="40"/>
      <c r="AB68" s="40"/>
      <c r="AC68" s="40"/>
      <c r="AD68" s="40"/>
      <c r="AE68" s="40"/>
    </row>
    <row r="69" spans="1:31" s="2" customFormat="1" ht="24.95" customHeight="1">
      <c r="A69" s="40"/>
      <c r="B69" s="41"/>
      <c r="C69" s="24" t="s">
        <v>184</v>
      </c>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12" customHeight="1">
      <c r="A71" s="40"/>
      <c r="B71" s="41"/>
      <c r="C71" s="33" t="s">
        <v>16</v>
      </c>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4.4" customHeight="1">
      <c r="A72" s="40"/>
      <c r="B72" s="41"/>
      <c r="C72" s="42"/>
      <c r="D72" s="42"/>
      <c r="E72" s="172" t="str">
        <f>E7</f>
        <v>Oprava trati v úseku Mostek – Horka u Staré Paky</v>
      </c>
      <c r="F72" s="33"/>
      <c r="G72" s="33"/>
      <c r="H72" s="33"/>
      <c r="I72" s="138"/>
      <c r="J72" s="42"/>
      <c r="K72" s="42"/>
      <c r="L72" s="139"/>
      <c r="S72" s="40"/>
      <c r="T72" s="40"/>
      <c r="U72" s="40"/>
      <c r="V72" s="40"/>
      <c r="W72" s="40"/>
      <c r="X72" s="40"/>
      <c r="Y72" s="40"/>
      <c r="Z72" s="40"/>
      <c r="AA72" s="40"/>
      <c r="AB72" s="40"/>
      <c r="AC72" s="40"/>
      <c r="AD72" s="40"/>
      <c r="AE72" s="40"/>
    </row>
    <row r="73" spans="1:31" s="2" customFormat="1" ht="12" customHeight="1">
      <c r="A73" s="40"/>
      <c r="B73" s="41"/>
      <c r="C73" s="33" t="s">
        <v>175</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24.6" customHeight="1">
      <c r="A74" s="40"/>
      <c r="B74" s="41"/>
      <c r="C74" s="42"/>
      <c r="D74" s="42"/>
      <c r="E74" s="71" t="str">
        <f>E9</f>
        <v>SO 01-10-01.1 - Následná úprava koleje, km 67,60 - km 75,60</v>
      </c>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2" customHeight="1">
      <c r="A76" s="40"/>
      <c r="B76" s="41"/>
      <c r="C76" s="33" t="s">
        <v>22</v>
      </c>
      <c r="D76" s="42"/>
      <c r="E76" s="42"/>
      <c r="F76" s="28" t="str">
        <f>F12</f>
        <v>Mostek - Horka u St. Paky</v>
      </c>
      <c r="G76" s="42"/>
      <c r="H76" s="42"/>
      <c r="I76" s="142" t="s">
        <v>24</v>
      </c>
      <c r="J76" s="74" t="str">
        <f>IF(J12="","",J12)</f>
        <v>12. 3. 2020</v>
      </c>
      <c r="K76" s="42"/>
      <c r="L76" s="139"/>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5.6" customHeight="1">
      <c r="A78" s="40"/>
      <c r="B78" s="41"/>
      <c r="C78" s="33" t="s">
        <v>30</v>
      </c>
      <c r="D78" s="42"/>
      <c r="E78" s="42"/>
      <c r="F78" s="28" t="str">
        <f>E15</f>
        <v>Správa železnic, státní organizace</v>
      </c>
      <c r="G78" s="42"/>
      <c r="H78" s="42"/>
      <c r="I78" s="142" t="s">
        <v>37</v>
      </c>
      <c r="J78" s="38" t="str">
        <f>E21</f>
        <v>Prodin, a.s.</v>
      </c>
      <c r="K78" s="42"/>
      <c r="L78" s="139"/>
      <c r="S78" s="40"/>
      <c r="T78" s="40"/>
      <c r="U78" s="40"/>
      <c r="V78" s="40"/>
      <c r="W78" s="40"/>
      <c r="X78" s="40"/>
      <c r="Y78" s="40"/>
      <c r="Z78" s="40"/>
      <c r="AA78" s="40"/>
      <c r="AB78" s="40"/>
      <c r="AC78" s="40"/>
      <c r="AD78" s="40"/>
      <c r="AE78" s="40"/>
    </row>
    <row r="79" spans="1:31" s="2" customFormat="1" ht="15.6" customHeight="1">
      <c r="A79" s="40"/>
      <c r="B79" s="41"/>
      <c r="C79" s="33" t="s">
        <v>35</v>
      </c>
      <c r="D79" s="42"/>
      <c r="E79" s="42"/>
      <c r="F79" s="28" t="str">
        <f>IF(E18="","",E18)</f>
        <v>Vyplň údaj</v>
      </c>
      <c r="G79" s="42"/>
      <c r="H79" s="42"/>
      <c r="I79" s="142" t="s">
        <v>40</v>
      </c>
      <c r="J79" s="38" t="str">
        <f>E24</f>
        <v>Prodin, a.s.</v>
      </c>
      <c r="K79" s="42"/>
      <c r="L79" s="139"/>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pans="1:31" s="11" customFormat="1" ht="29.25" customHeight="1">
      <c r="A81" s="192"/>
      <c r="B81" s="193"/>
      <c r="C81" s="194" t="s">
        <v>185</v>
      </c>
      <c r="D81" s="195" t="s">
        <v>62</v>
      </c>
      <c r="E81" s="195" t="s">
        <v>58</v>
      </c>
      <c r="F81" s="195" t="s">
        <v>59</v>
      </c>
      <c r="G81" s="195" t="s">
        <v>186</v>
      </c>
      <c r="H81" s="195" t="s">
        <v>187</v>
      </c>
      <c r="I81" s="196" t="s">
        <v>188</v>
      </c>
      <c r="J81" s="195" t="s">
        <v>179</v>
      </c>
      <c r="K81" s="197" t="s">
        <v>189</v>
      </c>
      <c r="L81" s="198"/>
      <c r="M81" s="94" t="s">
        <v>32</v>
      </c>
      <c r="N81" s="95" t="s">
        <v>47</v>
      </c>
      <c r="O81" s="95" t="s">
        <v>190</v>
      </c>
      <c r="P81" s="95" t="s">
        <v>191</v>
      </c>
      <c r="Q81" s="95" t="s">
        <v>192</v>
      </c>
      <c r="R81" s="95" t="s">
        <v>193</v>
      </c>
      <c r="S81" s="95" t="s">
        <v>194</v>
      </c>
      <c r="T81" s="96" t="s">
        <v>195</v>
      </c>
      <c r="U81" s="192"/>
      <c r="V81" s="192"/>
      <c r="W81" s="192"/>
      <c r="X81" s="192"/>
      <c r="Y81" s="192"/>
      <c r="Z81" s="192"/>
      <c r="AA81" s="192"/>
      <c r="AB81" s="192"/>
      <c r="AC81" s="192"/>
      <c r="AD81" s="192"/>
      <c r="AE81" s="192"/>
    </row>
    <row r="82" spans="1:63" s="2" customFormat="1" ht="22.8" customHeight="1">
      <c r="A82" s="40"/>
      <c r="B82" s="41"/>
      <c r="C82" s="101" t="s">
        <v>196</v>
      </c>
      <c r="D82" s="42"/>
      <c r="E82" s="42"/>
      <c r="F82" s="42"/>
      <c r="G82" s="42"/>
      <c r="H82" s="42"/>
      <c r="I82" s="138"/>
      <c r="J82" s="199">
        <f>BK82</f>
        <v>0</v>
      </c>
      <c r="K82" s="42"/>
      <c r="L82" s="46"/>
      <c r="M82" s="97"/>
      <c r="N82" s="200"/>
      <c r="O82" s="98"/>
      <c r="P82" s="201">
        <f>P83</f>
        <v>0</v>
      </c>
      <c r="Q82" s="98"/>
      <c r="R82" s="201">
        <f>R83</f>
        <v>0</v>
      </c>
      <c r="S82" s="98"/>
      <c r="T82" s="202">
        <f>T83</f>
        <v>0</v>
      </c>
      <c r="U82" s="40"/>
      <c r="V82" s="40"/>
      <c r="W82" s="40"/>
      <c r="X82" s="40"/>
      <c r="Y82" s="40"/>
      <c r="Z82" s="40"/>
      <c r="AA82" s="40"/>
      <c r="AB82" s="40"/>
      <c r="AC82" s="40"/>
      <c r="AD82" s="40"/>
      <c r="AE82" s="40"/>
      <c r="AT82" s="18" t="s">
        <v>76</v>
      </c>
      <c r="AU82" s="18" t="s">
        <v>180</v>
      </c>
      <c r="BK82" s="203">
        <f>BK83</f>
        <v>0</v>
      </c>
    </row>
    <row r="83" spans="1:63" s="12" customFormat="1" ht="25.9" customHeight="1">
      <c r="A83" s="12"/>
      <c r="B83" s="204"/>
      <c r="C83" s="205"/>
      <c r="D83" s="206" t="s">
        <v>76</v>
      </c>
      <c r="E83" s="207" t="s">
        <v>197</v>
      </c>
      <c r="F83" s="207" t="s">
        <v>198</v>
      </c>
      <c r="G83" s="205"/>
      <c r="H83" s="205"/>
      <c r="I83" s="208"/>
      <c r="J83" s="209">
        <f>BK83</f>
        <v>0</v>
      </c>
      <c r="K83" s="205"/>
      <c r="L83" s="210"/>
      <c r="M83" s="211"/>
      <c r="N83" s="212"/>
      <c r="O83" s="212"/>
      <c r="P83" s="213">
        <f>P84+P91</f>
        <v>0</v>
      </c>
      <c r="Q83" s="212"/>
      <c r="R83" s="213">
        <f>R84+R91</f>
        <v>0</v>
      </c>
      <c r="S83" s="212"/>
      <c r="T83" s="214">
        <f>T84+T91</f>
        <v>0</v>
      </c>
      <c r="U83" s="12"/>
      <c r="V83" s="12"/>
      <c r="W83" s="12"/>
      <c r="X83" s="12"/>
      <c r="Y83" s="12"/>
      <c r="Z83" s="12"/>
      <c r="AA83" s="12"/>
      <c r="AB83" s="12"/>
      <c r="AC83" s="12"/>
      <c r="AD83" s="12"/>
      <c r="AE83" s="12"/>
      <c r="AR83" s="215" t="s">
        <v>84</v>
      </c>
      <c r="AT83" s="216" t="s">
        <v>76</v>
      </c>
      <c r="AU83" s="216" t="s">
        <v>6</v>
      </c>
      <c r="AY83" s="215" t="s">
        <v>199</v>
      </c>
      <c r="BK83" s="217">
        <f>BK84+BK91</f>
        <v>0</v>
      </c>
    </row>
    <row r="84" spans="1:63" s="12" customFormat="1" ht="22.8" customHeight="1">
      <c r="A84" s="12"/>
      <c r="B84" s="204"/>
      <c r="C84" s="205"/>
      <c r="D84" s="206" t="s">
        <v>76</v>
      </c>
      <c r="E84" s="218" t="s">
        <v>200</v>
      </c>
      <c r="F84" s="218" t="s">
        <v>201</v>
      </c>
      <c r="G84" s="205"/>
      <c r="H84" s="205"/>
      <c r="I84" s="208"/>
      <c r="J84" s="219">
        <f>BK84</f>
        <v>0</v>
      </c>
      <c r="K84" s="205"/>
      <c r="L84" s="210"/>
      <c r="M84" s="211"/>
      <c r="N84" s="212"/>
      <c r="O84" s="212"/>
      <c r="P84" s="213">
        <f>SUM(P85:P90)</f>
        <v>0</v>
      </c>
      <c r="Q84" s="212"/>
      <c r="R84" s="213">
        <f>SUM(R85:R90)</f>
        <v>0</v>
      </c>
      <c r="S84" s="212"/>
      <c r="T84" s="214">
        <f>SUM(T85:T90)</f>
        <v>0</v>
      </c>
      <c r="U84" s="12"/>
      <c r="V84" s="12"/>
      <c r="W84" s="12"/>
      <c r="X84" s="12"/>
      <c r="Y84" s="12"/>
      <c r="Z84" s="12"/>
      <c r="AA84" s="12"/>
      <c r="AB84" s="12"/>
      <c r="AC84" s="12"/>
      <c r="AD84" s="12"/>
      <c r="AE84" s="12"/>
      <c r="AR84" s="215" t="s">
        <v>84</v>
      </c>
      <c r="AT84" s="216" t="s">
        <v>76</v>
      </c>
      <c r="AU84" s="216" t="s">
        <v>84</v>
      </c>
      <c r="AY84" s="215" t="s">
        <v>199</v>
      </c>
      <c r="BK84" s="217">
        <f>SUM(BK85:BK90)</f>
        <v>0</v>
      </c>
    </row>
    <row r="85" spans="1:65" s="2" customFormat="1" ht="19.8" customHeight="1">
      <c r="A85" s="40"/>
      <c r="B85" s="41"/>
      <c r="C85" s="260" t="s">
        <v>84</v>
      </c>
      <c r="D85" s="260" t="s">
        <v>222</v>
      </c>
      <c r="E85" s="261" t="s">
        <v>491</v>
      </c>
      <c r="F85" s="262" t="s">
        <v>492</v>
      </c>
      <c r="G85" s="263" t="s">
        <v>293</v>
      </c>
      <c r="H85" s="264">
        <v>7.998</v>
      </c>
      <c r="I85" s="265"/>
      <c r="J85" s="266">
        <f>ROUND(I85*H85,2)</f>
        <v>0</v>
      </c>
      <c r="K85" s="262" t="s">
        <v>207</v>
      </c>
      <c r="L85" s="46"/>
      <c r="M85" s="267" t="s">
        <v>32</v>
      </c>
      <c r="N85" s="268" t="s">
        <v>48</v>
      </c>
      <c r="O85" s="86"/>
      <c r="P85" s="230">
        <f>O85*H85</f>
        <v>0</v>
      </c>
      <c r="Q85" s="230">
        <v>0</v>
      </c>
      <c r="R85" s="230">
        <f>Q85*H85</f>
        <v>0</v>
      </c>
      <c r="S85" s="230">
        <v>0</v>
      </c>
      <c r="T85" s="231">
        <f>S85*H85</f>
        <v>0</v>
      </c>
      <c r="U85" s="40"/>
      <c r="V85" s="40"/>
      <c r="W85" s="40"/>
      <c r="X85" s="40"/>
      <c r="Y85" s="40"/>
      <c r="Z85" s="40"/>
      <c r="AA85" s="40"/>
      <c r="AB85" s="40"/>
      <c r="AC85" s="40"/>
      <c r="AD85" s="40"/>
      <c r="AE85" s="40"/>
      <c r="AR85" s="232" t="s">
        <v>209</v>
      </c>
      <c r="AT85" s="232" t="s">
        <v>222</v>
      </c>
      <c r="AU85" s="232" t="s">
        <v>86</v>
      </c>
      <c r="AY85" s="18" t="s">
        <v>199</v>
      </c>
      <c r="BE85" s="233">
        <f>IF(N85="základní",J85,0)</f>
        <v>0</v>
      </c>
      <c r="BF85" s="233">
        <f>IF(N85="snížená",J85,0)</f>
        <v>0</v>
      </c>
      <c r="BG85" s="233">
        <f>IF(N85="zákl. přenesená",J85,0)</f>
        <v>0</v>
      </c>
      <c r="BH85" s="233">
        <f>IF(N85="sníž. přenesená",J85,0)</f>
        <v>0</v>
      </c>
      <c r="BI85" s="233">
        <f>IF(N85="nulová",J85,0)</f>
        <v>0</v>
      </c>
      <c r="BJ85" s="18" t="s">
        <v>84</v>
      </c>
      <c r="BK85" s="233">
        <f>ROUND(I85*H85,2)</f>
        <v>0</v>
      </c>
      <c r="BL85" s="18" t="s">
        <v>209</v>
      </c>
      <c r="BM85" s="232" t="s">
        <v>86</v>
      </c>
    </row>
    <row r="86" spans="1:47" s="2" customFormat="1" ht="12">
      <c r="A86" s="40"/>
      <c r="B86" s="41"/>
      <c r="C86" s="42"/>
      <c r="D86" s="234" t="s">
        <v>210</v>
      </c>
      <c r="E86" s="42"/>
      <c r="F86" s="235" t="s">
        <v>492</v>
      </c>
      <c r="G86" s="42"/>
      <c r="H86" s="42"/>
      <c r="I86" s="138"/>
      <c r="J86" s="42"/>
      <c r="K86" s="42"/>
      <c r="L86" s="46"/>
      <c r="M86" s="236"/>
      <c r="N86" s="237"/>
      <c r="O86" s="86"/>
      <c r="P86" s="86"/>
      <c r="Q86" s="86"/>
      <c r="R86" s="86"/>
      <c r="S86" s="86"/>
      <c r="T86" s="87"/>
      <c r="U86" s="40"/>
      <c r="V86" s="40"/>
      <c r="W86" s="40"/>
      <c r="X86" s="40"/>
      <c r="Y86" s="40"/>
      <c r="Z86" s="40"/>
      <c r="AA86" s="40"/>
      <c r="AB86" s="40"/>
      <c r="AC86" s="40"/>
      <c r="AD86" s="40"/>
      <c r="AE86" s="40"/>
      <c r="AT86" s="18" t="s">
        <v>210</v>
      </c>
      <c r="AU86" s="18" t="s">
        <v>86</v>
      </c>
    </row>
    <row r="87" spans="1:65" s="2" customFormat="1" ht="19.8" customHeight="1">
      <c r="A87" s="40"/>
      <c r="B87" s="41"/>
      <c r="C87" s="260" t="s">
        <v>86</v>
      </c>
      <c r="D87" s="260" t="s">
        <v>222</v>
      </c>
      <c r="E87" s="261" t="s">
        <v>301</v>
      </c>
      <c r="F87" s="262" t="s">
        <v>302</v>
      </c>
      <c r="G87" s="263" t="s">
        <v>303</v>
      </c>
      <c r="H87" s="264">
        <v>799.82</v>
      </c>
      <c r="I87" s="265"/>
      <c r="J87" s="266">
        <f>ROUND(I87*H87,2)</f>
        <v>0</v>
      </c>
      <c r="K87" s="262" t="s">
        <v>207</v>
      </c>
      <c r="L87" s="46"/>
      <c r="M87" s="267" t="s">
        <v>32</v>
      </c>
      <c r="N87" s="268" t="s">
        <v>48</v>
      </c>
      <c r="O87" s="86"/>
      <c r="P87" s="230">
        <f>O87*H87</f>
        <v>0</v>
      </c>
      <c r="Q87" s="230">
        <v>0</v>
      </c>
      <c r="R87" s="230">
        <f>Q87*H87</f>
        <v>0</v>
      </c>
      <c r="S87" s="230">
        <v>0</v>
      </c>
      <c r="T87" s="231">
        <f>S87*H87</f>
        <v>0</v>
      </c>
      <c r="U87" s="40"/>
      <c r="V87" s="40"/>
      <c r="W87" s="40"/>
      <c r="X87" s="40"/>
      <c r="Y87" s="40"/>
      <c r="Z87" s="40"/>
      <c r="AA87" s="40"/>
      <c r="AB87" s="40"/>
      <c r="AC87" s="40"/>
      <c r="AD87" s="40"/>
      <c r="AE87" s="40"/>
      <c r="AR87" s="232" t="s">
        <v>209</v>
      </c>
      <c r="AT87" s="232" t="s">
        <v>222</v>
      </c>
      <c r="AU87" s="232" t="s">
        <v>86</v>
      </c>
      <c r="AY87" s="18" t="s">
        <v>199</v>
      </c>
      <c r="BE87" s="233">
        <f>IF(N87="základní",J87,0)</f>
        <v>0</v>
      </c>
      <c r="BF87" s="233">
        <f>IF(N87="snížená",J87,0)</f>
        <v>0</v>
      </c>
      <c r="BG87" s="233">
        <f>IF(N87="zákl. přenesená",J87,0)</f>
        <v>0</v>
      </c>
      <c r="BH87" s="233">
        <f>IF(N87="sníž. přenesená",J87,0)</f>
        <v>0</v>
      </c>
      <c r="BI87" s="233">
        <f>IF(N87="nulová",J87,0)</f>
        <v>0</v>
      </c>
      <c r="BJ87" s="18" t="s">
        <v>84</v>
      </c>
      <c r="BK87" s="233">
        <f>ROUND(I87*H87,2)</f>
        <v>0</v>
      </c>
      <c r="BL87" s="18" t="s">
        <v>209</v>
      </c>
      <c r="BM87" s="232" t="s">
        <v>209</v>
      </c>
    </row>
    <row r="88" spans="1:47" s="2" customFormat="1" ht="12">
      <c r="A88" s="40"/>
      <c r="B88" s="41"/>
      <c r="C88" s="42"/>
      <c r="D88" s="234" t="s">
        <v>210</v>
      </c>
      <c r="E88" s="42"/>
      <c r="F88" s="235" t="s">
        <v>302</v>
      </c>
      <c r="G88" s="42"/>
      <c r="H88" s="42"/>
      <c r="I88" s="138"/>
      <c r="J88" s="42"/>
      <c r="K88" s="42"/>
      <c r="L88" s="46"/>
      <c r="M88" s="236"/>
      <c r="N88" s="237"/>
      <c r="O88" s="86"/>
      <c r="P88" s="86"/>
      <c r="Q88" s="86"/>
      <c r="R88" s="86"/>
      <c r="S88" s="86"/>
      <c r="T88" s="87"/>
      <c r="U88" s="40"/>
      <c r="V88" s="40"/>
      <c r="W88" s="40"/>
      <c r="X88" s="40"/>
      <c r="Y88" s="40"/>
      <c r="Z88" s="40"/>
      <c r="AA88" s="40"/>
      <c r="AB88" s="40"/>
      <c r="AC88" s="40"/>
      <c r="AD88" s="40"/>
      <c r="AE88" s="40"/>
      <c r="AT88" s="18" t="s">
        <v>210</v>
      </c>
      <c r="AU88" s="18" t="s">
        <v>86</v>
      </c>
    </row>
    <row r="89" spans="1:65" s="2" customFormat="1" ht="19.8" customHeight="1">
      <c r="A89" s="40"/>
      <c r="B89" s="41"/>
      <c r="C89" s="220" t="s">
        <v>221</v>
      </c>
      <c r="D89" s="220" t="s">
        <v>203</v>
      </c>
      <c r="E89" s="221" t="s">
        <v>294</v>
      </c>
      <c r="F89" s="222" t="s">
        <v>295</v>
      </c>
      <c r="G89" s="223" t="s">
        <v>296</v>
      </c>
      <c r="H89" s="224">
        <v>1627.634</v>
      </c>
      <c r="I89" s="225"/>
      <c r="J89" s="226">
        <f>ROUND(I89*H89,2)</f>
        <v>0</v>
      </c>
      <c r="K89" s="222" t="s">
        <v>207</v>
      </c>
      <c r="L89" s="227"/>
      <c r="M89" s="228" t="s">
        <v>32</v>
      </c>
      <c r="N89" s="229" t="s">
        <v>48</v>
      </c>
      <c r="O89" s="86"/>
      <c r="P89" s="230">
        <f>O89*H89</f>
        <v>0</v>
      </c>
      <c r="Q89" s="230">
        <v>0</v>
      </c>
      <c r="R89" s="230">
        <f>Q89*H89</f>
        <v>0</v>
      </c>
      <c r="S89" s="230">
        <v>0</v>
      </c>
      <c r="T89" s="231">
        <f>S89*H89</f>
        <v>0</v>
      </c>
      <c r="U89" s="40"/>
      <c r="V89" s="40"/>
      <c r="W89" s="40"/>
      <c r="X89" s="40"/>
      <c r="Y89" s="40"/>
      <c r="Z89" s="40"/>
      <c r="AA89" s="40"/>
      <c r="AB89" s="40"/>
      <c r="AC89" s="40"/>
      <c r="AD89" s="40"/>
      <c r="AE89" s="40"/>
      <c r="AR89" s="232" t="s">
        <v>208</v>
      </c>
      <c r="AT89" s="232" t="s">
        <v>203</v>
      </c>
      <c r="AU89" s="232" t="s">
        <v>86</v>
      </c>
      <c r="AY89" s="18" t="s">
        <v>199</v>
      </c>
      <c r="BE89" s="233">
        <f>IF(N89="základní",J89,0)</f>
        <v>0</v>
      </c>
      <c r="BF89" s="233">
        <f>IF(N89="snížená",J89,0)</f>
        <v>0</v>
      </c>
      <c r="BG89" s="233">
        <f>IF(N89="zákl. přenesená",J89,0)</f>
        <v>0</v>
      </c>
      <c r="BH89" s="233">
        <f>IF(N89="sníž. přenesená",J89,0)</f>
        <v>0</v>
      </c>
      <c r="BI89" s="233">
        <f>IF(N89="nulová",J89,0)</f>
        <v>0</v>
      </c>
      <c r="BJ89" s="18" t="s">
        <v>84</v>
      </c>
      <c r="BK89" s="233">
        <f>ROUND(I89*H89,2)</f>
        <v>0</v>
      </c>
      <c r="BL89" s="18" t="s">
        <v>209</v>
      </c>
      <c r="BM89" s="232" t="s">
        <v>230</v>
      </c>
    </row>
    <row r="90" spans="1:47" s="2" customFormat="1" ht="12">
      <c r="A90" s="40"/>
      <c r="B90" s="41"/>
      <c r="C90" s="42"/>
      <c r="D90" s="234" t="s">
        <v>210</v>
      </c>
      <c r="E90" s="42"/>
      <c r="F90" s="235" t="s">
        <v>295</v>
      </c>
      <c r="G90" s="42"/>
      <c r="H90" s="42"/>
      <c r="I90" s="138"/>
      <c r="J90" s="42"/>
      <c r="K90" s="42"/>
      <c r="L90" s="46"/>
      <c r="M90" s="236"/>
      <c r="N90" s="237"/>
      <c r="O90" s="86"/>
      <c r="P90" s="86"/>
      <c r="Q90" s="86"/>
      <c r="R90" s="86"/>
      <c r="S90" s="86"/>
      <c r="T90" s="87"/>
      <c r="U90" s="40"/>
      <c r="V90" s="40"/>
      <c r="W90" s="40"/>
      <c r="X90" s="40"/>
      <c r="Y90" s="40"/>
      <c r="Z90" s="40"/>
      <c r="AA90" s="40"/>
      <c r="AB90" s="40"/>
      <c r="AC90" s="40"/>
      <c r="AD90" s="40"/>
      <c r="AE90" s="40"/>
      <c r="AT90" s="18" t="s">
        <v>210</v>
      </c>
      <c r="AU90" s="18" t="s">
        <v>86</v>
      </c>
    </row>
    <row r="91" spans="1:63" s="12" customFormat="1" ht="22.8" customHeight="1">
      <c r="A91" s="12"/>
      <c r="B91" s="204"/>
      <c r="C91" s="205"/>
      <c r="D91" s="206" t="s">
        <v>76</v>
      </c>
      <c r="E91" s="218" t="s">
        <v>247</v>
      </c>
      <c r="F91" s="218" t="s">
        <v>248</v>
      </c>
      <c r="G91" s="205"/>
      <c r="H91" s="205"/>
      <c r="I91" s="208"/>
      <c r="J91" s="219">
        <f>BK91</f>
        <v>0</v>
      </c>
      <c r="K91" s="205"/>
      <c r="L91" s="210"/>
      <c r="M91" s="211"/>
      <c r="N91" s="212"/>
      <c r="O91" s="212"/>
      <c r="P91" s="213">
        <f>SUM(P92:P103)</f>
        <v>0</v>
      </c>
      <c r="Q91" s="212"/>
      <c r="R91" s="213">
        <f>SUM(R92:R103)</f>
        <v>0</v>
      </c>
      <c r="S91" s="212"/>
      <c r="T91" s="214">
        <f>SUM(T92:T103)</f>
        <v>0</v>
      </c>
      <c r="U91" s="12"/>
      <c r="V91" s="12"/>
      <c r="W91" s="12"/>
      <c r="X91" s="12"/>
      <c r="Y91" s="12"/>
      <c r="Z91" s="12"/>
      <c r="AA91" s="12"/>
      <c r="AB91" s="12"/>
      <c r="AC91" s="12"/>
      <c r="AD91" s="12"/>
      <c r="AE91" s="12"/>
      <c r="AR91" s="215" t="s">
        <v>209</v>
      </c>
      <c r="AT91" s="216" t="s">
        <v>76</v>
      </c>
      <c r="AU91" s="216" t="s">
        <v>84</v>
      </c>
      <c r="AY91" s="215" t="s">
        <v>199</v>
      </c>
      <c r="BK91" s="217">
        <f>SUM(BK92:BK103)</f>
        <v>0</v>
      </c>
    </row>
    <row r="92" spans="1:65" s="2" customFormat="1" ht="50.4" customHeight="1">
      <c r="A92" s="40"/>
      <c r="B92" s="41"/>
      <c r="C92" s="260" t="s">
        <v>209</v>
      </c>
      <c r="D92" s="260" t="s">
        <v>222</v>
      </c>
      <c r="E92" s="261" t="s">
        <v>429</v>
      </c>
      <c r="F92" s="262" t="s">
        <v>430</v>
      </c>
      <c r="G92" s="263" t="s">
        <v>296</v>
      </c>
      <c r="H92" s="264">
        <v>1627.634</v>
      </c>
      <c r="I92" s="265"/>
      <c r="J92" s="266">
        <f>ROUND(I92*H92,2)</f>
        <v>0</v>
      </c>
      <c r="K92" s="262" t="s">
        <v>207</v>
      </c>
      <c r="L92" s="46"/>
      <c r="M92" s="267" t="s">
        <v>32</v>
      </c>
      <c r="N92" s="268" t="s">
        <v>48</v>
      </c>
      <c r="O92" s="86"/>
      <c r="P92" s="230">
        <f>O92*H92</f>
        <v>0</v>
      </c>
      <c r="Q92" s="230">
        <v>0</v>
      </c>
      <c r="R92" s="230">
        <f>Q92*H92</f>
        <v>0</v>
      </c>
      <c r="S92" s="230">
        <v>0</v>
      </c>
      <c r="T92" s="231">
        <f>S92*H92</f>
        <v>0</v>
      </c>
      <c r="U92" s="40"/>
      <c r="V92" s="40"/>
      <c r="W92" s="40"/>
      <c r="X92" s="40"/>
      <c r="Y92" s="40"/>
      <c r="Z92" s="40"/>
      <c r="AA92" s="40"/>
      <c r="AB92" s="40"/>
      <c r="AC92" s="40"/>
      <c r="AD92" s="40"/>
      <c r="AE92" s="40"/>
      <c r="AR92" s="232" t="s">
        <v>253</v>
      </c>
      <c r="AT92" s="232" t="s">
        <v>222</v>
      </c>
      <c r="AU92" s="232" t="s">
        <v>86</v>
      </c>
      <c r="AY92" s="18" t="s">
        <v>199</v>
      </c>
      <c r="BE92" s="233">
        <f>IF(N92="základní",J92,0)</f>
        <v>0</v>
      </c>
      <c r="BF92" s="233">
        <f>IF(N92="snížená",J92,0)</f>
        <v>0</v>
      </c>
      <c r="BG92" s="233">
        <f>IF(N92="zákl. přenesená",J92,0)</f>
        <v>0</v>
      </c>
      <c r="BH92" s="233">
        <f>IF(N92="sníž. přenesená",J92,0)</f>
        <v>0</v>
      </c>
      <c r="BI92" s="233">
        <f>IF(N92="nulová",J92,0)</f>
        <v>0</v>
      </c>
      <c r="BJ92" s="18" t="s">
        <v>84</v>
      </c>
      <c r="BK92" s="233">
        <f>ROUND(I92*H92,2)</f>
        <v>0</v>
      </c>
      <c r="BL92" s="18" t="s">
        <v>253</v>
      </c>
      <c r="BM92" s="232" t="s">
        <v>208</v>
      </c>
    </row>
    <row r="93" spans="1:47" s="2" customFormat="1" ht="12">
      <c r="A93" s="40"/>
      <c r="B93" s="41"/>
      <c r="C93" s="42"/>
      <c r="D93" s="234" t="s">
        <v>210</v>
      </c>
      <c r="E93" s="42"/>
      <c r="F93" s="235" t="s">
        <v>430</v>
      </c>
      <c r="G93" s="42"/>
      <c r="H93" s="42"/>
      <c r="I93" s="138"/>
      <c r="J93" s="42"/>
      <c r="K93" s="42"/>
      <c r="L93" s="46"/>
      <c r="M93" s="236"/>
      <c r="N93" s="237"/>
      <c r="O93" s="86"/>
      <c r="P93" s="86"/>
      <c r="Q93" s="86"/>
      <c r="R93" s="86"/>
      <c r="S93" s="86"/>
      <c r="T93" s="87"/>
      <c r="U93" s="40"/>
      <c r="V93" s="40"/>
      <c r="W93" s="40"/>
      <c r="X93" s="40"/>
      <c r="Y93" s="40"/>
      <c r="Z93" s="40"/>
      <c r="AA93" s="40"/>
      <c r="AB93" s="40"/>
      <c r="AC93" s="40"/>
      <c r="AD93" s="40"/>
      <c r="AE93" s="40"/>
      <c r="AT93" s="18" t="s">
        <v>210</v>
      </c>
      <c r="AU93" s="18" t="s">
        <v>86</v>
      </c>
    </row>
    <row r="94" spans="1:65" s="2" customFormat="1" ht="30" customHeight="1">
      <c r="A94" s="40"/>
      <c r="B94" s="41"/>
      <c r="C94" s="260" t="s">
        <v>200</v>
      </c>
      <c r="D94" s="260" t="s">
        <v>222</v>
      </c>
      <c r="E94" s="261" t="s">
        <v>493</v>
      </c>
      <c r="F94" s="262" t="s">
        <v>494</v>
      </c>
      <c r="G94" s="263" t="s">
        <v>206</v>
      </c>
      <c r="H94" s="264">
        <v>1</v>
      </c>
      <c r="I94" s="265"/>
      <c r="J94" s="266">
        <f>ROUND(I94*H94,2)</f>
        <v>0</v>
      </c>
      <c r="K94" s="262" t="s">
        <v>207</v>
      </c>
      <c r="L94" s="46"/>
      <c r="M94" s="267" t="s">
        <v>32</v>
      </c>
      <c r="N94" s="268" t="s">
        <v>48</v>
      </c>
      <c r="O94" s="86"/>
      <c r="P94" s="230">
        <f>O94*H94</f>
        <v>0</v>
      </c>
      <c r="Q94" s="230">
        <v>0</v>
      </c>
      <c r="R94" s="230">
        <f>Q94*H94</f>
        <v>0</v>
      </c>
      <c r="S94" s="230">
        <v>0</v>
      </c>
      <c r="T94" s="231">
        <f>S94*H94</f>
        <v>0</v>
      </c>
      <c r="U94" s="40"/>
      <c r="V94" s="40"/>
      <c r="W94" s="40"/>
      <c r="X94" s="40"/>
      <c r="Y94" s="40"/>
      <c r="Z94" s="40"/>
      <c r="AA94" s="40"/>
      <c r="AB94" s="40"/>
      <c r="AC94" s="40"/>
      <c r="AD94" s="40"/>
      <c r="AE94" s="40"/>
      <c r="AR94" s="232" t="s">
        <v>253</v>
      </c>
      <c r="AT94" s="232" t="s">
        <v>222</v>
      </c>
      <c r="AU94" s="232" t="s">
        <v>86</v>
      </c>
      <c r="AY94" s="18" t="s">
        <v>199</v>
      </c>
      <c r="BE94" s="233">
        <f>IF(N94="základní",J94,0)</f>
        <v>0</v>
      </c>
      <c r="BF94" s="233">
        <f>IF(N94="snížená",J94,0)</f>
        <v>0</v>
      </c>
      <c r="BG94" s="233">
        <f>IF(N94="zákl. přenesená",J94,0)</f>
        <v>0</v>
      </c>
      <c r="BH94" s="233">
        <f>IF(N94="sníž. přenesená",J94,0)</f>
        <v>0</v>
      </c>
      <c r="BI94" s="233">
        <f>IF(N94="nulová",J94,0)</f>
        <v>0</v>
      </c>
      <c r="BJ94" s="18" t="s">
        <v>84</v>
      </c>
      <c r="BK94" s="233">
        <f>ROUND(I94*H94,2)</f>
        <v>0</v>
      </c>
      <c r="BL94" s="18" t="s">
        <v>253</v>
      </c>
      <c r="BM94" s="232" t="s">
        <v>235</v>
      </c>
    </row>
    <row r="95" spans="1:47" s="2" customFormat="1" ht="12">
      <c r="A95" s="40"/>
      <c r="B95" s="41"/>
      <c r="C95" s="42"/>
      <c r="D95" s="234" t="s">
        <v>210</v>
      </c>
      <c r="E95" s="42"/>
      <c r="F95" s="235" t="s">
        <v>494</v>
      </c>
      <c r="G95" s="42"/>
      <c r="H95" s="42"/>
      <c r="I95" s="138"/>
      <c r="J95" s="42"/>
      <c r="K95" s="42"/>
      <c r="L95" s="46"/>
      <c r="M95" s="236"/>
      <c r="N95" s="237"/>
      <c r="O95" s="86"/>
      <c r="P95" s="86"/>
      <c r="Q95" s="86"/>
      <c r="R95" s="86"/>
      <c r="S95" s="86"/>
      <c r="T95" s="87"/>
      <c r="U95" s="40"/>
      <c r="V95" s="40"/>
      <c r="W95" s="40"/>
      <c r="X95" s="40"/>
      <c r="Y95" s="40"/>
      <c r="Z95" s="40"/>
      <c r="AA95" s="40"/>
      <c r="AB95" s="40"/>
      <c r="AC95" s="40"/>
      <c r="AD95" s="40"/>
      <c r="AE95" s="40"/>
      <c r="AT95" s="18" t="s">
        <v>210</v>
      </c>
      <c r="AU95" s="18" t="s">
        <v>86</v>
      </c>
    </row>
    <row r="96" spans="1:51" s="13" customFormat="1" ht="12">
      <c r="A96" s="13"/>
      <c r="B96" s="238"/>
      <c r="C96" s="239"/>
      <c r="D96" s="234" t="s">
        <v>213</v>
      </c>
      <c r="E96" s="240" t="s">
        <v>32</v>
      </c>
      <c r="F96" s="241" t="s">
        <v>495</v>
      </c>
      <c r="G96" s="239"/>
      <c r="H96" s="242">
        <v>1</v>
      </c>
      <c r="I96" s="243"/>
      <c r="J96" s="239"/>
      <c r="K96" s="239"/>
      <c r="L96" s="244"/>
      <c r="M96" s="245"/>
      <c r="N96" s="246"/>
      <c r="O96" s="246"/>
      <c r="P96" s="246"/>
      <c r="Q96" s="246"/>
      <c r="R96" s="246"/>
      <c r="S96" s="246"/>
      <c r="T96" s="247"/>
      <c r="U96" s="13"/>
      <c r="V96" s="13"/>
      <c r="W96" s="13"/>
      <c r="X96" s="13"/>
      <c r="Y96" s="13"/>
      <c r="Z96" s="13"/>
      <c r="AA96" s="13"/>
      <c r="AB96" s="13"/>
      <c r="AC96" s="13"/>
      <c r="AD96" s="13"/>
      <c r="AE96" s="13"/>
      <c r="AT96" s="248" t="s">
        <v>213</v>
      </c>
      <c r="AU96" s="248" t="s">
        <v>86</v>
      </c>
      <c r="AV96" s="13" t="s">
        <v>86</v>
      </c>
      <c r="AW96" s="13" t="s">
        <v>39</v>
      </c>
      <c r="AX96" s="13" t="s">
        <v>6</v>
      </c>
      <c r="AY96" s="248" t="s">
        <v>199</v>
      </c>
    </row>
    <row r="97" spans="1:51" s="14" customFormat="1" ht="12">
      <c r="A97" s="14"/>
      <c r="B97" s="249"/>
      <c r="C97" s="250"/>
      <c r="D97" s="234" t="s">
        <v>213</v>
      </c>
      <c r="E97" s="251" t="s">
        <v>32</v>
      </c>
      <c r="F97" s="252" t="s">
        <v>215</v>
      </c>
      <c r="G97" s="250"/>
      <c r="H97" s="253">
        <v>1</v>
      </c>
      <c r="I97" s="254"/>
      <c r="J97" s="250"/>
      <c r="K97" s="250"/>
      <c r="L97" s="255"/>
      <c r="M97" s="269"/>
      <c r="N97" s="270"/>
      <c r="O97" s="270"/>
      <c r="P97" s="270"/>
      <c r="Q97" s="270"/>
      <c r="R97" s="270"/>
      <c r="S97" s="270"/>
      <c r="T97" s="271"/>
      <c r="U97" s="14"/>
      <c r="V97" s="14"/>
      <c r="W97" s="14"/>
      <c r="X97" s="14"/>
      <c r="Y97" s="14"/>
      <c r="Z97" s="14"/>
      <c r="AA97" s="14"/>
      <c r="AB97" s="14"/>
      <c r="AC97" s="14"/>
      <c r="AD97" s="14"/>
      <c r="AE97" s="14"/>
      <c r="AT97" s="259" t="s">
        <v>213</v>
      </c>
      <c r="AU97" s="259" t="s">
        <v>86</v>
      </c>
      <c r="AV97" s="14" t="s">
        <v>209</v>
      </c>
      <c r="AW97" s="14" t="s">
        <v>39</v>
      </c>
      <c r="AX97" s="14" t="s">
        <v>84</v>
      </c>
      <c r="AY97" s="259" t="s">
        <v>199</v>
      </c>
    </row>
    <row r="98" spans="1:65" s="2" customFormat="1" ht="19.8" customHeight="1">
      <c r="A98" s="40"/>
      <c r="B98" s="41"/>
      <c r="C98" s="260" t="s">
        <v>230</v>
      </c>
      <c r="D98" s="260" t="s">
        <v>222</v>
      </c>
      <c r="E98" s="261" t="s">
        <v>496</v>
      </c>
      <c r="F98" s="262" t="s">
        <v>497</v>
      </c>
      <c r="G98" s="263" t="s">
        <v>206</v>
      </c>
      <c r="H98" s="264">
        <v>3</v>
      </c>
      <c r="I98" s="265"/>
      <c r="J98" s="266">
        <f>ROUND(I98*H98,2)</f>
        <v>0</v>
      </c>
      <c r="K98" s="262" t="s">
        <v>207</v>
      </c>
      <c r="L98" s="46"/>
      <c r="M98" s="267" t="s">
        <v>32</v>
      </c>
      <c r="N98" s="268"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253</v>
      </c>
      <c r="AT98" s="232" t="s">
        <v>222</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253</v>
      </c>
      <c r="BM98" s="232" t="s">
        <v>238</v>
      </c>
    </row>
    <row r="99" spans="1:47" s="2" customFormat="1" ht="12">
      <c r="A99" s="40"/>
      <c r="B99" s="41"/>
      <c r="C99" s="42"/>
      <c r="D99" s="234" t="s">
        <v>210</v>
      </c>
      <c r="E99" s="42"/>
      <c r="F99" s="235" t="s">
        <v>497</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51" s="13" customFormat="1" ht="12">
      <c r="A100" s="13"/>
      <c r="B100" s="238"/>
      <c r="C100" s="239"/>
      <c r="D100" s="234" t="s">
        <v>213</v>
      </c>
      <c r="E100" s="240" t="s">
        <v>32</v>
      </c>
      <c r="F100" s="241" t="s">
        <v>498</v>
      </c>
      <c r="G100" s="239"/>
      <c r="H100" s="242">
        <v>1</v>
      </c>
      <c r="I100" s="243"/>
      <c r="J100" s="239"/>
      <c r="K100" s="239"/>
      <c r="L100" s="244"/>
      <c r="M100" s="245"/>
      <c r="N100" s="246"/>
      <c r="O100" s="246"/>
      <c r="P100" s="246"/>
      <c r="Q100" s="246"/>
      <c r="R100" s="246"/>
      <c r="S100" s="246"/>
      <c r="T100" s="247"/>
      <c r="U100" s="13"/>
      <c r="V100" s="13"/>
      <c r="W100" s="13"/>
      <c r="X100" s="13"/>
      <c r="Y100" s="13"/>
      <c r="Z100" s="13"/>
      <c r="AA100" s="13"/>
      <c r="AB100" s="13"/>
      <c r="AC100" s="13"/>
      <c r="AD100" s="13"/>
      <c r="AE100" s="13"/>
      <c r="AT100" s="248" t="s">
        <v>213</v>
      </c>
      <c r="AU100" s="248" t="s">
        <v>86</v>
      </c>
      <c r="AV100" s="13" t="s">
        <v>86</v>
      </c>
      <c r="AW100" s="13" t="s">
        <v>39</v>
      </c>
      <c r="AX100" s="13" t="s">
        <v>6</v>
      </c>
      <c r="AY100" s="248" t="s">
        <v>199</v>
      </c>
    </row>
    <row r="101" spans="1:51" s="13" customFormat="1" ht="12">
      <c r="A101" s="13"/>
      <c r="B101" s="238"/>
      <c r="C101" s="239"/>
      <c r="D101" s="234" t="s">
        <v>213</v>
      </c>
      <c r="E101" s="240" t="s">
        <v>32</v>
      </c>
      <c r="F101" s="241" t="s">
        <v>499</v>
      </c>
      <c r="G101" s="239"/>
      <c r="H101" s="242">
        <v>1</v>
      </c>
      <c r="I101" s="243"/>
      <c r="J101" s="239"/>
      <c r="K101" s="239"/>
      <c r="L101" s="244"/>
      <c r="M101" s="245"/>
      <c r="N101" s="246"/>
      <c r="O101" s="246"/>
      <c r="P101" s="246"/>
      <c r="Q101" s="246"/>
      <c r="R101" s="246"/>
      <c r="S101" s="246"/>
      <c r="T101" s="247"/>
      <c r="U101" s="13"/>
      <c r="V101" s="13"/>
      <c r="W101" s="13"/>
      <c r="X101" s="13"/>
      <c r="Y101" s="13"/>
      <c r="Z101" s="13"/>
      <c r="AA101" s="13"/>
      <c r="AB101" s="13"/>
      <c r="AC101" s="13"/>
      <c r="AD101" s="13"/>
      <c r="AE101" s="13"/>
      <c r="AT101" s="248" t="s">
        <v>213</v>
      </c>
      <c r="AU101" s="248" t="s">
        <v>86</v>
      </c>
      <c r="AV101" s="13" t="s">
        <v>86</v>
      </c>
      <c r="AW101" s="13" t="s">
        <v>39</v>
      </c>
      <c r="AX101" s="13" t="s">
        <v>6</v>
      </c>
      <c r="AY101" s="248" t="s">
        <v>199</v>
      </c>
    </row>
    <row r="102" spans="1:51" s="13" customFormat="1" ht="12">
      <c r="A102" s="13"/>
      <c r="B102" s="238"/>
      <c r="C102" s="239"/>
      <c r="D102" s="234" t="s">
        <v>213</v>
      </c>
      <c r="E102" s="240" t="s">
        <v>32</v>
      </c>
      <c r="F102" s="241" t="s">
        <v>500</v>
      </c>
      <c r="G102" s="239"/>
      <c r="H102" s="242">
        <v>1</v>
      </c>
      <c r="I102" s="243"/>
      <c r="J102" s="239"/>
      <c r="K102" s="239"/>
      <c r="L102" s="244"/>
      <c r="M102" s="245"/>
      <c r="N102" s="246"/>
      <c r="O102" s="246"/>
      <c r="P102" s="246"/>
      <c r="Q102" s="246"/>
      <c r="R102" s="246"/>
      <c r="S102" s="246"/>
      <c r="T102" s="247"/>
      <c r="U102" s="13"/>
      <c r="V102" s="13"/>
      <c r="W102" s="13"/>
      <c r="X102" s="13"/>
      <c r="Y102" s="13"/>
      <c r="Z102" s="13"/>
      <c r="AA102" s="13"/>
      <c r="AB102" s="13"/>
      <c r="AC102" s="13"/>
      <c r="AD102" s="13"/>
      <c r="AE102" s="13"/>
      <c r="AT102" s="248" t="s">
        <v>213</v>
      </c>
      <c r="AU102" s="248" t="s">
        <v>86</v>
      </c>
      <c r="AV102" s="13" t="s">
        <v>86</v>
      </c>
      <c r="AW102" s="13" t="s">
        <v>39</v>
      </c>
      <c r="AX102" s="13" t="s">
        <v>6</v>
      </c>
      <c r="AY102" s="248" t="s">
        <v>199</v>
      </c>
    </row>
    <row r="103" spans="1:51" s="14" customFormat="1" ht="12">
      <c r="A103" s="14"/>
      <c r="B103" s="249"/>
      <c r="C103" s="250"/>
      <c r="D103" s="234" t="s">
        <v>213</v>
      </c>
      <c r="E103" s="251" t="s">
        <v>32</v>
      </c>
      <c r="F103" s="252" t="s">
        <v>215</v>
      </c>
      <c r="G103" s="250"/>
      <c r="H103" s="253">
        <v>3</v>
      </c>
      <c r="I103" s="254"/>
      <c r="J103" s="250"/>
      <c r="K103" s="250"/>
      <c r="L103" s="255"/>
      <c r="M103" s="256"/>
      <c r="N103" s="257"/>
      <c r="O103" s="257"/>
      <c r="P103" s="257"/>
      <c r="Q103" s="257"/>
      <c r="R103" s="257"/>
      <c r="S103" s="257"/>
      <c r="T103" s="258"/>
      <c r="U103" s="14"/>
      <c r="V103" s="14"/>
      <c r="W103" s="14"/>
      <c r="X103" s="14"/>
      <c r="Y103" s="14"/>
      <c r="Z103" s="14"/>
      <c r="AA103" s="14"/>
      <c r="AB103" s="14"/>
      <c r="AC103" s="14"/>
      <c r="AD103" s="14"/>
      <c r="AE103" s="14"/>
      <c r="AT103" s="259" t="s">
        <v>213</v>
      </c>
      <c r="AU103" s="259" t="s">
        <v>86</v>
      </c>
      <c r="AV103" s="14" t="s">
        <v>209</v>
      </c>
      <c r="AW103" s="14" t="s">
        <v>39</v>
      </c>
      <c r="AX103" s="14" t="s">
        <v>84</v>
      </c>
      <c r="AY103" s="259" t="s">
        <v>199</v>
      </c>
    </row>
    <row r="104" spans="1:31" s="2" customFormat="1" ht="6.95" customHeight="1">
      <c r="A104" s="40"/>
      <c r="B104" s="61"/>
      <c r="C104" s="62"/>
      <c r="D104" s="62"/>
      <c r="E104" s="62"/>
      <c r="F104" s="62"/>
      <c r="G104" s="62"/>
      <c r="H104" s="62"/>
      <c r="I104" s="168"/>
      <c r="J104" s="62"/>
      <c r="K104" s="62"/>
      <c r="L104" s="46"/>
      <c r="M104" s="40"/>
      <c r="O104" s="40"/>
      <c r="P104" s="40"/>
      <c r="Q104" s="40"/>
      <c r="R104" s="40"/>
      <c r="S104" s="40"/>
      <c r="T104" s="40"/>
      <c r="U104" s="40"/>
      <c r="V104" s="40"/>
      <c r="W104" s="40"/>
      <c r="X104" s="40"/>
      <c r="Y104" s="40"/>
      <c r="Z104" s="40"/>
      <c r="AA104" s="40"/>
      <c r="AB104" s="40"/>
      <c r="AC104" s="40"/>
      <c r="AD104" s="40"/>
      <c r="AE104" s="40"/>
    </row>
  </sheetData>
  <sheetProtection password="CC35" sheet="1" objects="1" scenarios="1" formatColumns="0" formatRows="0" autoFilter="0"/>
  <autoFilter ref="C81:K103"/>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70"/>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98</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24.6" customHeight="1">
      <c r="A9" s="40"/>
      <c r="B9" s="46"/>
      <c r="C9" s="40"/>
      <c r="D9" s="40"/>
      <c r="E9" s="140" t="s">
        <v>501</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ROUND(J85,15)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ROUND((SUM(BE85:BE269)),15)</f>
        <v>0</v>
      </c>
      <c r="G33" s="40"/>
      <c r="H33" s="40"/>
      <c r="I33" s="157">
        <v>0.21</v>
      </c>
      <c r="J33" s="156">
        <f>ROUND(((SUM(BE85:BE269))*I33),15)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ROUND((SUM(BF85:BF269)),15)</f>
        <v>0</v>
      </c>
      <c r="G34" s="40"/>
      <c r="H34" s="40"/>
      <c r="I34" s="157">
        <v>0.15</v>
      </c>
      <c r="J34" s="156">
        <f>ROUND(((SUM(BF85:BF269))*I34),15)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ROUND((SUM(BG85:BG269)),15)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ROUND((SUM(BH85:BH269)),15)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ROUND((SUM(BI85:BI269)),15)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24.6" customHeight="1">
      <c r="A50" s="40"/>
      <c r="B50" s="41"/>
      <c r="C50" s="42"/>
      <c r="D50" s="42"/>
      <c r="E50" s="71" t="str">
        <f>E9</f>
        <v>SO 01-11-01 - Železniční spodek, km 67,60 - km 75,60</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J85</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J86</f>
        <v>0</v>
      </c>
      <c r="K60" s="179"/>
      <c r="L60" s="184"/>
      <c r="S60" s="9"/>
      <c r="T60" s="9"/>
      <c r="U60" s="9"/>
      <c r="V60" s="9"/>
      <c r="W60" s="9"/>
      <c r="X60" s="9"/>
      <c r="Y60" s="9"/>
      <c r="Z60" s="9"/>
      <c r="AA60" s="9"/>
      <c r="AB60" s="9"/>
      <c r="AC60" s="9"/>
      <c r="AD60" s="9"/>
      <c r="AE60" s="9"/>
    </row>
    <row r="61" spans="1:31" s="10" customFormat="1" ht="19.9" customHeight="1">
      <c r="A61" s="10"/>
      <c r="B61" s="185"/>
      <c r="C61" s="186"/>
      <c r="D61" s="187" t="s">
        <v>182</v>
      </c>
      <c r="E61" s="188"/>
      <c r="F61" s="188"/>
      <c r="G61" s="188"/>
      <c r="H61" s="188"/>
      <c r="I61" s="189"/>
      <c r="J61" s="190">
        <f>J87</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284</v>
      </c>
      <c r="E62" s="188"/>
      <c r="F62" s="188"/>
      <c r="G62" s="188"/>
      <c r="H62" s="188"/>
      <c r="I62" s="189"/>
      <c r="J62" s="190">
        <f>J162</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502</v>
      </c>
      <c r="E63" s="188"/>
      <c r="F63" s="188"/>
      <c r="G63" s="188"/>
      <c r="H63" s="188"/>
      <c r="I63" s="189"/>
      <c r="J63" s="190">
        <f>J222</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503</v>
      </c>
      <c r="E64" s="188"/>
      <c r="F64" s="188"/>
      <c r="G64" s="188"/>
      <c r="H64" s="188"/>
      <c r="I64" s="189"/>
      <c r="J64" s="190">
        <f>J254</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504</v>
      </c>
      <c r="E65" s="188"/>
      <c r="F65" s="188"/>
      <c r="G65" s="188"/>
      <c r="H65" s="188"/>
      <c r="I65" s="189"/>
      <c r="J65" s="190">
        <f>J263</f>
        <v>0</v>
      </c>
      <c r="K65" s="186"/>
      <c r="L65" s="191"/>
      <c r="S65" s="10"/>
      <c r="T65" s="10"/>
      <c r="U65" s="10"/>
      <c r="V65" s="10"/>
      <c r="W65" s="10"/>
      <c r="X65" s="10"/>
      <c r="Y65" s="10"/>
      <c r="Z65" s="10"/>
      <c r="AA65" s="10"/>
      <c r="AB65" s="10"/>
      <c r="AC65" s="10"/>
      <c r="AD65" s="10"/>
      <c r="AE65" s="10"/>
    </row>
    <row r="66" spans="1:31" s="2" customFormat="1" ht="21.8" customHeight="1">
      <c r="A66" s="40"/>
      <c r="B66" s="41"/>
      <c r="C66" s="42"/>
      <c r="D66" s="42"/>
      <c r="E66" s="42"/>
      <c r="F66" s="42"/>
      <c r="G66" s="42"/>
      <c r="H66" s="42"/>
      <c r="I66" s="138"/>
      <c r="J66" s="42"/>
      <c r="K66" s="42"/>
      <c r="L66" s="139"/>
      <c r="S66" s="40"/>
      <c r="T66" s="40"/>
      <c r="U66" s="40"/>
      <c r="V66" s="40"/>
      <c r="W66" s="40"/>
      <c r="X66" s="40"/>
      <c r="Y66" s="40"/>
      <c r="Z66" s="40"/>
      <c r="AA66" s="40"/>
      <c r="AB66" s="40"/>
      <c r="AC66" s="40"/>
      <c r="AD66" s="40"/>
      <c r="AE66" s="40"/>
    </row>
    <row r="67" spans="1:31" s="2" customFormat="1" ht="6.95" customHeight="1">
      <c r="A67" s="40"/>
      <c r="B67" s="61"/>
      <c r="C67" s="62"/>
      <c r="D67" s="62"/>
      <c r="E67" s="62"/>
      <c r="F67" s="62"/>
      <c r="G67" s="62"/>
      <c r="H67" s="62"/>
      <c r="I67" s="168"/>
      <c r="J67" s="62"/>
      <c r="K67" s="62"/>
      <c r="L67" s="139"/>
      <c r="S67" s="40"/>
      <c r="T67" s="40"/>
      <c r="U67" s="40"/>
      <c r="V67" s="40"/>
      <c r="W67" s="40"/>
      <c r="X67" s="40"/>
      <c r="Y67" s="40"/>
      <c r="Z67" s="40"/>
      <c r="AA67" s="40"/>
      <c r="AB67" s="40"/>
      <c r="AC67" s="40"/>
      <c r="AD67" s="40"/>
      <c r="AE67" s="40"/>
    </row>
    <row r="71" spans="1:31" s="2" customFormat="1" ht="6.95" customHeight="1">
      <c r="A71" s="40"/>
      <c r="B71" s="63"/>
      <c r="C71" s="64"/>
      <c r="D71" s="64"/>
      <c r="E71" s="64"/>
      <c r="F71" s="64"/>
      <c r="G71" s="64"/>
      <c r="H71" s="64"/>
      <c r="I71" s="171"/>
      <c r="J71" s="64"/>
      <c r="K71" s="64"/>
      <c r="L71" s="139"/>
      <c r="S71" s="40"/>
      <c r="T71" s="40"/>
      <c r="U71" s="40"/>
      <c r="V71" s="40"/>
      <c r="W71" s="40"/>
      <c r="X71" s="40"/>
      <c r="Y71" s="40"/>
      <c r="Z71" s="40"/>
      <c r="AA71" s="40"/>
      <c r="AB71" s="40"/>
      <c r="AC71" s="40"/>
      <c r="AD71" s="40"/>
      <c r="AE71" s="40"/>
    </row>
    <row r="72" spans="1:31" s="2" customFormat="1" ht="24.95" customHeight="1">
      <c r="A72" s="40"/>
      <c r="B72" s="41"/>
      <c r="C72" s="24" t="s">
        <v>184</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3" t="s">
        <v>16</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4.4" customHeight="1">
      <c r="A75" s="40"/>
      <c r="B75" s="41"/>
      <c r="C75" s="42"/>
      <c r="D75" s="42"/>
      <c r="E75" s="172" t="str">
        <f>E7</f>
        <v>Oprava trati v úseku Mostek – Horka u Staré Paky</v>
      </c>
      <c r="F75" s="33"/>
      <c r="G75" s="33"/>
      <c r="H75" s="33"/>
      <c r="I75" s="138"/>
      <c r="J75" s="42"/>
      <c r="K75" s="42"/>
      <c r="L75" s="139"/>
      <c r="S75" s="40"/>
      <c r="T75" s="40"/>
      <c r="U75" s="40"/>
      <c r="V75" s="40"/>
      <c r="W75" s="40"/>
      <c r="X75" s="40"/>
      <c r="Y75" s="40"/>
      <c r="Z75" s="40"/>
      <c r="AA75" s="40"/>
      <c r="AB75" s="40"/>
      <c r="AC75" s="40"/>
      <c r="AD75" s="40"/>
      <c r="AE75" s="40"/>
    </row>
    <row r="76" spans="1:31" s="2" customFormat="1" ht="12" customHeight="1">
      <c r="A76" s="40"/>
      <c r="B76" s="41"/>
      <c r="C76" s="33" t="s">
        <v>175</v>
      </c>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24.6" customHeight="1">
      <c r="A77" s="40"/>
      <c r="B77" s="41"/>
      <c r="C77" s="42"/>
      <c r="D77" s="42"/>
      <c r="E77" s="71" t="str">
        <f>E9</f>
        <v>SO 01-11-01 - Železniční spodek, km 67,60 - km 75,60</v>
      </c>
      <c r="F77" s="42"/>
      <c r="G77" s="42"/>
      <c r="H77" s="42"/>
      <c r="I77" s="138"/>
      <c r="J77" s="42"/>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2" customHeight="1">
      <c r="A79" s="40"/>
      <c r="B79" s="41"/>
      <c r="C79" s="33" t="s">
        <v>22</v>
      </c>
      <c r="D79" s="42"/>
      <c r="E79" s="42"/>
      <c r="F79" s="28" t="str">
        <f>F12</f>
        <v>Mostek - Horka u St. Paky</v>
      </c>
      <c r="G79" s="42"/>
      <c r="H79" s="42"/>
      <c r="I79" s="142" t="s">
        <v>24</v>
      </c>
      <c r="J79" s="74" t="str">
        <f>IF(J12="","",J12)</f>
        <v>12. 3. 2020</v>
      </c>
      <c r="K79" s="42"/>
      <c r="L79" s="139"/>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15.6" customHeight="1">
      <c r="A81" s="40"/>
      <c r="B81" s="41"/>
      <c r="C81" s="33" t="s">
        <v>30</v>
      </c>
      <c r="D81" s="42"/>
      <c r="E81" s="42"/>
      <c r="F81" s="28" t="str">
        <f>E15</f>
        <v>Správa železnic, státní organizace</v>
      </c>
      <c r="G81" s="42"/>
      <c r="H81" s="42"/>
      <c r="I81" s="142" t="s">
        <v>37</v>
      </c>
      <c r="J81" s="38" t="str">
        <f>E21</f>
        <v>Prodin, a.s.</v>
      </c>
      <c r="K81" s="42"/>
      <c r="L81" s="139"/>
      <c r="S81" s="40"/>
      <c r="T81" s="40"/>
      <c r="U81" s="40"/>
      <c r="V81" s="40"/>
      <c r="W81" s="40"/>
      <c r="X81" s="40"/>
      <c r="Y81" s="40"/>
      <c r="Z81" s="40"/>
      <c r="AA81" s="40"/>
      <c r="AB81" s="40"/>
      <c r="AC81" s="40"/>
      <c r="AD81" s="40"/>
      <c r="AE81" s="40"/>
    </row>
    <row r="82" spans="1:31" s="2" customFormat="1" ht="15.6" customHeight="1">
      <c r="A82" s="40"/>
      <c r="B82" s="41"/>
      <c r="C82" s="33" t="s">
        <v>35</v>
      </c>
      <c r="D82" s="42"/>
      <c r="E82" s="42"/>
      <c r="F82" s="28" t="str">
        <f>IF(E18="","",E18)</f>
        <v>Vyplň údaj</v>
      </c>
      <c r="G82" s="42"/>
      <c r="H82" s="42"/>
      <c r="I82" s="142" t="s">
        <v>40</v>
      </c>
      <c r="J82" s="38" t="str">
        <f>E24</f>
        <v>Prodin, a.s.</v>
      </c>
      <c r="K82" s="42"/>
      <c r="L82" s="139"/>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138"/>
      <c r="J83" s="42"/>
      <c r="K83" s="42"/>
      <c r="L83" s="139"/>
      <c r="S83" s="40"/>
      <c r="T83" s="40"/>
      <c r="U83" s="40"/>
      <c r="V83" s="40"/>
      <c r="W83" s="40"/>
      <c r="X83" s="40"/>
      <c r="Y83" s="40"/>
      <c r="Z83" s="40"/>
      <c r="AA83" s="40"/>
      <c r="AB83" s="40"/>
      <c r="AC83" s="40"/>
      <c r="AD83" s="40"/>
      <c r="AE83" s="40"/>
    </row>
    <row r="84" spans="1:31" s="11" customFormat="1" ht="29.25" customHeight="1">
      <c r="A84" s="192"/>
      <c r="B84" s="193"/>
      <c r="C84" s="194" t="s">
        <v>185</v>
      </c>
      <c r="D84" s="195" t="s">
        <v>62</v>
      </c>
      <c r="E84" s="195" t="s">
        <v>58</v>
      </c>
      <c r="F84" s="195" t="s">
        <v>59</v>
      </c>
      <c r="G84" s="195" t="s">
        <v>186</v>
      </c>
      <c r="H84" s="195" t="s">
        <v>187</v>
      </c>
      <c r="I84" s="196" t="s">
        <v>188</v>
      </c>
      <c r="J84" s="195" t="s">
        <v>179</v>
      </c>
      <c r="K84" s="197" t="s">
        <v>189</v>
      </c>
      <c r="L84" s="198"/>
      <c r="M84" s="94" t="s">
        <v>32</v>
      </c>
      <c r="N84" s="95" t="s">
        <v>47</v>
      </c>
      <c r="O84" s="95" t="s">
        <v>190</v>
      </c>
      <c r="P84" s="95" t="s">
        <v>191</v>
      </c>
      <c r="Q84" s="95" t="s">
        <v>192</v>
      </c>
      <c r="R84" s="95" t="s">
        <v>193</v>
      </c>
      <c r="S84" s="95" t="s">
        <v>194</v>
      </c>
      <c r="T84" s="96" t="s">
        <v>195</v>
      </c>
      <c r="U84" s="192"/>
      <c r="V84" s="192"/>
      <c r="W84" s="192"/>
      <c r="X84" s="192"/>
      <c r="Y84" s="192"/>
      <c r="Z84" s="192"/>
      <c r="AA84" s="192"/>
      <c r="AB84" s="192"/>
      <c r="AC84" s="192"/>
      <c r="AD84" s="192"/>
      <c r="AE84" s="192"/>
    </row>
    <row r="85" spans="1:63" s="2" customFormat="1" ht="22.8" customHeight="1">
      <c r="A85" s="40"/>
      <c r="B85" s="41"/>
      <c r="C85" s="101" t="s">
        <v>196</v>
      </c>
      <c r="D85" s="42"/>
      <c r="E85" s="42"/>
      <c r="F85" s="42"/>
      <c r="G85" s="42"/>
      <c r="H85" s="42"/>
      <c r="I85" s="138"/>
      <c r="J85" s="199">
        <f>BK85</f>
        <v>0</v>
      </c>
      <c r="K85" s="42"/>
      <c r="L85" s="46"/>
      <c r="M85" s="97"/>
      <c r="N85" s="200"/>
      <c r="O85" s="98"/>
      <c r="P85" s="201">
        <f>P86</f>
        <v>0</v>
      </c>
      <c r="Q85" s="98"/>
      <c r="R85" s="201">
        <f>R86</f>
        <v>0</v>
      </c>
      <c r="S85" s="98"/>
      <c r="T85" s="202">
        <f>T86</f>
        <v>0</v>
      </c>
      <c r="U85" s="40"/>
      <c r="V85" s="40"/>
      <c r="W85" s="40"/>
      <c r="X85" s="40"/>
      <c r="Y85" s="40"/>
      <c r="Z85" s="40"/>
      <c r="AA85" s="40"/>
      <c r="AB85" s="40"/>
      <c r="AC85" s="40"/>
      <c r="AD85" s="40"/>
      <c r="AE85" s="40"/>
      <c r="AT85" s="18" t="s">
        <v>76</v>
      </c>
      <c r="AU85" s="18" t="s">
        <v>180</v>
      </c>
      <c r="BK85" s="203">
        <f>BK86</f>
        <v>0</v>
      </c>
    </row>
    <row r="86" spans="1:63" s="12" customFormat="1" ht="25.9" customHeight="1">
      <c r="A86" s="12"/>
      <c r="B86" s="204"/>
      <c r="C86" s="205"/>
      <c r="D86" s="206" t="s">
        <v>76</v>
      </c>
      <c r="E86" s="207" t="s">
        <v>197</v>
      </c>
      <c r="F86" s="207" t="s">
        <v>198</v>
      </c>
      <c r="G86" s="205"/>
      <c r="H86" s="205"/>
      <c r="I86" s="208"/>
      <c r="J86" s="209">
        <f>BK86</f>
        <v>0</v>
      </c>
      <c r="K86" s="205"/>
      <c r="L86" s="210"/>
      <c r="M86" s="211"/>
      <c r="N86" s="212"/>
      <c r="O86" s="212"/>
      <c r="P86" s="213">
        <f>P87+P162+P222+P254+P263</f>
        <v>0</v>
      </c>
      <c r="Q86" s="212"/>
      <c r="R86" s="213">
        <f>R87+R162+R222+R254+R263</f>
        <v>0</v>
      </c>
      <c r="S86" s="212"/>
      <c r="T86" s="214">
        <f>T87+T162+T222+T254+T263</f>
        <v>0</v>
      </c>
      <c r="U86" s="12"/>
      <c r="V86" s="12"/>
      <c r="W86" s="12"/>
      <c r="X86" s="12"/>
      <c r="Y86" s="12"/>
      <c r="Z86" s="12"/>
      <c r="AA86" s="12"/>
      <c r="AB86" s="12"/>
      <c r="AC86" s="12"/>
      <c r="AD86" s="12"/>
      <c r="AE86" s="12"/>
      <c r="AR86" s="215" t="s">
        <v>84</v>
      </c>
      <c r="AT86" s="216" t="s">
        <v>76</v>
      </c>
      <c r="AU86" s="216" t="s">
        <v>6</v>
      </c>
      <c r="AY86" s="215" t="s">
        <v>199</v>
      </c>
      <c r="BK86" s="217">
        <f>BK87+BK162+BK222+BK254+BK263</f>
        <v>0</v>
      </c>
    </row>
    <row r="87" spans="1:63" s="12" customFormat="1" ht="22.8" customHeight="1">
      <c r="A87" s="12"/>
      <c r="B87" s="204"/>
      <c r="C87" s="205"/>
      <c r="D87" s="206" t="s">
        <v>76</v>
      </c>
      <c r="E87" s="218" t="s">
        <v>200</v>
      </c>
      <c r="F87" s="218" t="s">
        <v>201</v>
      </c>
      <c r="G87" s="205"/>
      <c r="H87" s="205"/>
      <c r="I87" s="208"/>
      <c r="J87" s="219">
        <f>BK87</f>
        <v>0</v>
      </c>
      <c r="K87" s="205"/>
      <c r="L87" s="210"/>
      <c r="M87" s="211"/>
      <c r="N87" s="212"/>
      <c r="O87" s="212"/>
      <c r="P87" s="213">
        <f>SUM(P88:P161)</f>
        <v>0</v>
      </c>
      <c r="Q87" s="212"/>
      <c r="R87" s="213">
        <f>SUM(R88:R161)</f>
        <v>0</v>
      </c>
      <c r="S87" s="212"/>
      <c r="T87" s="214">
        <f>SUM(T88:T161)</f>
        <v>0</v>
      </c>
      <c r="U87" s="12"/>
      <c r="V87" s="12"/>
      <c r="W87" s="12"/>
      <c r="X87" s="12"/>
      <c r="Y87" s="12"/>
      <c r="Z87" s="12"/>
      <c r="AA87" s="12"/>
      <c r="AB87" s="12"/>
      <c r="AC87" s="12"/>
      <c r="AD87" s="12"/>
      <c r="AE87" s="12"/>
      <c r="AR87" s="215" t="s">
        <v>84</v>
      </c>
      <c r="AT87" s="216" t="s">
        <v>76</v>
      </c>
      <c r="AU87" s="216" t="s">
        <v>84</v>
      </c>
      <c r="AY87" s="215" t="s">
        <v>199</v>
      </c>
      <c r="BK87" s="217">
        <f>SUM(BK88:BK161)</f>
        <v>0</v>
      </c>
    </row>
    <row r="88" spans="1:65" s="2" customFormat="1" ht="19.8" customHeight="1">
      <c r="A88" s="40"/>
      <c r="B88" s="41"/>
      <c r="C88" s="260" t="s">
        <v>84</v>
      </c>
      <c r="D88" s="260" t="s">
        <v>222</v>
      </c>
      <c r="E88" s="261" t="s">
        <v>505</v>
      </c>
      <c r="F88" s="262" t="s">
        <v>506</v>
      </c>
      <c r="G88" s="263" t="s">
        <v>206</v>
      </c>
      <c r="H88" s="264">
        <v>75</v>
      </c>
      <c r="I88" s="265"/>
      <c r="J88" s="266">
        <f>ROUND(I88*H88,2)</f>
        <v>0</v>
      </c>
      <c r="K88" s="262" t="s">
        <v>207</v>
      </c>
      <c r="L88" s="46"/>
      <c r="M88" s="267" t="s">
        <v>32</v>
      </c>
      <c r="N88" s="268" t="s">
        <v>48</v>
      </c>
      <c r="O88" s="86"/>
      <c r="P88" s="230">
        <f>O88*H88</f>
        <v>0</v>
      </c>
      <c r="Q88" s="230">
        <v>0</v>
      </c>
      <c r="R88" s="230">
        <f>Q88*H88</f>
        <v>0</v>
      </c>
      <c r="S88" s="230">
        <v>0</v>
      </c>
      <c r="T88" s="231">
        <f>S88*H88</f>
        <v>0</v>
      </c>
      <c r="U88" s="40"/>
      <c r="V88" s="40"/>
      <c r="W88" s="40"/>
      <c r="X88" s="40"/>
      <c r="Y88" s="40"/>
      <c r="Z88" s="40"/>
      <c r="AA88" s="40"/>
      <c r="AB88" s="40"/>
      <c r="AC88" s="40"/>
      <c r="AD88" s="40"/>
      <c r="AE88" s="40"/>
      <c r="AR88" s="232" t="s">
        <v>209</v>
      </c>
      <c r="AT88" s="232" t="s">
        <v>222</v>
      </c>
      <c r="AU88" s="232" t="s">
        <v>86</v>
      </c>
      <c r="AY88" s="18" t="s">
        <v>199</v>
      </c>
      <c r="BE88" s="233">
        <f>IF(N88="základní",J88,0)</f>
        <v>0</v>
      </c>
      <c r="BF88" s="233">
        <f>IF(N88="snížená",J88,0)</f>
        <v>0</v>
      </c>
      <c r="BG88" s="233">
        <f>IF(N88="zákl. přenesená",J88,0)</f>
        <v>0</v>
      </c>
      <c r="BH88" s="233">
        <f>IF(N88="sníž. přenesená",J88,0)</f>
        <v>0</v>
      </c>
      <c r="BI88" s="233">
        <f>IF(N88="nulová",J88,0)</f>
        <v>0</v>
      </c>
      <c r="BJ88" s="18" t="s">
        <v>84</v>
      </c>
      <c r="BK88" s="233">
        <f>ROUND(I88*H88,2)</f>
        <v>0</v>
      </c>
      <c r="BL88" s="18" t="s">
        <v>209</v>
      </c>
      <c r="BM88" s="232" t="s">
        <v>86</v>
      </c>
    </row>
    <row r="89" spans="1:47" s="2" customFormat="1" ht="12">
      <c r="A89" s="40"/>
      <c r="B89" s="41"/>
      <c r="C89" s="42"/>
      <c r="D89" s="234" t="s">
        <v>210</v>
      </c>
      <c r="E89" s="42"/>
      <c r="F89" s="235" t="s">
        <v>506</v>
      </c>
      <c r="G89" s="42"/>
      <c r="H89" s="42"/>
      <c r="I89" s="138"/>
      <c r="J89" s="42"/>
      <c r="K89" s="42"/>
      <c r="L89" s="46"/>
      <c r="M89" s="236"/>
      <c r="N89" s="237"/>
      <c r="O89" s="86"/>
      <c r="P89" s="86"/>
      <c r="Q89" s="86"/>
      <c r="R89" s="86"/>
      <c r="S89" s="86"/>
      <c r="T89" s="87"/>
      <c r="U89" s="40"/>
      <c r="V89" s="40"/>
      <c r="W89" s="40"/>
      <c r="X89" s="40"/>
      <c r="Y89" s="40"/>
      <c r="Z89" s="40"/>
      <c r="AA89" s="40"/>
      <c r="AB89" s="40"/>
      <c r="AC89" s="40"/>
      <c r="AD89" s="40"/>
      <c r="AE89" s="40"/>
      <c r="AT89" s="18" t="s">
        <v>210</v>
      </c>
      <c r="AU89" s="18" t="s">
        <v>86</v>
      </c>
    </row>
    <row r="90" spans="1:65" s="2" customFormat="1" ht="19.8" customHeight="1">
      <c r="A90" s="40"/>
      <c r="B90" s="41"/>
      <c r="C90" s="220" t="s">
        <v>86</v>
      </c>
      <c r="D90" s="220" t="s">
        <v>203</v>
      </c>
      <c r="E90" s="221" t="s">
        <v>507</v>
      </c>
      <c r="F90" s="222" t="s">
        <v>508</v>
      </c>
      <c r="G90" s="223" t="s">
        <v>206</v>
      </c>
      <c r="H90" s="224">
        <v>75</v>
      </c>
      <c r="I90" s="225"/>
      <c r="J90" s="226">
        <f>ROUND(I90*H90,2)</f>
        <v>0</v>
      </c>
      <c r="K90" s="222" t="s">
        <v>207</v>
      </c>
      <c r="L90" s="227"/>
      <c r="M90" s="228" t="s">
        <v>32</v>
      </c>
      <c r="N90" s="229" t="s">
        <v>48</v>
      </c>
      <c r="O90" s="86"/>
      <c r="P90" s="230">
        <f>O90*H90</f>
        <v>0</v>
      </c>
      <c r="Q90" s="230">
        <v>0</v>
      </c>
      <c r="R90" s="230">
        <f>Q90*H90</f>
        <v>0</v>
      </c>
      <c r="S90" s="230">
        <v>0</v>
      </c>
      <c r="T90" s="231">
        <f>S90*H90</f>
        <v>0</v>
      </c>
      <c r="U90" s="40"/>
      <c r="V90" s="40"/>
      <c r="W90" s="40"/>
      <c r="X90" s="40"/>
      <c r="Y90" s="40"/>
      <c r="Z90" s="40"/>
      <c r="AA90" s="40"/>
      <c r="AB90" s="40"/>
      <c r="AC90" s="40"/>
      <c r="AD90" s="40"/>
      <c r="AE90" s="40"/>
      <c r="AR90" s="232" t="s">
        <v>208</v>
      </c>
      <c r="AT90" s="232" t="s">
        <v>203</v>
      </c>
      <c r="AU90" s="232" t="s">
        <v>86</v>
      </c>
      <c r="AY90" s="18" t="s">
        <v>199</v>
      </c>
      <c r="BE90" s="233">
        <f>IF(N90="základní",J90,0)</f>
        <v>0</v>
      </c>
      <c r="BF90" s="233">
        <f>IF(N90="snížená",J90,0)</f>
        <v>0</v>
      </c>
      <c r="BG90" s="233">
        <f>IF(N90="zákl. přenesená",J90,0)</f>
        <v>0</v>
      </c>
      <c r="BH90" s="233">
        <f>IF(N90="sníž. přenesená",J90,0)</f>
        <v>0</v>
      </c>
      <c r="BI90" s="233">
        <f>IF(N90="nulová",J90,0)</f>
        <v>0</v>
      </c>
      <c r="BJ90" s="18" t="s">
        <v>84</v>
      </c>
      <c r="BK90" s="233">
        <f>ROUND(I90*H90,2)</f>
        <v>0</v>
      </c>
      <c r="BL90" s="18" t="s">
        <v>209</v>
      </c>
      <c r="BM90" s="232" t="s">
        <v>209</v>
      </c>
    </row>
    <row r="91" spans="1:47" s="2" customFormat="1" ht="12">
      <c r="A91" s="40"/>
      <c r="B91" s="41"/>
      <c r="C91" s="42"/>
      <c r="D91" s="234" t="s">
        <v>210</v>
      </c>
      <c r="E91" s="42"/>
      <c r="F91" s="235" t="s">
        <v>508</v>
      </c>
      <c r="G91" s="42"/>
      <c r="H91" s="42"/>
      <c r="I91" s="138"/>
      <c r="J91" s="42"/>
      <c r="K91" s="42"/>
      <c r="L91" s="46"/>
      <c r="M91" s="236"/>
      <c r="N91" s="237"/>
      <c r="O91" s="86"/>
      <c r="P91" s="86"/>
      <c r="Q91" s="86"/>
      <c r="R91" s="86"/>
      <c r="S91" s="86"/>
      <c r="T91" s="87"/>
      <c r="U91" s="40"/>
      <c r="V91" s="40"/>
      <c r="W91" s="40"/>
      <c r="X91" s="40"/>
      <c r="Y91" s="40"/>
      <c r="Z91" s="40"/>
      <c r="AA91" s="40"/>
      <c r="AB91" s="40"/>
      <c r="AC91" s="40"/>
      <c r="AD91" s="40"/>
      <c r="AE91" s="40"/>
      <c r="AT91" s="18" t="s">
        <v>210</v>
      </c>
      <c r="AU91" s="18" t="s">
        <v>86</v>
      </c>
    </row>
    <row r="92" spans="1:65" s="2" customFormat="1" ht="19.8" customHeight="1">
      <c r="A92" s="40"/>
      <c r="B92" s="41"/>
      <c r="C92" s="260" t="s">
        <v>221</v>
      </c>
      <c r="D92" s="260" t="s">
        <v>222</v>
      </c>
      <c r="E92" s="261" t="s">
        <v>509</v>
      </c>
      <c r="F92" s="262" t="s">
        <v>510</v>
      </c>
      <c r="G92" s="263" t="s">
        <v>324</v>
      </c>
      <c r="H92" s="264">
        <v>690.3</v>
      </c>
      <c r="I92" s="265"/>
      <c r="J92" s="266">
        <f>ROUND(I92*H92,2)</f>
        <v>0</v>
      </c>
      <c r="K92" s="262" t="s">
        <v>207</v>
      </c>
      <c r="L92" s="46"/>
      <c r="M92" s="267" t="s">
        <v>32</v>
      </c>
      <c r="N92" s="268" t="s">
        <v>48</v>
      </c>
      <c r="O92" s="86"/>
      <c r="P92" s="230">
        <f>O92*H92</f>
        <v>0</v>
      </c>
      <c r="Q92" s="230">
        <v>0</v>
      </c>
      <c r="R92" s="230">
        <f>Q92*H92</f>
        <v>0</v>
      </c>
      <c r="S92" s="230">
        <v>0</v>
      </c>
      <c r="T92" s="231">
        <f>S92*H92</f>
        <v>0</v>
      </c>
      <c r="U92" s="40"/>
      <c r="V92" s="40"/>
      <c r="W92" s="40"/>
      <c r="X92" s="40"/>
      <c r="Y92" s="40"/>
      <c r="Z92" s="40"/>
      <c r="AA92" s="40"/>
      <c r="AB92" s="40"/>
      <c r="AC92" s="40"/>
      <c r="AD92" s="40"/>
      <c r="AE92" s="40"/>
      <c r="AR92" s="232" t="s">
        <v>209</v>
      </c>
      <c r="AT92" s="232" t="s">
        <v>222</v>
      </c>
      <c r="AU92" s="232" t="s">
        <v>86</v>
      </c>
      <c r="AY92" s="18" t="s">
        <v>199</v>
      </c>
      <c r="BE92" s="233">
        <f>IF(N92="základní",J92,0)</f>
        <v>0</v>
      </c>
      <c r="BF92" s="233">
        <f>IF(N92="snížená",J92,0)</f>
        <v>0</v>
      </c>
      <c r="BG92" s="233">
        <f>IF(N92="zákl. přenesená",J92,0)</f>
        <v>0</v>
      </c>
      <c r="BH92" s="233">
        <f>IF(N92="sníž. přenesená",J92,0)</f>
        <v>0</v>
      </c>
      <c r="BI92" s="233">
        <f>IF(N92="nulová",J92,0)</f>
        <v>0</v>
      </c>
      <c r="BJ92" s="18" t="s">
        <v>84</v>
      </c>
      <c r="BK92" s="233">
        <f>ROUND(I92*H92,2)</f>
        <v>0</v>
      </c>
      <c r="BL92" s="18" t="s">
        <v>209</v>
      </c>
      <c r="BM92" s="232" t="s">
        <v>230</v>
      </c>
    </row>
    <row r="93" spans="1:47" s="2" customFormat="1" ht="12">
      <c r="A93" s="40"/>
      <c r="B93" s="41"/>
      <c r="C93" s="42"/>
      <c r="D93" s="234" t="s">
        <v>210</v>
      </c>
      <c r="E93" s="42"/>
      <c r="F93" s="235" t="s">
        <v>510</v>
      </c>
      <c r="G93" s="42"/>
      <c r="H93" s="42"/>
      <c r="I93" s="138"/>
      <c r="J93" s="42"/>
      <c r="K93" s="42"/>
      <c r="L93" s="46"/>
      <c r="M93" s="236"/>
      <c r="N93" s="237"/>
      <c r="O93" s="86"/>
      <c r="P93" s="86"/>
      <c r="Q93" s="86"/>
      <c r="R93" s="86"/>
      <c r="S93" s="86"/>
      <c r="T93" s="87"/>
      <c r="U93" s="40"/>
      <c r="V93" s="40"/>
      <c r="W93" s="40"/>
      <c r="X93" s="40"/>
      <c r="Y93" s="40"/>
      <c r="Z93" s="40"/>
      <c r="AA93" s="40"/>
      <c r="AB93" s="40"/>
      <c r="AC93" s="40"/>
      <c r="AD93" s="40"/>
      <c r="AE93" s="40"/>
      <c r="AT93" s="18" t="s">
        <v>210</v>
      </c>
      <c r="AU93" s="18" t="s">
        <v>86</v>
      </c>
    </row>
    <row r="94" spans="1:51" s="13" customFormat="1" ht="12">
      <c r="A94" s="13"/>
      <c r="B94" s="238"/>
      <c r="C94" s="239"/>
      <c r="D94" s="234" t="s">
        <v>213</v>
      </c>
      <c r="E94" s="240" t="s">
        <v>32</v>
      </c>
      <c r="F94" s="241" t="s">
        <v>511</v>
      </c>
      <c r="G94" s="239"/>
      <c r="H94" s="242">
        <v>624.3</v>
      </c>
      <c r="I94" s="243"/>
      <c r="J94" s="239"/>
      <c r="K94" s="239"/>
      <c r="L94" s="244"/>
      <c r="M94" s="245"/>
      <c r="N94" s="246"/>
      <c r="O94" s="246"/>
      <c r="P94" s="246"/>
      <c r="Q94" s="246"/>
      <c r="R94" s="246"/>
      <c r="S94" s="246"/>
      <c r="T94" s="247"/>
      <c r="U94" s="13"/>
      <c r="V94" s="13"/>
      <c r="W94" s="13"/>
      <c r="X94" s="13"/>
      <c r="Y94" s="13"/>
      <c r="Z94" s="13"/>
      <c r="AA94" s="13"/>
      <c r="AB94" s="13"/>
      <c r="AC94" s="13"/>
      <c r="AD94" s="13"/>
      <c r="AE94" s="13"/>
      <c r="AT94" s="248" t="s">
        <v>213</v>
      </c>
      <c r="AU94" s="248" t="s">
        <v>86</v>
      </c>
      <c r="AV94" s="13" t="s">
        <v>86</v>
      </c>
      <c r="AW94" s="13" t="s">
        <v>39</v>
      </c>
      <c r="AX94" s="13" t="s">
        <v>6</v>
      </c>
      <c r="AY94" s="248" t="s">
        <v>199</v>
      </c>
    </row>
    <row r="95" spans="1:51" s="13" customFormat="1" ht="12">
      <c r="A95" s="13"/>
      <c r="B95" s="238"/>
      <c r="C95" s="239"/>
      <c r="D95" s="234" t="s">
        <v>213</v>
      </c>
      <c r="E95" s="240" t="s">
        <v>32</v>
      </c>
      <c r="F95" s="241" t="s">
        <v>512</v>
      </c>
      <c r="G95" s="239"/>
      <c r="H95" s="242">
        <v>66</v>
      </c>
      <c r="I95" s="243"/>
      <c r="J95" s="239"/>
      <c r="K95" s="239"/>
      <c r="L95" s="244"/>
      <c r="M95" s="245"/>
      <c r="N95" s="246"/>
      <c r="O95" s="246"/>
      <c r="P95" s="246"/>
      <c r="Q95" s="246"/>
      <c r="R95" s="246"/>
      <c r="S95" s="246"/>
      <c r="T95" s="247"/>
      <c r="U95" s="13"/>
      <c r="V95" s="13"/>
      <c r="W95" s="13"/>
      <c r="X95" s="13"/>
      <c r="Y95" s="13"/>
      <c r="Z95" s="13"/>
      <c r="AA95" s="13"/>
      <c r="AB95" s="13"/>
      <c r="AC95" s="13"/>
      <c r="AD95" s="13"/>
      <c r="AE95" s="13"/>
      <c r="AT95" s="248" t="s">
        <v>213</v>
      </c>
      <c r="AU95" s="248" t="s">
        <v>86</v>
      </c>
      <c r="AV95" s="13" t="s">
        <v>86</v>
      </c>
      <c r="AW95" s="13" t="s">
        <v>39</v>
      </c>
      <c r="AX95" s="13" t="s">
        <v>6</v>
      </c>
      <c r="AY95" s="248" t="s">
        <v>199</v>
      </c>
    </row>
    <row r="96" spans="1:51" s="14" customFormat="1" ht="12">
      <c r="A96" s="14"/>
      <c r="B96" s="249"/>
      <c r="C96" s="250"/>
      <c r="D96" s="234" t="s">
        <v>213</v>
      </c>
      <c r="E96" s="251" t="s">
        <v>32</v>
      </c>
      <c r="F96" s="252" t="s">
        <v>215</v>
      </c>
      <c r="G96" s="250"/>
      <c r="H96" s="253">
        <v>690.3</v>
      </c>
      <c r="I96" s="254"/>
      <c r="J96" s="250"/>
      <c r="K96" s="250"/>
      <c r="L96" s="255"/>
      <c r="M96" s="269"/>
      <c r="N96" s="270"/>
      <c r="O96" s="270"/>
      <c r="P96" s="270"/>
      <c r="Q96" s="270"/>
      <c r="R96" s="270"/>
      <c r="S96" s="270"/>
      <c r="T96" s="271"/>
      <c r="U96" s="14"/>
      <c r="V96" s="14"/>
      <c r="W96" s="14"/>
      <c r="X96" s="14"/>
      <c r="Y96" s="14"/>
      <c r="Z96" s="14"/>
      <c r="AA96" s="14"/>
      <c r="AB96" s="14"/>
      <c r="AC96" s="14"/>
      <c r="AD96" s="14"/>
      <c r="AE96" s="14"/>
      <c r="AT96" s="259" t="s">
        <v>213</v>
      </c>
      <c r="AU96" s="259" t="s">
        <v>86</v>
      </c>
      <c r="AV96" s="14" t="s">
        <v>209</v>
      </c>
      <c r="AW96" s="14" t="s">
        <v>39</v>
      </c>
      <c r="AX96" s="14" t="s">
        <v>84</v>
      </c>
      <c r="AY96" s="259" t="s">
        <v>199</v>
      </c>
    </row>
    <row r="97" spans="1:65" s="2" customFormat="1" ht="19.8" customHeight="1">
      <c r="A97" s="40"/>
      <c r="B97" s="41"/>
      <c r="C97" s="220" t="s">
        <v>209</v>
      </c>
      <c r="D97" s="220" t="s">
        <v>203</v>
      </c>
      <c r="E97" s="221" t="s">
        <v>513</v>
      </c>
      <c r="F97" s="222" t="s">
        <v>514</v>
      </c>
      <c r="G97" s="223" t="s">
        <v>206</v>
      </c>
      <c r="H97" s="224">
        <v>2081</v>
      </c>
      <c r="I97" s="225"/>
      <c r="J97" s="226">
        <f>ROUND(I97*H97,2)</f>
        <v>0</v>
      </c>
      <c r="K97" s="222" t="s">
        <v>207</v>
      </c>
      <c r="L97" s="227"/>
      <c r="M97" s="228" t="s">
        <v>32</v>
      </c>
      <c r="N97" s="229" t="s">
        <v>48</v>
      </c>
      <c r="O97" s="86"/>
      <c r="P97" s="230">
        <f>O97*H97</f>
        <v>0</v>
      </c>
      <c r="Q97" s="230">
        <v>0</v>
      </c>
      <c r="R97" s="230">
        <f>Q97*H97</f>
        <v>0</v>
      </c>
      <c r="S97" s="230">
        <v>0</v>
      </c>
      <c r="T97" s="231">
        <f>S97*H97</f>
        <v>0</v>
      </c>
      <c r="U97" s="40"/>
      <c r="V97" s="40"/>
      <c r="W97" s="40"/>
      <c r="X97" s="40"/>
      <c r="Y97" s="40"/>
      <c r="Z97" s="40"/>
      <c r="AA97" s="40"/>
      <c r="AB97" s="40"/>
      <c r="AC97" s="40"/>
      <c r="AD97" s="40"/>
      <c r="AE97" s="40"/>
      <c r="AR97" s="232" t="s">
        <v>208</v>
      </c>
      <c r="AT97" s="232" t="s">
        <v>203</v>
      </c>
      <c r="AU97" s="232" t="s">
        <v>86</v>
      </c>
      <c r="AY97" s="18" t="s">
        <v>199</v>
      </c>
      <c r="BE97" s="233">
        <f>IF(N97="základní",J97,0)</f>
        <v>0</v>
      </c>
      <c r="BF97" s="233">
        <f>IF(N97="snížená",J97,0)</f>
        <v>0</v>
      </c>
      <c r="BG97" s="233">
        <f>IF(N97="zákl. přenesená",J97,0)</f>
        <v>0</v>
      </c>
      <c r="BH97" s="233">
        <f>IF(N97="sníž. přenesená",J97,0)</f>
        <v>0</v>
      </c>
      <c r="BI97" s="233">
        <f>IF(N97="nulová",J97,0)</f>
        <v>0</v>
      </c>
      <c r="BJ97" s="18" t="s">
        <v>84</v>
      </c>
      <c r="BK97" s="233">
        <f>ROUND(I97*H97,2)</f>
        <v>0</v>
      </c>
      <c r="BL97" s="18" t="s">
        <v>209</v>
      </c>
      <c r="BM97" s="232" t="s">
        <v>208</v>
      </c>
    </row>
    <row r="98" spans="1:47" s="2" customFormat="1" ht="12">
      <c r="A98" s="40"/>
      <c r="B98" s="41"/>
      <c r="C98" s="42"/>
      <c r="D98" s="234" t="s">
        <v>210</v>
      </c>
      <c r="E98" s="42"/>
      <c r="F98" s="235" t="s">
        <v>514</v>
      </c>
      <c r="G98" s="42"/>
      <c r="H98" s="42"/>
      <c r="I98" s="138"/>
      <c r="J98" s="42"/>
      <c r="K98" s="42"/>
      <c r="L98" s="46"/>
      <c r="M98" s="236"/>
      <c r="N98" s="237"/>
      <c r="O98" s="86"/>
      <c r="P98" s="86"/>
      <c r="Q98" s="86"/>
      <c r="R98" s="86"/>
      <c r="S98" s="86"/>
      <c r="T98" s="87"/>
      <c r="U98" s="40"/>
      <c r="V98" s="40"/>
      <c r="W98" s="40"/>
      <c r="X98" s="40"/>
      <c r="Y98" s="40"/>
      <c r="Z98" s="40"/>
      <c r="AA98" s="40"/>
      <c r="AB98" s="40"/>
      <c r="AC98" s="40"/>
      <c r="AD98" s="40"/>
      <c r="AE98" s="40"/>
      <c r="AT98" s="18" t="s">
        <v>210</v>
      </c>
      <c r="AU98" s="18" t="s">
        <v>86</v>
      </c>
    </row>
    <row r="99" spans="1:65" s="2" customFormat="1" ht="19.8" customHeight="1">
      <c r="A99" s="40"/>
      <c r="B99" s="41"/>
      <c r="C99" s="220" t="s">
        <v>200</v>
      </c>
      <c r="D99" s="220" t="s">
        <v>203</v>
      </c>
      <c r="E99" s="221" t="s">
        <v>515</v>
      </c>
      <c r="F99" s="222" t="s">
        <v>516</v>
      </c>
      <c r="G99" s="223" t="s">
        <v>206</v>
      </c>
      <c r="H99" s="224">
        <v>220</v>
      </c>
      <c r="I99" s="225"/>
      <c r="J99" s="226">
        <f>ROUND(I99*H99,2)</f>
        <v>0</v>
      </c>
      <c r="K99" s="222" t="s">
        <v>207</v>
      </c>
      <c r="L99" s="227"/>
      <c r="M99" s="228" t="s">
        <v>32</v>
      </c>
      <c r="N99" s="229" t="s">
        <v>48</v>
      </c>
      <c r="O99" s="86"/>
      <c r="P99" s="230">
        <f>O99*H99</f>
        <v>0</v>
      </c>
      <c r="Q99" s="230">
        <v>0</v>
      </c>
      <c r="R99" s="230">
        <f>Q99*H99</f>
        <v>0</v>
      </c>
      <c r="S99" s="230">
        <v>0</v>
      </c>
      <c r="T99" s="231">
        <f>S99*H99</f>
        <v>0</v>
      </c>
      <c r="U99" s="40"/>
      <c r="V99" s="40"/>
      <c r="W99" s="40"/>
      <c r="X99" s="40"/>
      <c r="Y99" s="40"/>
      <c r="Z99" s="40"/>
      <c r="AA99" s="40"/>
      <c r="AB99" s="40"/>
      <c r="AC99" s="40"/>
      <c r="AD99" s="40"/>
      <c r="AE99" s="40"/>
      <c r="AR99" s="232" t="s">
        <v>208</v>
      </c>
      <c r="AT99" s="232" t="s">
        <v>203</v>
      </c>
      <c r="AU99" s="232" t="s">
        <v>86</v>
      </c>
      <c r="AY99" s="18" t="s">
        <v>199</v>
      </c>
      <c r="BE99" s="233">
        <f>IF(N99="základní",J99,0)</f>
        <v>0</v>
      </c>
      <c r="BF99" s="233">
        <f>IF(N99="snížená",J99,0)</f>
        <v>0</v>
      </c>
      <c r="BG99" s="233">
        <f>IF(N99="zákl. přenesená",J99,0)</f>
        <v>0</v>
      </c>
      <c r="BH99" s="233">
        <f>IF(N99="sníž. přenesená",J99,0)</f>
        <v>0</v>
      </c>
      <c r="BI99" s="233">
        <f>IF(N99="nulová",J99,0)</f>
        <v>0</v>
      </c>
      <c r="BJ99" s="18" t="s">
        <v>84</v>
      </c>
      <c r="BK99" s="233">
        <f>ROUND(I99*H99,2)</f>
        <v>0</v>
      </c>
      <c r="BL99" s="18" t="s">
        <v>209</v>
      </c>
      <c r="BM99" s="232" t="s">
        <v>235</v>
      </c>
    </row>
    <row r="100" spans="1:47" s="2" customFormat="1" ht="12">
      <c r="A100" s="40"/>
      <c r="B100" s="41"/>
      <c r="C100" s="42"/>
      <c r="D100" s="234" t="s">
        <v>210</v>
      </c>
      <c r="E100" s="42"/>
      <c r="F100" s="235" t="s">
        <v>516</v>
      </c>
      <c r="G100" s="42"/>
      <c r="H100" s="42"/>
      <c r="I100" s="138"/>
      <c r="J100" s="42"/>
      <c r="K100" s="42"/>
      <c r="L100" s="46"/>
      <c r="M100" s="236"/>
      <c r="N100" s="237"/>
      <c r="O100" s="86"/>
      <c r="P100" s="86"/>
      <c r="Q100" s="86"/>
      <c r="R100" s="86"/>
      <c r="S100" s="86"/>
      <c r="T100" s="87"/>
      <c r="U100" s="40"/>
      <c r="V100" s="40"/>
      <c r="W100" s="40"/>
      <c r="X100" s="40"/>
      <c r="Y100" s="40"/>
      <c r="Z100" s="40"/>
      <c r="AA100" s="40"/>
      <c r="AB100" s="40"/>
      <c r="AC100" s="40"/>
      <c r="AD100" s="40"/>
      <c r="AE100" s="40"/>
      <c r="AT100" s="18" t="s">
        <v>210</v>
      </c>
      <c r="AU100" s="18" t="s">
        <v>86</v>
      </c>
    </row>
    <row r="101" spans="1:65" s="2" customFormat="1" ht="19.8" customHeight="1">
      <c r="A101" s="40"/>
      <c r="B101" s="41"/>
      <c r="C101" s="220" t="s">
        <v>230</v>
      </c>
      <c r="D101" s="220" t="s">
        <v>203</v>
      </c>
      <c r="E101" s="221" t="s">
        <v>517</v>
      </c>
      <c r="F101" s="222" t="s">
        <v>518</v>
      </c>
      <c r="G101" s="223" t="s">
        <v>303</v>
      </c>
      <c r="H101" s="224">
        <v>623.287</v>
      </c>
      <c r="I101" s="225"/>
      <c r="J101" s="226">
        <f>ROUND(I101*H101,2)</f>
        <v>0</v>
      </c>
      <c r="K101" s="222" t="s">
        <v>207</v>
      </c>
      <c r="L101" s="227"/>
      <c r="M101" s="228" t="s">
        <v>32</v>
      </c>
      <c r="N101" s="229" t="s">
        <v>48</v>
      </c>
      <c r="O101" s="86"/>
      <c r="P101" s="230">
        <f>O101*H101</f>
        <v>0</v>
      </c>
      <c r="Q101" s="230">
        <v>0</v>
      </c>
      <c r="R101" s="230">
        <f>Q101*H101</f>
        <v>0</v>
      </c>
      <c r="S101" s="230">
        <v>0</v>
      </c>
      <c r="T101" s="231">
        <f>S101*H101</f>
        <v>0</v>
      </c>
      <c r="U101" s="40"/>
      <c r="V101" s="40"/>
      <c r="W101" s="40"/>
      <c r="X101" s="40"/>
      <c r="Y101" s="40"/>
      <c r="Z101" s="40"/>
      <c r="AA101" s="40"/>
      <c r="AB101" s="40"/>
      <c r="AC101" s="40"/>
      <c r="AD101" s="40"/>
      <c r="AE101" s="40"/>
      <c r="AR101" s="232" t="s">
        <v>208</v>
      </c>
      <c r="AT101" s="232" t="s">
        <v>203</v>
      </c>
      <c r="AU101" s="232" t="s">
        <v>86</v>
      </c>
      <c r="AY101" s="18" t="s">
        <v>199</v>
      </c>
      <c r="BE101" s="233">
        <f>IF(N101="základní",J101,0)</f>
        <v>0</v>
      </c>
      <c r="BF101" s="233">
        <f>IF(N101="snížená",J101,0)</f>
        <v>0</v>
      </c>
      <c r="BG101" s="233">
        <f>IF(N101="zákl. přenesená",J101,0)</f>
        <v>0</v>
      </c>
      <c r="BH101" s="233">
        <f>IF(N101="sníž. přenesená",J101,0)</f>
        <v>0</v>
      </c>
      <c r="BI101" s="233">
        <f>IF(N101="nulová",J101,0)</f>
        <v>0</v>
      </c>
      <c r="BJ101" s="18" t="s">
        <v>84</v>
      </c>
      <c r="BK101" s="233">
        <f>ROUND(I101*H101,2)</f>
        <v>0</v>
      </c>
      <c r="BL101" s="18" t="s">
        <v>209</v>
      </c>
      <c r="BM101" s="232" t="s">
        <v>238</v>
      </c>
    </row>
    <row r="102" spans="1:47" s="2" customFormat="1" ht="12">
      <c r="A102" s="40"/>
      <c r="B102" s="41"/>
      <c r="C102" s="42"/>
      <c r="D102" s="234" t="s">
        <v>210</v>
      </c>
      <c r="E102" s="42"/>
      <c r="F102" s="235" t="s">
        <v>518</v>
      </c>
      <c r="G102" s="42"/>
      <c r="H102" s="42"/>
      <c r="I102" s="138"/>
      <c r="J102" s="42"/>
      <c r="K102" s="42"/>
      <c r="L102" s="46"/>
      <c r="M102" s="236"/>
      <c r="N102" s="237"/>
      <c r="O102" s="86"/>
      <c r="P102" s="86"/>
      <c r="Q102" s="86"/>
      <c r="R102" s="86"/>
      <c r="S102" s="86"/>
      <c r="T102" s="87"/>
      <c r="U102" s="40"/>
      <c r="V102" s="40"/>
      <c r="W102" s="40"/>
      <c r="X102" s="40"/>
      <c r="Y102" s="40"/>
      <c r="Z102" s="40"/>
      <c r="AA102" s="40"/>
      <c r="AB102" s="40"/>
      <c r="AC102" s="40"/>
      <c r="AD102" s="40"/>
      <c r="AE102" s="40"/>
      <c r="AT102" s="18" t="s">
        <v>210</v>
      </c>
      <c r="AU102" s="18" t="s">
        <v>86</v>
      </c>
    </row>
    <row r="103" spans="1:51" s="13" customFormat="1" ht="12">
      <c r="A103" s="13"/>
      <c r="B103" s="238"/>
      <c r="C103" s="239"/>
      <c r="D103" s="234" t="s">
        <v>213</v>
      </c>
      <c r="E103" s="240" t="s">
        <v>32</v>
      </c>
      <c r="F103" s="241" t="s">
        <v>519</v>
      </c>
      <c r="G103" s="239"/>
      <c r="H103" s="242">
        <v>114.09</v>
      </c>
      <c r="I103" s="243"/>
      <c r="J103" s="239"/>
      <c r="K103" s="239"/>
      <c r="L103" s="244"/>
      <c r="M103" s="245"/>
      <c r="N103" s="246"/>
      <c r="O103" s="246"/>
      <c r="P103" s="246"/>
      <c r="Q103" s="246"/>
      <c r="R103" s="246"/>
      <c r="S103" s="246"/>
      <c r="T103" s="247"/>
      <c r="U103" s="13"/>
      <c r="V103" s="13"/>
      <c r="W103" s="13"/>
      <c r="X103" s="13"/>
      <c r="Y103" s="13"/>
      <c r="Z103" s="13"/>
      <c r="AA103" s="13"/>
      <c r="AB103" s="13"/>
      <c r="AC103" s="13"/>
      <c r="AD103" s="13"/>
      <c r="AE103" s="13"/>
      <c r="AT103" s="248" t="s">
        <v>213</v>
      </c>
      <c r="AU103" s="248" t="s">
        <v>86</v>
      </c>
      <c r="AV103" s="13" t="s">
        <v>86</v>
      </c>
      <c r="AW103" s="13" t="s">
        <v>39</v>
      </c>
      <c r="AX103" s="13" t="s">
        <v>6</v>
      </c>
      <c r="AY103" s="248" t="s">
        <v>199</v>
      </c>
    </row>
    <row r="104" spans="1:51" s="13" customFormat="1" ht="12">
      <c r="A104" s="13"/>
      <c r="B104" s="238"/>
      <c r="C104" s="239"/>
      <c r="D104" s="234" t="s">
        <v>213</v>
      </c>
      <c r="E104" s="240" t="s">
        <v>32</v>
      </c>
      <c r="F104" s="241" t="s">
        <v>520</v>
      </c>
      <c r="G104" s="239"/>
      <c r="H104" s="242">
        <v>478.322</v>
      </c>
      <c r="I104" s="243"/>
      <c r="J104" s="239"/>
      <c r="K104" s="239"/>
      <c r="L104" s="244"/>
      <c r="M104" s="245"/>
      <c r="N104" s="246"/>
      <c r="O104" s="246"/>
      <c r="P104" s="246"/>
      <c r="Q104" s="246"/>
      <c r="R104" s="246"/>
      <c r="S104" s="246"/>
      <c r="T104" s="247"/>
      <c r="U104" s="13"/>
      <c r="V104" s="13"/>
      <c r="W104" s="13"/>
      <c r="X104" s="13"/>
      <c r="Y104" s="13"/>
      <c r="Z104" s="13"/>
      <c r="AA104" s="13"/>
      <c r="AB104" s="13"/>
      <c r="AC104" s="13"/>
      <c r="AD104" s="13"/>
      <c r="AE104" s="13"/>
      <c r="AT104" s="248" t="s">
        <v>213</v>
      </c>
      <c r="AU104" s="248" t="s">
        <v>86</v>
      </c>
      <c r="AV104" s="13" t="s">
        <v>86</v>
      </c>
      <c r="AW104" s="13" t="s">
        <v>39</v>
      </c>
      <c r="AX104" s="13" t="s">
        <v>6</v>
      </c>
      <c r="AY104" s="248" t="s">
        <v>199</v>
      </c>
    </row>
    <row r="105" spans="1:51" s="13" customFormat="1" ht="12">
      <c r="A105" s="13"/>
      <c r="B105" s="238"/>
      <c r="C105" s="239"/>
      <c r="D105" s="234" t="s">
        <v>213</v>
      </c>
      <c r="E105" s="240" t="s">
        <v>32</v>
      </c>
      <c r="F105" s="241" t="s">
        <v>521</v>
      </c>
      <c r="G105" s="239"/>
      <c r="H105" s="242">
        <v>27.375</v>
      </c>
      <c r="I105" s="243"/>
      <c r="J105" s="239"/>
      <c r="K105" s="239"/>
      <c r="L105" s="244"/>
      <c r="M105" s="245"/>
      <c r="N105" s="246"/>
      <c r="O105" s="246"/>
      <c r="P105" s="246"/>
      <c r="Q105" s="246"/>
      <c r="R105" s="246"/>
      <c r="S105" s="246"/>
      <c r="T105" s="247"/>
      <c r="U105" s="13"/>
      <c r="V105" s="13"/>
      <c r="W105" s="13"/>
      <c r="X105" s="13"/>
      <c r="Y105" s="13"/>
      <c r="Z105" s="13"/>
      <c r="AA105" s="13"/>
      <c r="AB105" s="13"/>
      <c r="AC105" s="13"/>
      <c r="AD105" s="13"/>
      <c r="AE105" s="13"/>
      <c r="AT105" s="248" t="s">
        <v>213</v>
      </c>
      <c r="AU105" s="248" t="s">
        <v>86</v>
      </c>
      <c r="AV105" s="13" t="s">
        <v>86</v>
      </c>
      <c r="AW105" s="13" t="s">
        <v>39</v>
      </c>
      <c r="AX105" s="13" t="s">
        <v>6</v>
      </c>
      <c r="AY105" s="248" t="s">
        <v>199</v>
      </c>
    </row>
    <row r="106" spans="1:51" s="13" customFormat="1" ht="12">
      <c r="A106" s="13"/>
      <c r="B106" s="238"/>
      <c r="C106" s="239"/>
      <c r="D106" s="234" t="s">
        <v>213</v>
      </c>
      <c r="E106" s="240" t="s">
        <v>32</v>
      </c>
      <c r="F106" s="241" t="s">
        <v>522</v>
      </c>
      <c r="G106" s="239"/>
      <c r="H106" s="242">
        <v>3.5</v>
      </c>
      <c r="I106" s="243"/>
      <c r="J106" s="239"/>
      <c r="K106" s="239"/>
      <c r="L106" s="244"/>
      <c r="M106" s="245"/>
      <c r="N106" s="246"/>
      <c r="O106" s="246"/>
      <c r="P106" s="246"/>
      <c r="Q106" s="246"/>
      <c r="R106" s="246"/>
      <c r="S106" s="246"/>
      <c r="T106" s="247"/>
      <c r="U106" s="13"/>
      <c r="V106" s="13"/>
      <c r="W106" s="13"/>
      <c r="X106" s="13"/>
      <c r="Y106" s="13"/>
      <c r="Z106" s="13"/>
      <c r="AA106" s="13"/>
      <c r="AB106" s="13"/>
      <c r="AC106" s="13"/>
      <c r="AD106" s="13"/>
      <c r="AE106" s="13"/>
      <c r="AT106" s="248" t="s">
        <v>213</v>
      </c>
      <c r="AU106" s="248" t="s">
        <v>86</v>
      </c>
      <c r="AV106" s="13" t="s">
        <v>86</v>
      </c>
      <c r="AW106" s="13" t="s">
        <v>39</v>
      </c>
      <c r="AX106" s="13" t="s">
        <v>6</v>
      </c>
      <c r="AY106" s="248" t="s">
        <v>199</v>
      </c>
    </row>
    <row r="107" spans="1:51" s="14" customFormat="1" ht="12">
      <c r="A107" s="14"/>
      <c r="B107" s="249"/>
      <c r="C107" s="250"/>
      <c r="D107" s="234" t="s">
        <v>213</v>
      </c>
      <c r="E107" s="251" t="s">
        <v>32</v>
      </c>
      <c r="F107" s="252" t="s">
        <v>215</v>
      </c>
      <c r="G107" s="250"/>
      <c r="H107" s="253">
        <v>623.287</v>
      </c>
      <c r="I107" s="254"/>
      <c r="J107" s="250"/>
      <c r="K107" s="250"/>
      <c r="L107" s="255"/>
      <c r="M107" s="269"/>
      <c r="N107" s="270"/>
      <c r="O107" s="270"/>
      <c r="P107" s="270"/>
      <c r="Q107" s="270"/>
      <c r="R107" s="270"/>
      <c r="S107" s="270"/>
      <c r="T107" s="271"/>
      <c r="U107" s="14"/>
      <c r="V107" s="14"/>
      <c r="W107" s="14"/>
      <c r="X107" s="14"/>
      <c r="Y107" s="14"/>
      <c r="Z107" s="14"/>
      <c r="AA107" s="14"/>
      <c r="AB107" s="14"/>
      <c r="AC107" s="14"/>
      <c r="AD107" s="14"/>
      <c r="AE107" s="14"/>
      <c r="AT107" s="259" t="s">
        <v>213</v>
      </c>
      <c r="AU107" s="259" t="s">
        <v>86</v>
      </c>
      <c r="AV107" s="14" t="s">
        <v>209</v>
      </c>
      <c r="AW107" s="14" t="s">
        <v>39</v>
      </c>
      <c r="AX107" s="14" t="s">
        <v>84</v>
      </c>
      <c r="AY107" s="259" t="s">
        <v>199</v>
      </c>
    </row>
    <row r="108" spans="1:65" s="2" customFormat="1" ht="19.8" customHeight="1">
      <c r="A108" s="40"/>
      <c r="B108" s="41"/>
      <c r="C108" s="260" t="s">
        <v>239</v>
      </c>
      <c r="D108" s="260" t="s">
        <v>222</v>
      </c>
      <c r="E108" s="261" t="s">
        <v>523</v>
      </c>
      <c r="F108" s="262" t="s">
        <v>524</v>
      </c>
      <c r="G108" s="263" t="s">
        <v>324</v>
      </c>
      <c r="H108" s="264">
        <v>1976</v>
      </c>
      <c r="I108" s="265"/>
      <c r="J108" s="266">
        <f>ROUND(I108*H108,2)</f>
        <v>0</v>
      </c>
      <c r="K108" s="262" t="s">
        <v>207</v>
      </c>
      <c r="L108" s="46"/>
      <c r="M108" s="267" t="s">
        <v>32</v>
      </c>
      <c r="N108" s="268" t="s">
        <v>48</v>
      </c>
      <c r="O108" s="86"/>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209</v>
      </c>
      <c r="AT108" s="232" t="s">
        <v>222</v>
      </c>
      <c r="AU108" s="232" t="s">
        <v>86</v>
      </c>
      <c r="AY108" s="18" t="s">
        <v>199</v>
      </c>
      <c r="BE108" s="233">
        <f>IF(N108="základní",J108,0)</f>
        <v>0</v>
      </c>
      <c r="BF108" s="233">
        <f>IF(N108="snížená",J108,0)</f>
        <v>0</v>
      </c>
      <c r="BG108" s="233">
        <f>IF(N108="zákl. přenesená",J108,0)</f>
        <v>0</v>
      </c>
      <c r="BH108" s="233">
        <f>IF(N108="sníž. přenesená",J108,0)</f>
        <v>0</v>
      </c>
      <c r="BI108" s="233">
        <f>IF(N108="nulová",J108,0)</f>
        <v>0</v>
      </c>
      <c r="BJ108" s="18" t="s">
        <v>84</v>
      </c>
      <c r="BK108" s="233">
        <f>ROUND(I108*H108,2)</f>
        <v>0</v>
      </c>
      <c r="BL108" s="18" t="s">
        <v>209</v>
      </c>
      <c r="BM108" s="232" t="s">
        <v>242</v>
      </c>
    </row>
    <row r="109" spans="1:47" s="2" customFormat="1" ht="12">
      <c r="A109" s="40"/>
      <c r="B109" s="41"/>
      <c r="C109" s="42"/>
      <c r="D109" s="234" t="s">
        <v>210</v>
      </c>
      <c r="E109" s="42"/>
      <c r="F109" s="235" t="s">
        <v>524</v>
      </c>
      <c r="G109" s="42"/>
      <c r="H109" s="42"/>
      <c r="I109" s="138"/>
      <c r="J109" s="42"/>
      <c r="K109" s="42"/>
      <c r="L109" s="46"/>
      <c r="M109" s="236"/>
      <c r="N109" s="237"/>
      <c r="O109" s="86"/>
      <c r="P109" s="86"/>
      <c r="Q109" s="86"/>
      <c r="R109" s="86"/>
      <c r="S109" s="86"/>
      <c r="T109" s="87"/>
      <c r="U109" s="40"/>
      <c r="V109" s="40"/>
      <c r="W109" s="40"/>
      <c r="X109" s="40"/>
      <c r="Y109" s="40"/>
      <c r="Z109" s="40"/>
      <c r="AA109" s="40"/>
      <c r="AB109" s="40"/>
      <c r="AC109" s="40"/>
      <c r="AD109" s="40"/>
      <c r="AE109" s="40"/>
      <c r="AT109" s="18" t="s">
        <v>210</v>
      </c>
      <c r="AU109" s="18" t="s">
        <v>86</v>
      </c>
    </row>
    <row r="110" spans="1:51" s="13" customFormat="1" ht="12">
      <c r="A110" s="13"/>
      <c r="B110" s="238"/>
      <c r="C110" s="239"/>
      <c r="D110" s="234" t="s">
        <v>213</v>
      </c>
      <c r="E110" s="240" t="s">
        <v>32</v>
      </c>
      <c r="F110" s="241" t="s">
        <v>525</v>
      </c>
      <c r="G110" s="239"/>
      <c r="H110" s="242">
        <v>1326</v>
      </c>
      <c r="I110" s="243"/>
      <c r="J110" s="239"/>
      <c r="K110" s="239"/>
      <c r="L110" s="244"/>
      <c r="M110" s="245"/>
      <c r="N110" s="246"/>
      <c r="O110" s="246"/>
      <c r="P110" s="246"/>
      <c r="Q110" s="246"/>
      <c r="R110" s="246"/>
      <c r="S110" s="246"/>
      <c r="T110" s="247"/>
      <c r="U110" s="13"/>
      <c r="V110" s="13"/>
      <c r="W110" s="13"/>
      <c r="X110" s="13"/>
      <c r="Y110" s="13"/>
      <c r="Z110" s="13"/>
      <c r="AA110" s="13"/>
      <c r="AB110" s="13"/>
      <c r="AC110" s="13"/>
      <c r="AD110" s="13"/>
      <c r="AE110" s="13"/>
      <c r="AT110" s="248" t="s">
        <v>213</v>
      </c>
      <c r="AU110" s="248" t="s">
        <v>86</v>
      </c>
      <c r="AV110" s="13" t="s">
        <v>86</v>
      </c>
      <c r="AW110" s="13" t="s">
        <v>39</v>
      </c>
      <c r="AX110" s="13" t="s">
        <v>6</v>
      </c>
      <c r="AY110" s="248" t="s">
        <v>199</v>
      </c>
    </row>
    <row r="111" spans="1:51" s="13" customFormat="1" ht="12">
      <c r="A111" s="13"/>
      <c r="B111" s="238"/>
      <c r="C111" s="239"/>
      <c r="D111" s="234" t="s">
        <v>213</v>
      </c>
      <c r="E111" s="240" t="s">
        <v>32</v>
      </c>
      <c r="F111" s="241" t="s">
        <v>526</v>
      </c>
      <c r="G111" s="239"/>
      <c r="H111" s="242">
        <v>650</v>
      </c>
      <c r="I111" s="243"/>
      <c r="J111" s="239"/>
      <c r="K111" s="239"/>
      <c r="L111" s="244"/>
      <c r="M111" s="245"/>
      <c r="N111" s="246"/>
      <c r="O111" s="246"/>
      <c r="P111" s="246"/>
      <c r="Q111" s="246"/>
      <c r="R111" s="246"/>
      <c r="S111" s="246"/>
      <c r="T111" s="247"/>
      <c r="U111" s="13"/>
      <c r="V111" s="13"/>
      <c r="W111" s="13"/>
      <c r="X111" s="13"/>
      <c r="Y111" s="13"/>
      <c r="Z111" s="13"/>
      <c r="AA111" s="13"/>
      <c r="AB111" s="13"/>
      <c r="AC111" s="13"/>
      <c r="AD111" s="13"/>
      <c r="AE111" s="13"/>
      <c r="AT111" s="248" t="s">
        <v>213</v>
      </c>
      <c r="AU111" s="248" t="s">
        <v>86</v>
      </c>
      <c r="AV111" s="13" t="s">
        <v>86</v>
      </c>
      <c r="AW111" s="13" t="s">
        <v>39</v>
      </c>
      <c r="AX111" s="13" t="s">
        <v>6</v>
      </c>
      <c r="AY111" s="248" t="s">
        <v>199</v>
      </c>
    </row>
    <row r="112" spans="1:51" s="14" customFormat="1" ht="12">
      <c r="A112" s="14"/>
      <c r="B112" s="249"/>
      <c r="C112" s="250"/>
      <c r="D112" s="234" t="s">
        <v>213</v>
      </c>
      <c r="E112" s="251" t="s">
        <v>32</v>
      </c>
      <c r="F112" s="252" t="s">
        <v>215</v>
      </c>
      <c r="G112" s="250"/>
      <c r="H112" s="253">
        <v>1976</v>
      </c>
      <c r="I112" s="254"/>
      <c r="J112" s="250"/>
      <c r="K112" s="250"/>
      <c r="L112" s="255"/>
      <c r="M112" s="269"/>
      <c r="N112" s="270"/>
      <c r="O112" s="270"/>
      <c r="P112" s="270"/>
      <c r="Q112" s="270"/>
      <c r="R112" s="270"/>
      <c r="S112" s="270"/>
      <c r="T112" s="271"/>
      <c r="U112" s="14"/>
      <c r="V112" s="14"/>
      <c r="W112" s="14"/>
      <c r="X112" s="14"/>
      <c r="Y112" s="14"/>
      <c r="Z112" s="14"/>
      <c r="AA112" s="14"/>
      <c r="AB112" s="14"/>
      <c r="AC112" s="14"/>
      <c r="AD112" s="14"/>
      <c r="AE112" s="14"/>
      <c r="AT112" s="259" t="s">
        <v>213</v>
      </c>
      <c r="AU112" s="259" t="s">
        <v>86</v>
      </c>
      <c r="AV112" s="14" t="s">
        <v>209</v>
      </c>
      <c r="AW112" s="14" t="s">
        <v>39</v>
      </c>
      <c r="AX112" s="14" t="s">
        <v>84</v>
      </c>
      <c r="AY112" s="259" t="s">
        <v>199</v>
      </c>
    </row>
    <row r="113" spans="1:65" s="2" customFormat="1" ht="19.8" customHeight="1">
      <c r="A113" s="40"/>
      <c r="B113" s="41"/>
      <c r="C113" s="220" t="s">
        <v>208</v>
      </c>
      <c r="D113" s="220" t="s">
        <v>203</v>
      </c>
      <c r="E113" s="221" t="s">
        <v>527</v>
      </c>
      <c r="F113" s="222" t="s">
        <v>528</v>
      </c>
      <c r="G113" s="223" t="s">
        <v>206</v>
      </c>
      <c r="H113" s="224">
        <v>1326</v>
      </c>
      <c r="I113" s="225"/>
      <c r="J113" s="226">
        <f>ROUND(I113*H113,2)</f>
        <v>0</v>
      </c>
      <c r="K113" s="222" t="s">
        <v>207</v>
      </c>
      <c r="L113" s="227"/>
      <c r="M113" s="228" t="s">
        <v>32</v>
      </c>
      <c r="N113" s="229" t="s">
        <v>48</v>
      </c>
      <c r="O113" s="86"/>
      <c r="P113" s="230">
        <f>O113*H113</f>
        <v>0</v>
      </c>
      <c r="Q113" s="230">
        <v>0</v>
      </c>
      <c r="R113" s="230">
        <f>Q113*H113</f>
        <v>0</v>
      </c>
      <c r="S113" s="230">
        <v>0</v>
      </c>
      <c r="T113" s="231">
        <f>S113*H113</f>
        <v>0</v>
      </c>
      <c r="U113" s="40"/>
      <c r="V113" s="40"/>
      <c r="W113" s="40"/>
      <c r="X113" s="40"/>
      <c r="Y113" s="40"/>
      <c r="Z113" s="40"/>
      <c r="AA113" s="40"/>
      <c r="AB113" s="40"/>
      <c r="AC113" s="40"/>
      <c r="AD113" s="40"/>
      <c r="AE113" s="40"/>
      <c r="AR113" s="232" t="s">
        <v>208</v>
      </c>
      <c r="AT113" s="232" t="s">
        <v>203</v>
      </c>
      <c r="AU113" s="232" t="s">
        <v>86</v>
      </c>
      <c r="AY113" s="18" t="s">
        <v>199</v>
      </c>
      <c r="BE113" s="233">
        <f>IF(N113="základní",J113,0)</f>
        <v>0</v>
      </c>
      <c r="BF113" s="233">
        <f>IF(N113="snížená",J113,0)</f>
        <v>0</v>
      </c>
      <c r="BG113" s="233">
        <f>IF(N113="zákl. přenesená",J113,0)</f>
        <v>0</v>
      </c>
      <c r="BH113" s="233">
        <f>IF(N113="sníž. přenesená",J113,0)</f>
        <v>0</v>
      </c>
      <c r="BI113" s="233">
        <f>IF(N113="nulová",J113,0)</f>
        <v>0</v>
      </c>
      <c r="BJ113" s="18" t="s">
        <v>84</v>
      </c>
      <c r="BK113" s="233">
        <f>ROUND(I113*H113,2)</f>
        <v>0</v>
      </c>
      <c r="BL113" s="18" t="s">
        <v>209</v>
      </c>
      <c r="BM113" s="232" t="s">
        <v>245</v>
      </c>
    </row>
    <row r="114" spans="1:47" s="2" customFormat="1" ht="12">
      <c r="A114" s="40"/>
      <c r="B114" s="41"/>
      <c r="C114" s="42"/>
      <c r="D114" s="234" t="s">
        <v>210</v>
      </c>
      <c r="E114" s="42"/>
      <c r="F114" s="235" t="s">
        <v>528</v>
      </c>
      <c r="G114" s="42"/>
      <c r="H114" s="42"/>
      <c r="I114" s="138"/>
      <c r="J114" s="42"/>
      <c r="K114" s="42"/>
      <c r="L114" s="46"/>
      <c r="M114" s="236"/>
      <c r="N114" s="237"/>
      <c r="O114" s="86"/>
      <c r="P114" s="86"/>
      <c r="Q114" s="86"/>
      <c r="R114" s="86"/>
      <c r="S114" s="86"/>
      <c r="T114" s="87"/>
      <c r="U114" s="40"/>
      <c r="V114" s="40"/>
      <c r="W114" s="40"/>
      <c r="X114" s="40"/>
      <c r="Y114" s="40"/>
      <c r="Z114" s="40"/>
      <c r="AA114" s="40"/>
      <c r="AB114" s="40"/>
      <c r="AC114" s="40"/>
      <c r="AD114" s="40"/>
      <c r="AE114" s="40"/>
      <c r="AT114" s="18" t="s">
        <v>210</v>
      </c>
      <c r="AU114" s="18" t="s">
        <v>86</v>
      </c>
    </row>
    <row r="115" spans="1:65" s="2" customFormat="1" ht="19.8" customHeight="1">
      <c r="A115" s="40"/>
      <c r="B115" s="41"/>
      <c r="C115" s="220" t="s">
        <v>249</v>
      </c>
      <c r="D115" s="220" t="s">
        <v>203</v>
      </c>
      <c r="E115" s="221" t="s">
        <v>529</v>
      </c>
      <c r="F115" s="222" t="s">
        <v>530</v>
      </c>
      <c r="G115" s="223" t="s">
        <v>206</v>
      </c>
      <c r="H115" s="224">
        <v>260</v>
      </c>
      <c r="I115" s="225"/>
      <c r="J115" s="226">
        <f>ROUND(I115*H115,2)</f>
        <v>0</v>
      </c>
      <c r="K115" s="222" t="s">
        <v>207</v>
      </c>
      <c r="L115" s="227"/>
      <c r="M115" s="228" t="s">
        <v>32</v>
      </c>
      <c r="N115" s="229" t="s">
        <v>48</v>
      </c>
      <c r="O115" s="86"/>
      <c r="P115" s="230">
        <f>O115*H115</f>
        <v>0</v>
      </c>
      <c r="Q115" s="230">
        <v>0</v>
      </c>
      <c r="R115" s="230">
        <f>Q115*H115</f>
        <v>0</v>
      </c>
      <c r="S115" s="230">
        <v>0</v>
      </c>
      <c r="T115" s="231">
        <f>S115*H115</f>
        <v>0</v>
      </c>
      <c r="U115" s="40"/>
      <c r="V115" s="40"/>
      <c r="W115" s="40"/>
      <c r="X115" s="40"/>
      <c r="Y115" s="40"/>
      <c r="Z115" s="40"/>
      <c r="AA115" s="40"/>
      <c r="AB115" s="40"/>
      <c r="AC115" s="40"/>
      <c r="AD115" s="40"/>
      <c r="AE115" s="40"/>
      <c r="AR115" s="232" t="s">
        <v>208</v>
      </c>
      <c r="AT115" s="232" t="s">
        <v>203</v>
      </c>
      <c r="AU115" s="232" t="s">
        <v>86</v>
      </c>
      <c r="AY115" s="18" t="s">
        <v>199</v>
      </c>
      <c r="BE115" s="233">
        <f>IF(N115="základní",J115,0)</f>
        <v>0</v>
      </c>
      <c r="BF115" s="233">
        <f>IF(N115="snížená",J115,0)</f>
        <v>0</v>
      </c>
      <c r="BG115" s="233">
        <f>IF(N115="zákl. přenesená",J115,0)</f>
        <v>0</v>
      </c>
      <c r="BH115" s="233">
        <f>IF(N115="sníž. přenesená",J115,0)</f>
        <v>0</v>
      </c>
      <c r="BI115" s="233">
        <f>IF(N115="nulová",J115,0)</f>
        <v>0</v>
      </c>
      <c r="BJ115" s="18" t="s">
        <v>84</v>
      </c>
      <c r="BK115" s="233">
        <f>ROUND(I115*H115,2)</f>
        <v>0</v>
      </c>
      <c r="BL115" s="18" t="s">
        <v>209</v>
      </c>
      <c r="BM115" s="232" t="s">
        <v>254</v>
      </c>
    </row>
    <row r="116" spans="1:47" s="2" customFormat="1" ht="12">
      <c r="A116" s="40"/>
      <c r="B116" s="41"/>
      <c r="C116" s="42"/>
      <c r="D116" s="234" t="s">
        <v>210</v>
      </c>
      <c r="E116" s="42"/>
      <c r="F116" s="235" t="s">
        <v>530</v>
      </c>
      <c r="G116" s="42"/>
      <c r="H116" s="42"/>
      <c r="I116" s="138"/>
      <c r="J116" s="42"/>
      <c r="K116" s="42"/>
      <c r="L116" s="46"/>
      <c r="M116" s="236"/>
      <c r="N116" s="237"/>
      <c r="O116" s="86"/>
      <c r="P116" s="86"/>
      <c r="Q116" s="86"/>
      <c r="R116" s="86"/>
      <c r="S116" s="86"/>
      <c r="T116" s="87"/>
      <c r="U116" s="40"/>
      <c r="V116" s="40"/>
      <c r="W116" s="40"/>
      <c r="X116" s="40"/>
      <c r="Y116" s="40"/>
      <c r="Z116" s="40"/>
      <c r="AA116" s="40"/>
      <c r="AB116" s="40"/>
      <c r="AC116" s="40"/>
      <c r="AD116" s="40"/>
      <c r="AE116" s="40"/>
      <c r="AT116" s="18" t="s">
        <v>210</v>
      </c>
      <c r="AU116" s="18" t="s">
        <v>86</v>
      </c>
    </row>
    <row r="117" spans="1:65" s="2" customFormat="1" ht="19.8" customHeight="1">
      <c r="A117" s="40"/>
      <c r="B117" s="41"/>
      <c r="C117" s="220" t="s">
        <v>235</v>
      </c>
      <c r="D117" s="220" t="s">
        <v>203</v>
      </c>
      <c r="E117" s="221" t="s">
        <v>531</v>
      </c>
      <c r="F117" s="222" t="s">
        <v>532</v>
      </c>
      <c r="G117" s="223" t="s">
        <v>206</v>
      </c>
      <c r="H117" s="224">
        <v>2080</v>
      </c>
      <c r="I117" s="225"/>
      <c r="J117" s="226">
        <f>ROUND(I117*H117,2)</f>
        <v>0</v>
      </c>
      <c r="K117" s="222" t="s">
        <v>207</v>
      </c>
      <c r="L117" s="227"/>
      <c r="M117" s="228" t="s">
        <v>32</v>
      </c>
      <c r="N117" s="229" t="s">
        <v>48</v>
      </c>
      <c r="O117" s="86"/>
      <c r="P117" s="230">
        <f>O117*H117</f>
        <v>0</v>
      </c>
      <c r="Q117" s="230">
        <v>0</v>
      </c>
      <c r="R117" s="230">
        <f>Q117*H117</f>
        <v>0</v>
      </c>
      <c r="S117" s="230">
        <v>0</v>
      </c>
      <c r="T117" s="231">
        <f>S117*H117</f>
        <v>0</v>
      </c>
      <c r="U117" s="40"/>
      <c r="V117" s="40"/>
      <c r="W117" s="40"/>
      <c r="X117" s="40"/>
      <c r="Y117" s="40"/>
      <c r="Z117" s="40"/>
      <c r="AA117" s="40"/>
      <c r="AB117" s="40"/>
      <c r="AC117" s="40"/>
      <c r="AD117" s="40"/>
      <c r="AE117" s="40"/>
      <c r="AR117" s="232" t="s">
        <v>208</v>
      </c>
      <c r="AT117" s="232" t="s">
        <v>203</v>
      </c>
      <c r="AU117" s="232" t="s">
        <v>86</v>
      </c>
      <c r="AY117" s="18" t="s">
        <v>199</v>
      </c>
      <c r="BE117" s="233">
        <f>IF(N117="základní",J117,0)</f>
        <v>0</v>
      </c>
      <c r="BF117" s="233">
        <f>IF(N117="snížená",J117,0)</f>
        <v>0</v>
      </c>
      <c r="BG117" s="233">
        <f>IF(N117="zákl. přenesená",J117,0)</f>
        <v>0</v>
      </c>
      <c r="BH117" s="233">
        <f>IF(N117="sníž. přenesená",J117,0)</f>
        <v>0</v>
      </c>
      <c r="BI117" s="233">
        <f>IF(N117="nulová",J117,0)</f>
        <v>0</v>
      </c>
      <c r="BJ117" s="18" t="s">
        <v>84</v>
      </c>
      <c r="BK117" s="233">
        <f>ROUND(I117*H117,2)</f>
        <v>0</v>
      </c>
      <c r="BL117" s="18" t="s">
        <v>209</v>
      </c>
      <c r="BM117" s="232" t="s">
        <v>257</v>
      </c>
    </row>
    <row r="118" spans="1:47" s="2" customFormat="1" ht="12">
      <c r="A118" s="40"/>
      <c r="B118" s="41"/>
      <c r="C118" s="42"/>
      <c r="D118" s="234" t="s">
        <v>210</v>
      </c>
      <c r="E118" s="42"/>
      <c r="F118" s="235" t="s">
        <v>532</v>
      </c>
      <c r="G118" s="42"/>
      <c r="H118" s="42"/>
      <c r="I118" s="138"/>
      <c r="J118" s="42"/>
      <c r="K118" s="42"/>
      <c r="L118" s="46"/>
      <c r="M118" s="236"/>
      <c r="N118" s="237"/>
      <c r="O118" s="86"/>
      <c r="P118" s="86"/>
      <c r="Q118" s="86"/>
      <c r="R118" s="86"/>
      <c r="S118" s="86"/>
      <c r="T118" s="87"/>
      <c r="U118" s="40"/>
      <c r="V118" s="40"/>
      <c r="W118" s="40"/>
      <c r="X118" s="40"/>
      <c r="Y118" s="40"/>
      <c r="Z118" s="40"/>
      <c r="AA118" s="40"/>
      <c r="AB118" s="40"/>
      <c r="AC118" s="40"/>
      <c r="AD118" s="40"/>
      <c r="AE118" s="40"/>
      <c r="AT118" s="18" t="s">
        <v>210</v>
      </c>
      <c r="AU118" s="18" t="s">
        <v>86</v>
      </c>
    </row>
    <row r="119" spans="1:51" s="13" customFormat="1" ht="12">
      <c r="A119" s="13"/>
      <c r="B119" s="238"/>
      <c r="C119" s="239"/>
      <c r="D119" s="234" t="s">
        <v>213</v>
      </c>
      <c r="E119" s="240" t="s">
        <v>32</v>
      </c>
      <c r="F119" s="241" t="s">
        <v>533</v>
      </c>
      <c r="G119" s="239"/>
      <c r="H119" s="242">
        <v>2080</v>
      </c>
      <c r="I119" s="243"/>
      <c r="J119" s="239"/>
      <c r="K119" s="239"/>
      <c r="L119" s="244"/>
      <c r="M119" s="245"/>
      <c r="N119" s="246"/>
      <c r="O119" s="246"/>
      <c r="P119" s="246"/>
      <c r="Q119" s="246"/>
      <c r="R119" s="246"/>
      <c r="S119" s="246"/>
      <c r="T119" s="247"/>
      <c r="U119" s="13"/>
      <c r="V119" s="13"/>
      <c r="W119" s="13"/>
      <c r="X119" s="13"/>
      <c r="Y119" s="13"/>
      <c r="Z119" s="13"/>
      <c r="AA119" s="13"/>
      <c r="AB119" s="13"/>
      <c r="AC119" s="13"/>
      <c r="AD119" s="13"/>
      <c r="AE119" s="13"/>
      <c r="AT119" s="248" t="s">
        <v>213</v>
      </c>
      <c r="AU119" s="248" t="s">
        <v>86</v>
      </c>
      <c r="AV119" s="13" t="s">
        <v>86</v>
      </c>
      <c r="AW119" s="13" t="s">
        <v>39</v>
      </c>
      <c r="AX119" s="13" t="s">
        <v>6</v>
      </c>
      <c r="AY119" s="248" t="s">
        <v>199</v>
      </c>
    </row>
    <row r="120" spans="1:51" s="14" customFormat="1" ht="12">
      <c r="A120" s="14"/>
      <c r="B120" s="249"/>
      <c r="C120" s="250"/>
      <c r="D120" s="234" t="s">
        <v>213</v>
      </c>
      <c r="E120" s="251" t="s">
        <v>32</v>
      </c>
      <c r="F120" s="252" t="s">
        <v>215</v>
      </c>
      <c r="G120" s="250"/>
      <c r="H120" s="253">
        <v>2080</v>
      </c>
      <c r="I120" s="254"/>
      <c r="J120" s="250"/>
      <c r="K120" s="250"/>
      <c r="L120" s="255"/>
      <c r="M120" s="269"/>
      <c r="N120" s="270"/>
      <c r="O120" s="270"/>
      <c r="P120" s="270"/>
      <c r="Q120" s="270"/>
      <c r="R120" s="270"/>
      <c r="S120" s="270"/>
      <c r="T120" s="271"/>
      <c r="U120" s="14"/>
      <c r="V120" s="14"/>
      <c r="W120" s="14"/>
      <c r="X120" s="14"/>
      <c r="Y120" s="14"/>
      <c r="Z120" s="14"/>
      <c r="AA120" s="14"/>
      <c r="AB120" s="14"/>
      <c r="AC120" s="14"/>
      <c r="AD120" s="14"/>
      <c r="AE120" s="14"/>
      <c r="AT120" s="259" t="s">
        <v>213</v>
      </c>
      <c r="AU120" s="259" t="s">
        <v>86</v>
      </c>
      <c r="AV120" s="14" t="s">
        <v>209</v>
      </c>
      <c r="AW120" s="14" t="s">
        <v>39</v>
      </c>
      <c r="AX120" s="14" t="s">
        <v>84</v>
      </c>
      <c r="AY120" s="259" t="s">
        <v>199</v>
      </c>
    </row>
    <row r="121" spans="1:65" s="2" customFormat="1" ht="19.8" customHeight="1">
      <c r="A121" s="40"/>
      <c r="B121" s="41"/>
      <c r="C121" s="260" t="s">
        <v>258</v>
      </c>
      <c r="D121" s="260" t="s">
        <v>222</v>
      </c>
      <c r="E121" s="261" t="s">
        <v>534</v>
      </c>
      <c r="F121" s="262" t="s">
        <v>535</v>
      </c>
      <c r="G121" s="263" t="s">
        <v>324</v>
      </c>
      <c r="H121" s="264">
        <v>2</v>
      </c>
      <c r="I121" s="265"/>
      <c r="J121" s="266">
        <f>ROUND(I121*H121,2)</f>
        <v>0</v>
      </c>
      <c r="K121" s="262" t="s">
        <v>207</v>
      </c>
      <c r="L121" s="46"/>
      <c r="M121" s="267" t="s">
        <v>32</v>
      </c>
      <c r="N121" s="268" t="s">
        <v>48</v>
      </c>
      <c r="O121" s="86"/>
      <c r="P121" s="230">
        <f>O121*H121</f>
        <v>0</v>
      </c>
      <c r="Q121" s="230">
        <v>0</v>
      </c>
      <c r="R121" s="230">
        <f>Q121*H121</f>
        <v>0</v>
      </c>
      <c r="S121" s="230">
        <v>0</v>
      </c>
      <c r="T121" s="231">
        <f>S121*H121</f>
        <v>0</v>
      </c>
      <c r="U121" s="40"/>
      <c r="V121" s="40"/>
      <c r="W121" s="40"/>
      <c r="X121" s="40"/>
      <c r="Y121" s="40"/>
      <c r="Z121" s="40"/>
      <c r="AA121" s="40"/>
      <c r="AB121" s="40"/>
      <c r="AC121" s="40"/>
      <c r="AD121" s="40"/>
      <c r="AE121" s="40"/>
      <c r="AR121" s="232" t="s">
        <v>209</v>
      </c>
      <c r="AT121" s="232" t="s">
        <v>222</v>
      </c>
      <c r="AU121" s="232" t="s">
        <v>86</v>
      </c>
      <c r="AY121" s="18" t="s">
        <v>199</v>
      </c>
      <c r="BE121" s="233">
        <f>IF(N121="základní",J121,0)</f>
        <v>0</v>
      </c>
      <c r="BF121" s="233">
        <f>IF(N121="snížená",J121,0)</f>
        <v>0</v>
      </c>
      <c r="BG121" s="233">
        <f>IF(N121="zákl. přenesená",J121,0)</f>
        <v>0</v>
      </c>
      <c r="BH121" s="233">
        <f>IF(N121="sníž. přenesená",J121,0)</f>
        <v>0</v>
      </c>
      <c r="BI121" s="233">
        <f>IF(N121="nulová",J121,0)</f>
        <v>0</v>
      </c>
      <c r="BJ121" s="18" t="s">
        <v>84</v>
      </c>
      <c r="BK121" s="233">
        <f>ROUND(I121*H121,2)</f>
        <v>0</v>
      </c>
      <c r="BL121" s="18" t="s">
        <v>209</v>
      </c>
      <c r="BM121" s="232" t="s">
        <v>261</v>
      </c>
    </row>
    <row r="122" spans="1:47" s="2" customFormat="1" ht="12">
      <c r="A122" s="40"/>
      <c r="B122" s="41"/>
      <c r="C122" s="42"/>
      <c r="D122" s="234" t="s">
        <v>210</v>
      </c>
      <c r="E122" s="42"/>
      <c r="F122" s="235" t="s">
        <v>535</v>
      </c>
      <c r="G122" s="42"/>
      <c r="H122" s="42"/>
      <c r="I122" s="138"/>
      <c r="J122" s="42"/>
      <c r="K122" s="42"/>
      <c r="L122" s="46"/>
      <c r="M122" s="236"/>
      <c r="N122" s="237"/>
      <c r="O122" s="86"/>
      <c r="P122" s="86"/>
      <c r="Q122" s="86"/>
      <c r="R122" s="86"/>
      <c r="S122" s="86"/>
      <c r="T122" s="87"/>
      <c r="U122" s="40"/>
      <c r="V122" s="40"/>
      <c r="W122" s="40"/>
      <c r="X122" s="40"/>
      <c r="Y122" s="40"/>
      <c r="Z122" s="40"/>
      <c r="AA122" s="40"/>
      <c r="AB122" s="40"/>
      <c r="AC122" s="40"/>
      <c r="AD122" s="40"/>
      <c r="AE122" s="40"/>
      <c r="AT122" s="18" t="s">
        <v>210</v>
      </c>
      <c r="AU122" s="18" t="s">
        <v>86</v>
      </c>
    </row>
    <row r="123" spans="1:65" s="2" customFormat="1" ht="19.8" customHeight="1">
      <c r="A123" s="40"/>
      <c r="B123" s="41"/>
      <c r="C123" s="260" t="s">
        <v>238</v>
      </c>
      <c r="D123" s="260" t="s">
        <v>222</v>
      </c>
      <c r="E123" s="261" t="s">
        <v>536</v>
      </c>
      <c r="F123" s="262" t="s">
        <v>537</v>
      </c>
      <c r="G123" s="263" t="s">
        <v>324</v>
      </c>
      <c r="H123" s="264">
        <v>75</v>
      </c>
      <c r="I123" s="265"/>
      <c r="J123" s="266">
        <f>ROUND(I123*H123,2)</f>
        <v>0</v>
      </c>
      <c r="K123" s="262" t="s">
        <v>207</v>
      </c>
      <c r="L123" s="46"/>
      <c r="M123" s="267" t="s">
        <v>32</v>
      </c>
      <c r="N123" s="268" t="s">
        <v>48</v>
      </c>
      <c r="O123" s="86"/>
      <c r="P123" s="230">
        <f>O123*H123</f>
        <v>0</v>
      </c>
      <c r="Q123" s="230">
        <v>0</v>
      </c>
      <c r="R123" s="230">
        <f>Q123*H123</f>
        <v>0</v>
      </c>
      <c r="S123" s="230">
        <v>0</v>
      </c>
      <c r="T123" s="231">
        <f>S123*H123</f>
        <v>0</v>
      </c>
      <c r="U123" s="40"/>
      <c r="V123" s="40"/>
      <c r="W123" s="40"/>
      <c r="X123" s="40"/>
      <c r="Y123" s="40"/>
      <c r="Z123" s="40"/>
      <c r="AA123" s="40"/>
      <c r="AB123" s="40"/>
      <c r="AC123" s="40"/>
      <c r="AD123" s="40"/>
      <c r="AE123" s="40"/>
      <c r="AR123" s="232" t="s">
        <v>209</v>
      </c>
      <c r="AT123" s="232" t="s">
        <v>222</v>
      </c>
      <c r="AU123" s="232" t="s">
        <v>86</v>
      </c>
      <c r="AY123" s="18" t="s">
        <v>199</v>
      </c>
      <c r="BE123" s="233">
        <f>IF(N123="základní",J123,0)</f>
        <v>0</v>
      </c>
      <c r="BF123" s="233">
        <f>IF(N123="snížená",J123,0)</f>
        <v>0</v>
      </c>
      <c r="BG123" s="233">
        <f>IF(N123="zákl. přenesená",J123,0)</f>
        <v>0</v>
      </c>
      <c r="BH123" s="233">
        <f>IF(N123="sníž. přenesená",J123,0)</f>
        <v>0</v>
      </c>
      <c r="BI123" s="233">
        <f>IF(N123="nulová",J123,0)</f>
        <v>0</v>
      </c>
      <c r="BJ123" s="18" t="s">
        <v>84</v>
      </c>
      <c r="BK123" s="233">
        <f>ROUND(I123*H123,2)</f>
        <v>0</v>
      </c>
      <c r="BL123" s="18" t="s">
        <v>209</v>
      </c>
      <c r="BM123" s="232" t="s">
        <v>264</v>
      </c>
    </row>
    <row r="124" spans="1:47" s="2" customFormat="1" ht="12">
      <c r="A124" s="40"/>
      <c r="B124" s="41"/>
      <c r="C124" s="42"/>
      <c r="D124" s="234" t="s">
        <v>210</v>
      </c>
      <c r="E124" s="42"/>
      <c r="F124" s="235" t="s">
        <v>537</v>
      </c>
      <c r="G124" s="42"/>
      <c r="H124" s="42"/>
      <c r="I124" s="138"/>
      <c r="J124" s="42"/>
      <c r="K124" s="42"/>
      <c r="L124" s="46"/>
      <c r="M124" s="236"/>
      <c r="N124" s="237"/>
      <c r="O124" s="86"/>
      <c r="P124" s="86"/>
      <c r="Q124" s="86"/>
      <c r="R124" s="86"/>
      <c r="S124" s="86"/>
      <c r="T124" s="87"/>
      <c r="U124" s="40"/>
      <c r="V124" s="40"/>
      <c r="W124" s="40"/>
      <c r="X124" s="40"/>
      <c r="Y124" s="40"/>
      <c r="Z124" s="40"/>
      <c r="AA124" s="40"/>
      <c r="AB124" s="40"/>
      <c r="AC124" s="40"/>
      <c r="AD124" s="40"/>
      <c r="AE124" s="40"/>
      <c r="AT124" s="18" t="s">
        <v>210</v>
      </c>
      <c r="AU124" s="18" t="s">
        <v>86</v>
      </c>
    </row>
    <row r="125" spans="1:65" s="2" customFormat="1" ht="19.8" customHeight="1">
      <c r="A125" s="40"/>
      <c r="B125" s="41"/>
      <c r="C125" s="220" t="s">
        <v>265</v>
      </c>
      <c r="D125" s="220" t="s">
        <v>203</v>
      </c>
      <c r="E125" s="221" t="s">
        <v>538</v>
      </c>
      <c r="F125" s="222" t="s">
        <v>539</v>
      </c>
      <c r="G125" s="223" t="s">
        <v>324</v>
      </c>
      <c r="H125" s="224">
        <v>75</v>
      </c>
      <c r="I125" s="225"/>
      <c r="J125" s="226">
        <f>ROUND(I125*H125,2)</f>
        <v>0</v>
      </c>
      <c r="K125" s="222" t="s">
        <v>207</v>
      </c>
      <c r="L125" s="227"/>
      <c r="M125" s="228" t="s">
        <v>32</v>
      </c>
      <c r="N125" s="229" t="s">
        <v>48</v>
      </c>
      <c r="O125" s="86"/>
      <c r="P125" s="230">
        <f>O125*H125</f>
        <v>0</v>
      </c>
      <c r="Q125" s="230">
        <v>0</v>
      </c>
      <c r="R125" s="230">
        <f>Q125*H125</f>
        <v>0</v>
      </c>
      <c r="S125" s="230">
        <v>0</v>
      </c>
      <c r="T125" s="231">
        <f>S125*H125</f>
        <v>0</v>
      </c>
      <c r="U125" s="40"/>
      <c r="V125" s="40"/>
      <c r="W125" s="40"/>
      <c r="X125" s="40"/>
      <c r="Y125" s="40"/>
      <c r="Z125" s="40"/>
      <c r="AA125" s="40"/>
      <c r="AB125" s="40"/>
      <c r="AC125" s="40"/>
      <c r="AD125" s="40"/>
      <c r="AE125" s="40"/>
      <c r="AR125" s="232" t="s">
        <v>208</v>
      </c>
      <c r="AT125" s="232" t="s">
        <v>203</v>
      </c>
      <c r="AU125" s="232" t="s">
        <v>86</v>
      </c>
      <c r="AY125" s="18" t="s">
        <v>199</v>
      </c>
      <c r="BE125" s="233">
        <f>IF(N125="základní",J125,0)</f>
        <v>0</v>
      </c>
      <c r="BF125" s="233">
        <f>IF(N125="snížená",J125,0)</f>
        <v>0</v>
      </c>
      <c r="BG125" s="233">
        <f>IF(N125="zákl. přenesená",J125,0)</f>
        <v>0</v>
      </c>
      <c r="BH125" s="233">
        <f>IF(N125="sníž. přenesená",J125,0)</f>
        <v>0</v>
      </c>
      <c r="BI125" s="233">
        <f>IF(N125="nulová",J125,0)</f>
        <v>0</v>
      </c>
      <c r="BJ125" s="18" t="s">
        <v>84</v>
      </c>
      <c r="BK125" s="233">
        <f>ROUND(I125*H125,2)</f>
        <v>0</v>
      </c>
      <c r="BL125" s="18" t="s">
        <v>209</v>
      </c>
      <c r="BM125" s="232" t="s">
        <v>268</v>
      </c>
    </row>
    <row r="126" spans="1:47" s="2" customFormat="1" ht="12">
      <c r="A126" s="40"/>
      <c r="B126" s="41"/>
      <c r="C126" s="42"/>
      <c r="D126" s="234" t="s">
        <v>210</v>
      </c>
      <c r="E126" s="42"/>
      <c r="F126" s="235" t="s">
        <v>539</v>
      </c>
      <c r="G126" s="42"/>
      <c r="H126" s="42"/>
      <c r="I126" s="138"/>
      <c r="J126" s="42"/>
      <c r="K126" s="42"/>
      <c r="L126" s="46"/>
      <c r="M126" s="236"/>
      <c r="N126" s="237"/>
      <c r="O126" s="86"/>
      <c r="P126" s="86"/>
      <c r="Q126" s="86"/>
      <c r="R126" s="86"/>
      <c r="S126" s="86"/>
      <c r="T126" s="87"/>
      <c r="U126" s="40"/>
      <c r="V126" s="40"/>
      <c r="W126" s="40"/>
      <c r="X126" s="40"/>
      <c r="Y126" s="40"/>
      <c r="Z126" s="40"/>
      <c r="AA126" s="40"/>
      <c r="AB126" s="40"/>
      <c r="AC126" s="40"/>
      <c r="AD126" s="40"/>
      <c r="AE126" s="40"/>
      <c r="AT126" s="18" t="s">
        <v>210</v>
      </c>
      <c r="AU126" s="18" t="s">
        <v>86</v>
      </c>
    </row>
    <row r="127" spans="1:65" s="2" customFormat="1" ht="19.8" customHeight="1">
      <c r="A127" s="40"/>
      <c r="B127" s="41"/>
      <c r="C127" s="260" t="s">
        <v>242</v>
      </c>
      <c r="D127" s="260" t="s">
        <v>222</v>
      </c>
      <c r="E127" s="261" t="s">
        <v>540</v>
      </c>
      <c r="F127" s="262" t="s">
        <v>541</v>
      </c>
      <c r="G127" s="263" t="s">
        <v>324</v>
      </c>
      <c r="H127" s="264">
        <v>2</v>
      </c>
      <c r="I127" s="265"/>
      <c r="J127" s="266">
        <f>ROUND(I127*H127,2)</f>
        <v>0</v>
      </c>
      <c r="K127" s="262" t="s">
        <v>207</v>
      </c>
      <c r="L127" s="46"/>
      <c r="M127" s="267" t="s">
        <v>32</v>
      </c>
      <c r="N127" s="268" t="s">
        <v>48</v>
      </c>
      <c r="O127" s="86"/>
      <c r="P127" s="230">
        <f>O127*H127</f>
        <v>0</v>
      </c>
      <c r="Q127" s="230">
        <v>0</v>
      </c>
      <c r="R127" s="230">
        <f>Q127*H127</f>
        <v>0</v>
      </c>
      <c r="S127" s="230">
        <v>0</v>
      </c>
      <c r="T127" s="231">
        <f>S127*H127</f>
        <v>0</v>
      </c>
      <c r="U127" s="40"/>
      <c r="V127" s="40"/>
      <c r="W127" s="40"/>
      <c r="X127" s="40"/>
      <c r="Y127" s="40"/>
      <c r="Z127" s="40"/>
      <c r="AA127" s="40"/>
      <c r="AB127" s="40"/>
      <c r="AC127" s="40"/>
      <c r="AD127" s="40"/>
      <c r="AE127" s="40"/>
      <c r="AR127" s="232" t="s">
        <v>209</v>
      </c>
      <c r="AT127" s="232" t="s">
        <v>222</v>
      </c>
      <c r="AU127" s="232" t="s">
        <v>86</v>
      </c>
      <c r="AY127" s="18" t="s">
        <v>199</v>
      </c>
      <c r="BE127" s="233">
        <f>IF(N127="základní",J127,0)</f>
        <v>0</v>
      </c>
      <c r="BF127" s="233">
        <f>IF(N127="snížená",J127,0)</f>
        <v>0</v>
      </c>
      <c r="BG127" s="233">
        <f>IF(N127="zákl. přenesená",J127,0)</f>
        <v>0</v>
      </c>
      <c r="BH127" s="233">
        <f>IF(N127="sníž. přenesená",J127,0)</f>
        <v>0</v>
      </c>
      <c r="BI127" s="233">
        <f>IF(N127="nulová",J127,0)</f>
        <v>0</v>
      </c>
      <c r="BJ127" s="18" t="s">
        <v>84</v>
      </c>
      <c r="BK127" s="233">
        <f>ROUND(I127*H127,2)</f>
        <v>0</v>
      </c>
      <c r="BL127" s="18" t="s">
        <v>209</v>
      </c>
      <c r="BM127" s="232" t="s">
        <v>271</v>
      </c>
    </row>
    <row r="128" spans="1:47" s="2" customFormat="1" ht="12">
      <c r="A128" s="40"/>
      <c r="B128" s="41"/>
      <c r="C128" s="42"/>
      <c r="D128" s="234" t="s">
        <v>210</v>
      </c>
      <c r="E128" s="42"/>
      <c r="F128" s="235" t="s">
        <v>541</v>
      </c>
      <c r="G128" s="42"/>
      <c r="H128" s="42"/>
      <c r="I128" s="138"/>
      <c r="J128" s="42"/>
      <c r="K128" s="42"/>
      <c r="L128" s="46"/>
      <c r="M128" s="236"/>
      <c r="N128" s="237"/>
      <c r="O128" s="86"/>
      <c r="P128" s="86"/>
      <c r="Q128" s="86"/>
      <c r="R128" s="86"/>
      <c r="S128" s="86"/>
      <c r="T128" s="87"/>
      <c r="U128" s="40"/>
      <c r="V128" s="40"/>
      <c r="W128" s="40"/>
      <c r="X128" s="40"/>
      <c r="Y128" s="40"/>
      <c r="Z128" s="40"/>
      <c r="AA128" s="40"/>
      <c r="AB128" s="40"/>
      <c r="AC128" s="40"/>
      <c r="AD128" s="40"/>
      <c r="AE128" s="40"/>
      <c r="AT128" s="18" t="s">
        <v>210</v>
      </c>
      <c r="AU128" s="18" t="s">
        <v>86</v>
      </c>
    </row>
    <row r="129" spans="1:65" s="2" customFormat="1" ht="19.8" customHeight="1">
      <c r="A129" s="40"/>
      <c r="B129" s="41"/>
      <c r="C129" s="220" t="s">
        <v>9</v>
      </c>
      <c r="D129" s="220" t="s">
        <v>203</v>
      </c>
      <c r="E129" s="221" t="s">
        <v>542</v>
      </c>
      <c r="F129" s="222" t="s">
        <v>543</v>
      </c>
      <c r="G129" s="223" t="s">
        <v>296</v>
      </c>
      <c r="H129" s="224">
        <v>145.225</v>
      </c>
      <c r="I129" s="225"/>
      <c r="J129" s="226">
        <f>ROUND(I129*H129,2)</f>
        <v>0</v>
      </c>
      <c r="K129" s="222" t="s">
        <v>207</v>
      </c>
      <c r="L129" s="227"/>
      <c r="M129" s="228" t="s">
        <v>32</v>
      </c>
      <c r="N129" s="229" t="s">
        <v>48</v>
      </c>
      <c r="O129" s="86"/>
      <c r="P129" s="230">
        <f>O129*H129</f>
        <v>0</v>
      </c>
      <c r="Q129" s="230">
        <v>0</v>
      </c>
      <c r="R129" s="230">
        <f>Q129*H129</f>
        <v>0</v>
      </c>
      <c r="S129" s="230">
        <v>0</v>
      </c>
      <c r="T129" s="231">
        <f>S129*H129</f>
        <v>0</v>
      </c>
      <c r="U129" s="40"/>
      <c r="V129" s="40"/>
      <c r="W129" s="40"/>
      <c r="X129" s="40"/>
      <c r="Y129" s="40"/>
      <c r="Z129" s="40"/>
      <c r="AA129" s="40"/>
      <c r="AB129" s="40"/>
      <c r="AC129" s="40"/>
      <c r="AD129" s="40"/>
      <c r="AE129" s="40"/>
      <c r="AR129" s="232" t="s">
        <v>208</v>
      </c>
      <c r="AT129" s="232" t="s">
        <v>203</v>
      </c>
      <c r="AU129" s="232" t="s">
        <v>86</v>
      </c>
      <c r="AY129" s="18" t="s">
        <v>199</v>
      </c>
      <c r="BE129" s="233">
        <f>IF(N129="základní",J129,0)</f>
        <v>0</v>
      </c>
      <c r="BF129" s="233">
        <f>IF(N129="snížená",J129,0)</f>
        <v>0</v>
      </c>
      <c r="BG129" s="233">
        <f>IF(N129="zákl. přenesená",J129,0)</f>
        <v>0</v>
      </c>
      <c r="BH129" s="233">
        <f>IF(N129="sníž. přenesená",J129,0)</f>
        <v>0</v>
      </c>
      <c r="BI129" s="233">
        <f>IF(N129="nulová",J129,0)</f>
        <v>0</v>
      </c>
      <c r="BJ129" s="18" t="s">
        <v>84</v>
      </c>
      <c r="BK129" s="233">
        <f>ROUND(I129*H129,2)</f>
        <v>0</v>
      </c>
      <c r="BL129" s="18" t="s">
        <v>209</v>
      </c>
      <c r="BM129" s="232" t="s">
        <v>274</v>
      </c>
    </row>
    <row r="130" spans="1:47" s="2" customFormat="1" ht="12">
      <c r="A130" s="40"/>
      <c r="B130" s="41"/>
      <c r="C130" s="42"/>
      <c r="D130" s="234" t="s">
        <v>210</v>
      </c>
      <c r="E130" s="42"/>
      <c r="F130" s="235" t="s">
        <v>543</v>
      </c>
      <c r="G130" s="42"/>
      <c r="H130" s="42"/>
      <c r="I130" s="138"/>
      <c r="J130" s="42"/>
      <c r="K130" s="42"/>
      <c r="L130" s="46"/>
      <c r="M130" s="236"/>
      <c r="N130" s="237"/>
      <c r="O130" s="86"/>
      <c r="P130" s="86"/>
      <c r="Q130" s="86"/>
      <c r="R130" s="86"/>
      <c r="S130" s="86"/>
      <c r="T130" s="87"/>
      <c r="U130" s="40"/>
      <c r="V130" s="40"/>
      <c r="W130" s="40"/>
      <c r="X130" s="40"/>
      <c r="Y130" s="40"/>
      <c r="Z130" s="40"/>
      <c r="AA130" s="40"/>
      <c r="AB130" s="40"/>
      <c r="AC130" s="40"/>
      <c r="AD130" s="40"/>
      <c r="AE130" s="40"/>
      <c r="AT130" s="18" t="s">
        <v>210</v>
      </c>
      <c r="AU130" s="18" t="s">
        <v>86</v>
      </c>
    </row>
    <row r="131" spans="1:51" s="13" customFormat="1" ht="12">
      <c r="A131" s="13"/>
      <c r="B131" s="238"/>
      <c r="C131" s="239"/>
      <c r="D131" s="234" t="s">
        <v>213</v>
      </c>
      <c r="E131" s="240" t="s">
        <v>32</v>
      </c>
      <c r="F131" s="241" t="s">
        <v>544</v>
      </c>
      <c r="G131" s="239"/>
      <c r="H131" s="242">
        <v>138.75</v>
      </c>
      <c r="I131" s="243"/>
      <c r="J131" s="239"/>
      <c r="K131" s="239"/>
      <c r="L131" s="244"/>
      <c r="M131" s="245"/>
      <c r="N131" s="246"/>
      <c r="O131" s="246"/>
      <c r="P131" s="246"/>
      <c r="Q131" s="246"/>
      <c r="R131" s="246"/>
      <c r="S131" s="246"/>
      <c r="T131" s="247"/>
      <c r="U131" s="13"/>
      <c r="V131" s="13"/>
      <c r="W131" s="13"/>
      <c r="X131" s="13"/>
      <c r="Y131" s="13"/>
      <c r="Z131" s="13"/>
      <c r="AA131" s="13"/>
      <c r="AB131" s="13"/>
      <c r="AC131" s="13"/>
      <c r="AD131" s="13"/>
      <c r="AE131" s="13"/>
      <c r="AT131" s="248" t="s">
        <v>213</v>
      </c>
      <c r="AU131" s="248" t="s">
        <v>86</v>
      </c>
      <c r="AV131" s="13" t="s">
        <v>86</v>
      </c>
      <c r="AW131" s="13" t="s">
        <v>39</v>
      </c>
      <c r="AX131" s="13" t="s">
        <v>6</v>
      </c>
      <c r="AY131" s="248" t="s">
        <v>199</v>
      </c>
    </row>
    <row r="132" spans="1:51" s="13" customFormat="1" ht="12">
      <c r="A132" s="13"/>
      <c r="B132" s="238"/>
      <c r="C132" s="239"/>
      <c r="D132" s="234" t="s">
        <v>213</v>
      </c>
      <c r="E132" s="240" t="s">
        <v>32</v>
      </c>
      <c r="F132" s="241" t="s">
        <v>545</v>
      </c>
      <c r="G132" s="239"/>
      <c r="H132" s="242">
        <v>6.475</v>
      </c>
      <c r="I132" s="243"/>
      <c r="J132" s="239"/>
      <c r="K132" s="239"/>
      <c r="L132" s="244"/>
      <c r="M132" s="245"/>
      <c r="N132" s="246"/>
      <c r="O132" s="246"/>
      <c r="P132" s="246"/>
      <c r="Q132" s="246"/>
      <c r="R132" s="246"/>
      <c r="S132" s="246"/>
      <c r="T132" s="247"/>
      <c r="U132" s="13"/>
      <c r="V132" s="13"/>
      <c r="W132" s="13"/>
      <c r="X132" s="13"/>
      <c r="Y132" s="13"/>
      <c r="Z132" s="13"/>
      <c r="AA132" s="13"/>
      <c r="AB132" s="13"/>
      <c r="AC132" s="13"/>
      <c r="AD132" s="13"/>
      <c r="AE132" s="13"/>
      <c r="AT132" s="248" t="s">
        <v>213</v>
      </c>
      <c r="AU132" s="248" t="s">
        <v>86</v>
      </c>
      <c r="AV132" s="13" t="s">
        <v>86</v>
      </c>
      <c r="AW132" s="13" t="s">
        <v>39</v>
      </c>
      <c r="AX132" s="13" t="s">
        <v>6</v>
      </c>
      <c r="AY132" s="248" t="s">
        <v>199</v>
      </c>
    </row>
    <row r="133" spans="1:51" s="14" customFormat="1" ht="12">
      <c r="A133" s="14"/>
      <c r="B133" s="249"/>
      <c r="C133" s="250"/>
      <c r="D133" s="234" t="s">
        <v>213</v>
      </c>
      <c r="E133" s="251" t="s">
        <v>32</v>
      </c>
      <c r="F133" s="252" t="s">
        <v>215</v>
      </c>
      <c r="G133" s="250"/>
      <c r="H133" s="253">
        <v>145.225</v>
      </c>
      <c r="I133" s="254"/>
      <c r="J133" s="250"/>
      <c r="K133" s="250"/>
      <c r="L133" s="255"/>
      <c r="M133" s="269"/>
      <c r="N133" s="270"/>
      <c r="O133" s="270"/>
      <c r="P133" s="270"/>
      <c r="Q133" s="270"/>
      <c r="R133" s="270"/>
      <c r="S133" s="270"/>
      <c r="T133" s="271"/>
      <c r="U133" s="14"/>
      <c r="V133" s="14"/>
      <c r="W133" s="14"/>
      <c r="X133" s="14"/>
      <c r="Y133" s="14"/>
      <c r="Z133" s="14"/>
      <c r="AA133" s="14"/>
      <c r="AB133" s="14"/>
      <c r="AC133" s="14"/>
      <c r="AD133" s="14"/>
      <c r="AE133" s="14"/>
      <c r="AT133" s="259" t="s">
        <v>213</v>
      </c>
      <c r="AU133" s="259" t="s">
        <v>86</v>
      </c>
      <c r="AV133" s="14" t="s">
        <v>209</v>
      </c>
      <c r="AW133" s="14" t="s">
        <v>39</v>
      </c>
      <c r="AX133" s="14" t="s">
        <v>84</v>
      </c>
      <c r="AY133" s="259" t="s">
        <v>199</v>
      </c>
    </row>
    <row r="134" spans="1:65" s="2" customFormat="1" ht="19.8" customHeight="1">
      <c r="A134" s="40"/>
      <c r="B134" s="41"/>
      <c r="C134" s="220" t="s">
        <v>245</v>
      </c>
      <c r="D134" s="220" t="s">
        <v>203</v>
      </c>
      <c r="E134" s="221" t="s">
        <v>546</v>
      </c>
      <c r="F134" s="222" t="s">
        <v>547</v>
      </c>
      <c r="G134" s="223" t="s">
        <v>206</v>
      </c>
      <c r="H134" s="224">
        <v>2</v>
      </c>
      <c r="I134" s="225"/>
      <c r="J134" s="226">
        <f>ROUND(I134*H134,2)</f>
        <v>0</v>
      </c>
      <c r="K134" s="222" t="s">
        <v>207</v>
      </c>
      <c r="L134" s="227"/>
      <c r="M134" s="228" t="s">
        <v>32</v>
      </c>
      <c r="N134" s="229" t="s">
        <v>48</v>
      </c>
      <c r="O134" s="86"/>
      <c r="P134" s="230">
        <f>O134*H134</f>
        <v>0</v>
      </c>
      <c r="Q134" s="230">
        <v>0</v>
      </c>
      <c r="R134" s="230">
        <f>Q134*H134</f>
        <v>0</v>
      </c>
      <c r="S134" s="230">
        <v>0</v>
      </c>
      <c r="T134" s="231">
        <f>S134*H134</f>
        <v>0</v>
      </c>
      <c r="U134" s="40"/>
      <c r="V134" s="40"/>
      <c r="W134" s="40"/>
      <c r="X134" s="40"/>
      <c r="Y134" s="40"/>
      <c r="Z134" s="40"/>
      <c r="AA134" s="40"/>
      <c r="AB134" s="40"/>
      <c r="AC134" s="40"/>
      <c r="AD134" s="40"/>
      <c r="AE134" s="40"/>
      <c r="AR134" s="232" t="s">
        <v>208</v>
      </c>
      <c r="AT134" s="232" t="s">
        <v>203</v>
      </c>
      <c r="AU134" s="232" t="s">
        <v>86</v>
      </c>
      <c r="AY134" s="18" t="s">
        <v>199</v>
      </c>
      <c r="BE134" s="233">
        <f>IF(N134="základní",J134,0)</f>
        <v>0</v>
      </c>
      <c r="BF134" s="233">
        <f>IF(N134="snížená",J134,0)</f>
        <v>0</v>
      </c>
      <c r="BG134" s="233">
        <f>IF(N134="zákl. přenesená",J134,0)</f>
        <v>0</v>
      </c>
      <c r="BH134" s="233">
        <f>IF(N134="sníž. přenesená",J134,0)</f>
        <v>0</v>
      </c>
      <c r="BI134" s="233">
        <f>IF(N134="nulová",J134,0)</f>
        <v>0</v>
      </c>
      <c r="BJ134" s="18" t="s">
        <v>84</v>
      </c>
      <c r="BK134" s="233">
        <f>ROUND(I134*H134,2)</f>
        <v>0</v>
      </c>
      <c r="BL134" s="18" t="s">
        <v>209</v>
      </c>
      <c r="BM134" s="232" t="s">
        <v>278</v>
      </c>
    </row>
    <row r="135" spans="1:47" s="2" customFormat="1" ht="12">
      <c r="A135" s="40"/>
      <c r="B135" s="41"/>
      <c r="C135" s="42"/>
      <c r="D135" s="234" t="s">
        <v>210</v>
      </c>
      <c r="E135" s="42"/>
      <c r="F135" s="235" t="s">
        <v>547</v>
      </c>
      <c r="G135" s="42"/>
      <c r="H135" s="42"/>
      <c r="I135" s="138"/>
      <c r="J135" s="42"/>
      <c r="K135" s="42"/>
      <c r="L135" s="46"/>
      <c r="M135" s="236"/>
      <c r="N135" s="237"/>
      <c r="O135" s="86"/>
      <c r="P135" s="86"/>
      <c r="Q135" s="86"/>
      <c r="R135" s="86"/>
      <c r="S135" s="86"/>
      <c r="T135" s="87"/>
      <c r="U135" s="40"/>
      <c r="V135" s="40"/>
      <c r="W135" s="40"/>
      <c r="X135" s="40"/>
      <c r="Y135" s="40"/>
      <c r="Z135" s="40"/>
      <c r="AA135" s="40"/>
      <c r="AB135" s="40"/>
      <c r="AC135" s="40"/>
      <c r="AD135" s="40"/>
      <c r="AE135" s="40"/>
      <c r="AT135" s="18" t="s">
        <v>210</v>
      </c>
      <c r="AU135" s="18" t="s">
        <v>86</v>
      </c>
    </row>
    <row r="136" spans="1:65" s="2" customFormat="1" ht="19.8" customHeight="1">
      <c r="A136" s="40"/>
      <c r="B136" s="41"/>
      <c r="C136" s="220" t="s">
        <v>279</v>
      </c>
      <c r="D136" s="220" t="s">
        <v>203</v>
      </c>
      <c r="E136" s="221" t="s">
        <v>548</v>
      </c>
      <c r="F136" s="222" t="s">
        <v>549</v>
      </c>
      <c r="G136" s="223" t="s">
        <v>206</v>
      </c>
      <c r="H136" s="224">
        <v>2</v>
      </c>
      <c r="I136" s="225"/>
      <c r="J136" s="226">
        <f>ROUND(I136*H136,2)</f>
        <v>0</v>
      </c>
      <c r="K136" s="222" t="s">
        <v>207</v>
      </c>
      <c r="L136" s="227"/>
      <c r="M136" s="228" t="s">
        <v>32</v>
      </c>
      <c r="N136" s="229" t="s">
        <v>48</v>
      </c>
      <c r="O136" s="86"/>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208</v>
      </c>
      <c r="AT136" s="232" t="s">
        <v>203</v>
      </c>
      <c r="AU136" s="232" t="s">
        <v>86</v>
      </c>
      <c r="AY136" s="18" t="s">
        <v>199</v>
      </c>
      <c r="BE136" s="233">
        <f>IF(N136="základní",J136,0)</f>
        <v>0</v>
      </c>
      <c r="BF136" s="233">
        <f>IF(N136="snížená",J136,0)</f>
        <v>0</v>
      </c>
      <c r="BG136" s="233">
        <f>IF(N136="zákl. přenesená",J136,0)</f>
        <v>0</v>
      </c>
      <c r="BH136" s="233">
        <f>IF(N136="sníž. přenesená",J136,0)</f>
        <v>0</v>
      </c>
      <c r="BI136" s="233">
        <f>IF(N136="nulová",J136,0)</f>
        <v>0</v>
      </c>
      <c r="BJ136" s="18" t="s">
        <v>84</v>
      </c>
      <c r="BK136" s="233">
        <f>ROUND(I136*H136,2)</f>
        <v>0</v>
      </c>
      <c r="BL136" s="18" t="s">
        <v>209</v>
      </c>
      <c r="BM136" s="232" t="s">
        <v>282</v>
      </c>
    </row>
    <row r="137" spans="1:47" s="2" customFormat="1" ht="12">
      <c r="A137" s="40"/>
      <c r="B137" s="41"/>
      <c r="C137" s="42"/>
      <c r="D137" s="234" t="s">
        <v>210</v>
      </c>
      <c r="E137" s="42"/>
      <c r="F137" s="235" t="s">
        <v>549</v>
      </c>
      <c r="G137" s="42"/>
      <c r="H137" s="42"/>
      <c r="I137" s="138"/>
      <c r="J137" s="42"/>
      <c r="K137" s="42"/>
      <c r="L137" s="46"/>
      <c r="M137" s="236"/>
      <c r="N137" s="237"/>
      <c r="O137" s="86"/>
      <c r="P137" s="86"/>
      <c r="Q137" s="86"/>
      <c r="R137" s="86"/>
      <c r="S137" s="86"/>
      <c r="T137" s="87"/>
      <c r="U137" s="40"/>
      <c r="V137" s="40"/>
      <c r="W137" s="40"/>
      <c r="X137" s="40"/>
      <c r="Y137" s="40"/>
      <c r="Z137" s="40"/>
      <c r="AA137" s="40"/>
      <c r="AB137" s="40"/>
      <c r="AC137" s="40"/>
      <c r="AD137" s="40"/>
      <c r="AE137" s="40"/>
      <c r="AT137" s="18" t="s">
        <v>210</v>
      </c>
      <c r="AU137" s="18" t="s">
        <v>86</v>
      </c>
    </row>
    <row r="138" spans="1:65" s="2" customFormat="1" ht="19.8" customHeight="1">
      <c r="A138" s="40"/>
      <c r="B138" s="41"/>
      <c r="C138" s="220" t="s">
        <v>254</v>
      </c>
      <c r="D138" s="220" t="s">
        <v>203</v>
      </c>
      <c r="E138" s="221" t="s">
        <v>550</v>
      </c>
      <c r="F138" s="222" t="s">
        <v>551</v>
      </c>
      <c r="G138" s="223" t="s">
        <v>206</v>
      </c>
      <c r="H138" s="224">
        <v>2</v>
      </c>
      <c r="I138" s="225"/>
      <c r="J138" s="226">
        <f>ROUND(I138*H138,2)</f>
        <v>0</v>
      </c>
      <c r="K138" s="222" t="s">
        <v>207</v>
      </c>
      <c r="L138" s="227"/>
      <c r="M138" s="228" t="s">
        <v>32</v>
      </c>
      <c r="N138" s="229" t="s">
        <v>48</v>
      </c>
      <c r="O138" s="86"/>
      <c r="P138" s="230">
        <f>O138*H138</f>
        <v>0</v>
      </c>
      <c r="Q138" s="230">
        <v>0</v>
      </c>
      <c r="R138" s="230">
        <f>Q138*H138</f>
        <v>0</v>
      </c>
      <c r="S138" s="230">
        <v>0</v>
      </c>
      <c r="T138" s="231">
        <f>S138*H138</f>
        <v>0</v>
      </c>
      <c r="U138" s="40"/>
      <c r="V138" s="40"/>
      <c r="W138" s="40"/>
      <c r="X138" s="40"/>
      <c r="Y138" s="40"/>
      <c r="Z138" s="40"/>
      <c r="AA138" s="40"/>
      <c r="AB138" s="40"/>
      <c r="AC138" s="40"/>
      <c r="AD138" s="40"/>
      <c r="AE138" s="40"/>
      <c r="AR138" s="232" t="s">
        <v>208</v>
      </c>
      <c r="AT138" s="232" t="s">
        <v>203</v>
      </c>
      <c r="AU138" s="232" t="s">
        <v>86</v>
      </c>
      <c r="AY138" s="18" t="s">
        <v>199</v>
      </c>
      <c r="BE138" s="233">
        <f>IF(N138="základní",J138,0)</f>
        <v>0</v>
      </c>
      <c r="BF138" s="233">
        <f>IF(N138="snížená",J138,0)</f>
        <v>0</v>
      </c>
      <c r="BG138" s="233">
        <f>IF(N138="zákl. přenesená",J138,0)</f>
        <v>0</v>
      </c>
      <c r="BH138" s="233">
        <f>IF(N138="sníž. přenesená",J138,0)</f>
        <v>0</v>
      </c>
      <c r="BI138" s="233">
        <f>IF(N138="nulová",J138,0)</f>
        <v>0</v>
      </c>
      <c r="BJ138" s="18" t="s">
        <v>84</v>
      </c>
      <c r="BK138" s="233">
        <f>ROUND(I138*H138,2)</f>
        <v>0</v>
      </c>
      <c r="BL138" s="18" t="s">
        <v>209</v>
      </c>
      <c r="BM138" s="232" t="s">
        <v>341</v>
      </c>
    </row>
    <row r="139" spans="1:47" s="2" customFormat="1" ht="12">
      <c r="A139" s="40"/>
      <c r="B139" s="41"/>
      <c r="C139" s="42"/>
      <c r="D139" s="234" t="s">
        <v>210</v>
      </c>
      <c r="E139" s="42"/>
      <c r="F139" s="235" t="s">
        <v>551</v>
      </c>
      <c r="G139" s="42"/>
      <c r="H139" s="42"/>
      <c r="I139" s="138"/>
      <c r="J139" s="42"/>
      <c r="K139" s="42"/>
      <c r="L139" s="46"/>
      <c r="M139" s="236"/>
      <c r="N139" s="237"/>
      <c r="O139" s="86"/>
      <c r="P139" s="86"/>
      <c r="Q139" s="86"/>
      <c r="R139" s="86"/>
      <c r="S139" s="86"/>
      <c r="T139" s="87"/>
      <c r="U139" s="40"/>
      <c r="V139" s="40"/>
      <c r="W139" s="40"/>
      <c r="X139" s="40"/>
      <c r="Y139" s="40"/>
      <c r="Z139" s="40"/>
      <c r="AA139" s="40"/>
      <c r="AB139" s="40"/>
      <c r="AC139" s="40"/>
      <c r="AD139" s="40"/>
      <c r="AE139" s="40"/>
      <c r="AT139" s="18" t="s">
        <v>210</v>
      </c>
      <c r="AU139" s="18" t="s">
        <v>86</v>
      </c>
    </row>
    <row r="140" spans="1:65" s="2" customFormat="1" ht="19.8" customHeight="1">
      <c r="A140" s="40"/>
      <c r="B140" s="41"/>
      <c r="C140" s="260" t="s">
        <v>342</v>
      </c>
      <c r="D140" s="260" t="s">
        <v>222</v>
      </c>
      <c r="E140" s="261" t="s">
        <v>552</v>
      </c>
      <c r="F140" s="262" t="s">
        <v>553</v>
      </c>
      <c r="G140" s="263" t="s">
        <v>288</v>
      </c>
      <c r="H140" s="264">
        <v>488.31</v>
      </c>
      <c r="I140" s="265"/>
      <c r="J140" s="266">
        <f>ROUND(I140*H140,2)</f>
        <v>0</v>
      </c>
      <c r="K140" s="262" t="s">
        <v>207</v>
      </c>
      <c r="L140" s="46"/>
      <c r="M140" s="267" t="s">
        <v>32</v>
      </c>
      <c r="N140" s="268" t="s">
        <v>48</v>
      </c>
      <c r="O140" s="86"/>
      <c r="P140" s="230">
        <f>O140*H140</f>
        <v>0</v>
      </c>
      <c r="Q140" s="230">
        <v>0</v>
      </c>
      <c r="R140" s="230">
        <f>Q140*H140</f>
        <v>0</v>
      </c>
      <c r="S140" s="230">
        <v>0</v>
      </c>
      <c r="T140" s="231">
        <f>S140*H140</f>
        <v>0</v>
      </c>
      <c r="U140" s="40"/>
      <c r="V140" s="40"/>
      <c r="W140" s="40"/>
      <c r="X140" s="40"/>
      <c r="Y140" s="40"/>
      <c r="Z140" s="40"/>
      <c r="AA140" s="40"/>
      <c r="AB140" s="40"/>
      <c r="AC140" s="40"/>
      <c r="AD140" s="40"/>
      <c r="AE140" s="40"/>
      <c r="AR140" s="232" t="s">
        <v>209</v>
      </c>
      <c r="AT140" s="232" t="s">
        <v>222</v>
      </c>
      <c r="AU140" s="232" t="s">
        <v>86</v>
      </c>
      <c r="AY140" s="18" t="s">
        <v>199</v>
      </c>
      <c r="BE140" s="233">
        <f>IF(N140="základní",J140,0)</f>
        <v>0</v>
      </c>
      <c r="BF140" s="233">
        <f>IF(N140="snížená",J140,0)</f>
        <v>0</v>
      </c>
      <c r="BG140" s="233">
        <f>IF(N140="zákl. přenesená",J140,0)</f>
        <v>0</v>
      </c>
      <c r="BH140" s="233">
        <f>IF(N140="sníž. přenesená",J140,0)</f>
        <v>0</v>
      </c>
      <c r="BI140" s="233">
        <f>IF(N140="nulová",J140,0)</f>
        <v>0</v>
      </c>
      <c r="BJ140" s="18" t="s">
        <v>84</v>
      </c>
      <c r="BK140" s="233">
        <f>ROUND(I140*H140,2)</f>
        <v>0</v>
      </c>
      <c r="BL140" s="18" t="s">
        <v>209</v>
      </c>
      <c r="BM140" s="232" t="s">
        <v>345</v>
      </c>
    </row>
    <row r="141" spans="1:47" s="2" customFormat="1" ht="12">
      <c r="A141" s="40"/>
      <c r="B141" s="41"/>
      <c r="C141" s="42"/>
      <c r="D141" s="234" t="s">
        <v>210</v>
      </c>
      <c r="E141" s="42"/>
      <c r="F141" s="235" t="s">
        <v>553</v>
      </c>
      <c r="G141" s="42"/>
      <c r="H141" s="42"/>
      <c r="I141" s="138"/>
      <c r="J141" s="42"/>
      <c r="K141" s="42"/>
      <c r="L141" s="46"/>
      <c r="M141" s="236"/>
      <c r="N141" s="237"/>
      <c r="O141" s="86"/>
      <c r="P141" s="86"/>
      <c r="Q141" s="86"/>
      <c r="R141" s="86"/>
      <c r="S141" s="86"/>
      <c r="T141" s="87"/>
      <c r="U141" s="40"/>
      <c r="V141" s="40"/>
      <c r="W141" s="40"/>
      <c r="X141" s="40"/>
      <c r="Y141" s="40"/>
      <c r="Z141" s="40"/>
      <c r="AA141" s="40"/>
      <c r="AB141" s="40"/>
      <c r="AC141" s="40"/>
      <c r="AD141" s="40"/>
      <c r="AE141" s="40"/>
      <c r="AT141" s="18" t="s">
        <v>210</v>
      </c>
      <c r="AU141" s="18" t="s">
        <v>86</v>
      </c>
    </row>
    <row r="142" spans="1:51" s="13" customFormat="1" ht="12">
      <c r="A142" s="13"/>
      <c r="B142" s="238"/>
      <c r="C142" s="239"/>
      <c r="D142" s="234" t="s">
        <v>213</v>
      </c>
      <c r="E142" s="240" t="s">
        <v>32</v>
      </c>
      <c r="F142" s="241" t="s">
        <v>554</v>
      </c>
      <c r="G142" s="239"/>
      <c r="H142" s="242">
        <v>280.55</v>
      </c>
      <c r="I142" s="243"/>
      <c r="J142" s="239"/>
      <c r="K142" s="239"/>
      <c r="L142" s="244"/>
      <c r="M142" s="245"/>
      <c r="N142" s="246"/>
      <c r="O142" s="246"/>
      <c r="P142" s="246"/>
      <c r="Q142" s="246"/>
      <c r="R142" s="246"/>
      <c r="S142" s="246"/>
      <c r="T142" s="247"/>
      <c r="U142" s="13"/>
      <c r="V142" s="13"/>
      <c r="W142" s="13"/>
      <c r="X142" s="13"/>
      <c r="Y142" s="13"/>
      <c r="Z142" s="13"/>
      <c r="AA142" s="13"/>
      <c r="AB142" s="13"/>
      <c r="AC142" s="13"/>
      <c r="AD142" s="13"/>
      <c r="AE142" s="13"/>
      <c r="AT142" s="248" t="s">
        <v>213</v>
      </c>
      <c r="AU142" s="248" t="s">
        <v>86</v>
      </c>
      <c r="AV142" s="13" t="s">
        <v>86</v>
      </c>
      <c r="AW142" s="13" t="s">
        <v>39</v>
      </c>
      <c r="AX142" s="13" t="s">
        <v>6</v>
      </c>
      <c r="AY142" s="248" t="s">
        <v>199</v>
      </c>
    </row>
    <row r="143" spans="1:51" s="13" customFormat="1" ht="12">
      <c r="A143" s="13"/>
      <c r="B143" s="238"/>
      <c r="C143" s="239"/>
      <c r="D143" s="234" t="s">
        <v>213</v>
      </c>
      <c r="E143" s="240" t="s">
        <v>32</v>
      </c>
      <c r="F143" s="241" t="s">
        <v>555</v>
      </c>
      <c r="G143" s="239"/>
      <c r="H143" s="242">
        <v>207.76</v>
      </c>
      <c r="I143" s="243"/>
      <c r="J143" s="239"/>
      <c r="K143" s="239"/>
      <c r="L143" s="244"/>
      <c r="M143" s="245"/>
      <c r="N143" s="246"/>
      <c r="O143" s="246"/>
      <c r="P143" s="246"/>
      <c r="Q143" s="246"/>
      <c r="R143" s="246"/>
      <c r="S143" s="246"/>
      <c r="T143" s="247"/>
      <c r="U143" s="13"/>
      <c r="V143" s="13"/>
      <c r="W143" s="13"/>
      <c r="X143" s="13"/>
      <c r="Y143" s="13"/>
      <c r="Z143" s="13"/>
      <c r="AA143" s="13"/>
      <c r="AB143" s="13"/>
      <c r="AC143" s="13"/>
      <c r="AD143" s="13"/>
      <c r="AE143" s="13"/>
      <c r="AT143" s="248" t="s">
        <v>213</v>
      </c>
      <c r="AU143" s="248" t="s">
        <v>86</v>
      </c>
      <c r="AV143" s="13" t="s">
        <v>86</v>
      </c>
      <c r="AW143" s="13" t="s">
        <v>39</v>
      </c>
      <c r="AX143" s="13" t="s">
        <v>6</v>
      </c>
      <c r="AY143" s="248" t="s">
        <v>199</v>
      </c>
    </row>
    <row r="144" spans="1:51" s="14" customFormat="1" ht="12">
      <c r="A144" s="14"/>
      <c r="B144" s="249"/>
      <c r="C144" s="250"/>
      <c r="D144" s="234" t="s">
        <v>213</v>
      </c>
      <c r="E144" s="251" t="s">
        <v>32</v>
      </c>
      <c r="F144" s="252" t="s">
        <v>215</v>
      </c>
      <c r="G144" s="250"/>
      <c r="H144" s="253">
        <v>488.31</v>
      </c>
      <c r="I144" s="254"/>
      <c r="J144" s="250"/>
      <c r="K144" s="250"/>
      <c r="L144" s="255"/>
      <c r="M144" s="269"/>
      <c r="N144" s="270"/>
      <c r="O144" s="270"/>
      <c r="P144" s="270"/>
      <c r="Q144" s="270"/>
      <c r="R144" s="270"/>
      <c r="S144" s="270"/>
      <c r="T144" s="271"/>
      <c r="U144" s="14"/>
      <c r="V144" s="14"/>
      <c r="W144" s="14"/>
      <c r="X144" s="14"/>
      <c r="Y144" s="14"/>
      <c r="Z144" s="14"/>
      <c r="AA144" s="14"/>
      <c r="AB144" s="14"/>
      <c r="AC144" s="14"/>
      <c r="AD144" s="14"/>
      <c r="AE144" s="14"/>
      <c r="AT144" s="259" t="s">
        <v>213</v>
      </c>
      <c r="AU144" s="259" t="s">
        <v>86</v>
      </c>
      <c r="AV144" s="14" t="s">
        <v>209</v>
      </c>
      <c r="AW144" s="14" t="s">
        <v>39</v>
      </c>
      <c r="AX144" s="14" t="s">
        <v>84</v>
      </c>
      <c r="AY144" s="259" t="s">
        <v>199</v>
      </c>
    </row>
    <row r="145" spans="1:65" s="2" customFormat="1" ht="19.8" customHeight="1">
      <c r="A145" s="40"/>
      <c r="B145" s="41"/>
      <c r="C145" s="220" t="s">
        <v>257</v>
      </c>
      <c r="D145" s="220" t="s">
        <v>203</v>
      </c>
      <c r="E145" s="221" t="s">
        <v>556</v>
      </c>
      <c r="F145" s="222" t="s">
        <v>557</v>
      </c>
      <c r="G145" s="223" t="s">
        <v>296</v>
      </c>
      <c r="H145" s="224">
        <v>115.261</v>
      </c>
      <c r="I145" s="225"/>
      <c r="J145" s="226">
        <f>ROUND(I145*H145,2)</f>
        <v>0</v>
      </c>
      <c r="K145" s="222" t="s">
        <v>207</v>
      </c>
      <c r="L145" s="227"/>
      <c r="M145" s="228" t="s">
        <v>32</v>
      </c>
      <c r="N145" s="229" t="s">
        <v>48</v>
      </c>
      <c r="O145" s="86"/>
      <c r="P145" s="230">
        <f>O145*H145</f>
        <v>0</v>
      </c>
      <c r="Q145" s="230">
        <v>0</v>
      </c>
      <c r="R145" s="230">
        <f>Q145*H145</f>
        <v>0</v>
      </c>
      <c r="S145" s="230">
        <v>0</v>
      </c>
      <c r="T145" s="231">
        <f>S145*H145</f>
        <v>0</v>
      </c>
      <c r="U145" s="40"/>
      <c r="V145" s="40"/>
      <c r="W145" s="40"/>
      <c r="X145" s="40"/>
      <c r="Y145" s="40"/>
      <c r="Z145" s="40"/>
      <c r="AA145" s="40"/>
      <c r="AB145" s="40"/>
      <c r="AC145" s="40"/>
      <c r="AD145" s="40"/>
      <c r="AE145" s="40"/>
      <c r="AR145" s="232" t="s">
        <v>208</v>
      </c>
      <c r="AT145" s="232" t="s">
        <v>203</v>
      </c>
      <c r="AU145" s="232" t="s">
        <v>86</v>
      </c>
      <c r="AY145" s="18" t="s">
        <v>199</v>
      </c>
      <c r="BE145" s="233">
        <f>IF(N145="základní",J145,0)</f>
        <v>0</v>
      </c>
      <c r="BF145" s="233">
        <f>IF(N145="snížená",J145,0)</f>
        <v>0</v>
      </c>
      <c r="BG145" s="233">
        <f>IF(N145="zákl. přenesená",J145,0)</f>
        <v>0</v>
      </c>
      <c r="BH145" s="233">
        <f>IF(N145="sníž. přenesená",J145,0)</f>
        <v>0</v>
      </c>
      <c r="BI145" s="233">
        <f>IF(N145="nulová",J145,0)</f>
        <v>0</v>
      </c>
      <c r="BJ145" s="18" t="s">
        <v>84</v>
      </c>
      <c r="BK145" s="233">
        <f>ROUND(I145*H145,2)</f>
        <v>0</v>
      </c>
      <c r="BL145" s="18" t="s">
        <v>209</v>
      </c>
      <c r="BM145" s="232" t="s">
        <v>348</v>
      </c>
    </row>
    <row r="146" spans="1:47" s="2" customFormat="1" ht="12">
      <c r="A146" s="40"/>
      <c r="B146" s="41"/>
      <c r="C146" s="42"/>
      <c r="D146" s="234" t="s">
        <v>210</v>
      </c>
      <c r="E146" s="42"/>
      <c r="F146" s="235" t="s">
        <v>557</v>
      </c>
      <c r="G146" s="42"/>
      <c r="H146" s="42"/>
      <c r="I146" s="138"/>
      <c r="J146" s="42"/>
      <c r="K146" s="42"/>
      <c r="L146" s="46"/>
      <c r="M146" s="236"/>
      <c r="N146" s="237"/>
      <c r="O146" s="86"/>
      <c r="P146" s="86"/>
      <c r="Q146" s="86"/>
      <c r="R146" s="86"/>
      <c r="S146" s="86"/>
      <c r="T146" s="87"/>
      <c r="U146" s="40"/>
      <c r="V146" s="40"/>
      <c r="W146" s="40"/>
      <c r="X146" s="40"/>
      <c r="Y146" s="40"/>
      <c r="Z146" s="40"/>
      <c r="AA146" s="40"/>
      <c r="AB146" s="40"/>
      <c r="AC146" s="40"/>
      <c r="AD146" s="40"/>
      <c r="AE146" s="40"/>
      <c r="AT146" s="18" t="s">
        <v>210</v>
      </c>
      <c r="AU146" s="18" t="s">
        <v>86</v>
      </c>
    </row>
    <row r="147" spans="1:65" s="2" customFormat="1" ht="19.8" customHeight="1">
      <c r="A147" s="40"/>
      <c r="B147" s="41"/>
      <c r="C147" s="220" t="s">
        <v>7</v>
      </c>
      <c r="D147" s="220" t="s">
        <v>203</v>
      </c>
      <c r="E147" s="221" t="s">
        <v>404</v>
      </c>
      <c r="F147" s="222" t="s">
        <v>405</v>
      </c>
      <c r="G147" s="223" t="s">
        <v>288</v>
      </c>
      <c r="H147" s="224">
        <v>678.75</v>
      </c>
      <c r="I147" s="225"/>
      <c r="J147" s="226">
        <f>ROUND(I147*H147,2)</f>
        <v>0</v>
      </c>
      <c r="K147" s="222" t="s">
        <v>207</v>
      </c>
      <c r="L147" s="227"/>
      <c r="M147" s="228" t="s">
        <v>32</v>
      </c>
      <c r="N147" s="229" t="s">
        <v>48</v>
      </c>
      <c r="O147" s="86"/>
      <c r="P147" s="230">
        <f>O147*H147</f>
        <v>0</v>
      </c>
      <c r="Q147" s="230">
        <v>0</v>
      </c>
      <c r="R147" s="230">
        <f>Q147*H147</f>
        <v>0</v>
      </c>
      <c r="S147" s="230">
        <v>0</v>
      </c>
      <c r="T147" s="231">
        <f>S147*H147</f>
        <v>0</v>
      </c>
      <c r="U147" s="40"/>
      <c r="V147" s="40"/>
      <c r="W147" s="40"/>
      <c r="X147" s="40"/>
      <c r="Y147" s="40"/>
      <c r="Z147" s="40"/>
      <c r="AA147" s="40"/>
      <c r="AB147" s="40"/>
      <c r="AC147" s="40"/>
      <c r="AD147" s="40"/>
      <c r="AE147" s="40"/>
      <c r="AR147" s="232" t="s">
        <v>208</v>
      </c>
      <c r="AT147" s="232" t="s">
        <v>203</v>
      </c>
      <c r="AU147" s="232" t="s">
        <v>86</v>
      </c>
      <c r="AY147" s="18" t="s">
        <v>199</v>
      </c>
      <c r="BE147" s="233">
        <f>IF(N147="základní",J147,0)</f>
        <v>0</v>
      </c>
      <c r="BF147" s="233">
        <f>IF(N147="snížená",J147,0)</f>
        <v>0</v>
      </c>
      <c r="BG147" s="233">
        <f>IF(N147="zákl. přenesená",J147,0)</f>
        <v>0</v>
      </c>
      <c r="BH147" s="233">
        <f>IF(N147="sníž. přenesená",J147,0)</f>
        <v>0</v>
      </c>
      <c r="BI147" s="233">
        <f>IF(N147="nulová",J147,0)</f>
        <v>0</v>
      </c>
      <c r="BJ147" s="18" t="s">
        <v>84</v>
      </c>
      <c r="BK147" s="233">
        <f>ROUND(I147*H147,2)</f>
        <v>0</v>
      </c>
      <c r="BL147" s="18" t="s">
        <v>209</v>
      </c>
      <c r="BM147" s="232" t="s">
        <v>351</v>
      </c>
    </row>
    <row r="148" spans="1:47" s="2" customFormat="1" ht="12">
      <c r="A148" s="40"/>
      <c r="B148" s="41"/>
      <c r="C148" s="42"/>
      <c r="D148" s="234" t="s">
        <v>210</v>
      </c>
      <c r="E148" s="42"/>
      <c r="F148" s="235" t="s">
        <v>405</v>
      </c>
      <c r="G148" s="42"/>
      <c r="H148" s="42"/>
      <c r="I148" s="138"/>
      <c r="J148" s="42"/>
      <c r="K148" s="42"/>
      <c r="L148" s="46"/>
      <c r="M148" s="236"/>
      <c r="N148" s="237"/>
      <c r="O148" s="86"/>
      <c r="P148" s="86"/>
      <c r="Q148" s="86"/>
      <c r="R148" s="86"/>
      <c r="S148" s="86"/>
      <c r="T148" s="87"/>
      <c r="U148" s="40"/>
      <c r="V148" s="40"/>
      <c r="W148" s="40"/>
      <c r="X148" s="40"/>
      <c r="Y148" s="40"/>
      <c r="Z148" s="40"/>
      <c r="AA148" s="40"/>
      <c r="AB148" s="40"/>
      <c r="AC148" s="40"/>
      <c r="AD148" s="40"/>
      <c r="AE148" s="40"/>
      <c r="AT148" s="18" t="s">
        <v>210</v>
      </c>
      <c r="AU148" s="18" t="s">
        <v>86</v>
      </c>
    </row>
    <row r="149" spans="1:51" s="13" customFormat="1" ht="12">
      <c r="A149" s="13"/>
      <c r="B149" s="238"/>
      <c r="C149" s="239"/>
      <c r="D149" s="234" t="s">
        <v>213</v>
      </c>
      <c r="E149" s="240" t="s">
        <v>32</v>
      </c>
      <c r="F149" s="241" t="s">
        <v>558</v>
      </c>
      <c r="G149" s="239"/>
      <c r="H149" s="242">
        <v>678.75</v>
      </c>
      <c r="I149" s="243"/>
      <c r="J149" s="239"/>
      <c r="K149" s="239"/>
      <c r="L149" s="244"/>
      <c r="M149" s="245"/>
      <c r="N149" s="246"/>
      <c r="O149" s="246"/>
      <c r="P149" s="246"/>
      <c r="Q149" s="246"/>
      <c r="R149" s="246"/>
      <c r="S149" s="246"/>
      <c r="T149" s="247"/>
      <c r="U149" s="13"/>
      <c r="V149" s="13"/>
      <c r="W149" s="13"/>
      <c r="X149" s="13"/>
      <c r="Y149" s="13"/>
      <c r="Z149" s="13"/>
      <c r="AA149" s="13"/>
      <c r="AB149" s="13"/>
      <c r="AC149" s="13"/>
      <c r="AD149" s="13"/>
      <c r="AE149" s="13"/>
      <c r="AT149" s="248" t="s">
        <v>213</v>
      </c>
      <c r="AU149" s="248" t="s">
        <v>86</v>
      </c>
      <c r="AV149" s="13" t="s">
        <v>86</v>
      </c>
      <c r="AW149" s="13" t="s">
        <v>39</v>
      </c>
      <c r="AX149" s="13" t="s">
        <v>6</v>
      </c>
      <c r="AY149" s="248" t="s">
        <v>199</v>
      </c>
    </row>
    <row r="150" spans="1:51" s="14" customFormat="1" ht="12">
      <c r="A150" s="14"/>
      <c r="B150" s="249"/>
      <c r="C150" s="250"/>
      <c r="D150" s="234" t="s">
        <v>213</v>
      </c>
      <c r="E150" s="251" t="s">
        <v>32</v>
      </c>
      <c r="F150" s="252" t="s">
        <v>215</v>
      </c>
      <c r="G150" s="250"/>
      <c r="H150" s="253">
        <v>678.75</v>
      </c>
      <c r="I150" s="254"/>
      <c r="J150" s="250"/>
      <c r="K150" s="250"/>
      <c r="L150" s="255"/>
      <c r="M150" s="269"/>
      <c r="N150" s="270"/>
      <c r="O150" s="270"/>
      <c r="P150" s="270"/>
      <c r="Q150" s="270"/>
      <c r="R150" s="270"/>
      <c r="S150" s="270"/>
      <c r="T150" s="271"/>
      <c r="U150" s="14"/>
      <c r="V150" s="14"/>
      <c r="W150" s="14"/>
      <c r="X150" s="14"/>
      <c r="Y150" s="14"/>
      <c r="Z150" s="14"/>
      <c r="AA150" s="14"/>
      <c r="AB150" s="14"/>
      <c r="AC150" s="14"/>
      <c r="AD150" s="14"/>
      <c r="AE150" s="14"/>
      <c r="AT150" s="259" t="s">
        <v>213</v>
      </c>
      <c r="AU150" s="259" t="s">
        <v>86</v>
      </c>
      <c r="AV150" s="14" t="s">
        <v>209</v>
      </c>
      <c r="AW150" s="14" t="s">
        <v>39</v>
      </c>
      <c r="AX150" s="14" t="s">
        <v>84</v>
      </c>
      <c r="AY150" s="259" t="s">
        <v>199</v>
      </c>
    </row>
    <row r="151" spans="1:65" s="2" customFormat="1" ht="19.8" customHeight="1">
      <c r="A151" s="40"/>
      <c r="B151" s="41"/>
      <c r="C151" s="260" t="s">
        <v>261</v>
      </c>
      <c r="D151" s="260" t="s">
        <v>222</v>
      </c>
      <c r="E151" s="261" t="s">
        <v>559</v>
      </c>
      <c r="F151" s="262" t="s">
        <v>560</v>
      </c>
      <c r="G151" s="263" t="s">
        <v>288</v>
      </c>
      <c r="H151" s="264">
        <v>14387.5</v>
      </c>
      <c r="I151" s="265"/>
      <c r="J151" s="266">
        <f>ROUND(I151*H151,2)</f>
        <v>0</v>
      </c>
      <c r="K151" s="262" t="s">
        <v>207</v>
      </c>
      <c r="L151" s="46"/>
      <c r="M151" s="267" t="s">
        <v>32</v>
      </c>
      <c r="N151" s="268" t="s">
        <v>48</v>
      </c>
      <c r="O151" s="86"/>
      <c r="P151" s="230">
        <f>O151*H151</f>
        <v>0</v>
      </c>
      <c r="Q151" s="230">
        <v>0</v>
      </c>
      <c r="R151" s="230">
        <f>Q151*H151</f>
        <v>0</v>
      </c>
      <c r="S151" s="230">
        <v>0</v>
      </c>
      <c r="T151" s="231">
        <f>S151*H151</f>
        <v>0</v>
      </c>
      <c r="U151" s="40"/>
      <c r="V151" s="40"/>
      <c r="W151" s="40"/>
      <c r="X151" s="40"/>
      <c r="Y151" s="40"/>
      <c r="Z151" s="40"/>
      <c r="AA151" s="40"/>
      <c r="AB151" s="40"/>
      <c r="AC151" s="40"/>
      <c r="AD151" s="40"/>
      <c r="AE151" s="40"/>
      <c r="AR151" s="232" t="s">
        <v>209</v>
      </c>
      <c r="AT151" s="232" t="s">
        <v>222</v>
      </c>
      <c r="AU151" s="232" t="s">
        <v>86</v>
      </c>
      <c r="AY151" s="18" t="s">
        <v>199</v>
      </c>
      <c r="BE151" s="233">
        <f>IF(N151="základní",J151,0)</f>
        <v>0</v>
      </c>
      <c r="BF151" s="233">
        <f>IF(N151="snížená",J151,0)</f>
        <v>0</v>
      </c>
      <c r="BG151" s="233">
        <f>IF(N151="zákl. přenesená",J151,0)</f>
        <v>0</v>
      </c>
      <c r="BH151" s="233">
        <f>IF(N151="sníž. přenesená",J151,0)</f>
        <v>0</v>
      </c>
      <c r="BI151" s="233">
        <f>IF(N151="nulová",J151,0)</f>
        <v>0</v>
      </c>
      <c r="BJ151" s="18" t="s">
        <v>84</v>
      </c>
      <c r="BK151" s="233">
        <f>ROUND(I151*H151,2)</f>
        <v>0</v>
      </c>
      <c r="BL151" s="18" t="s">
        <v>209</v>
      </c>
      <c r="BM151" s="232" t="s">
        <v>354</v>
      </c>
    </row>
    <row r="152" spans="1:47" s="2" customFormat="1" ht="12">
      <c r="A152" s="40"/>
      <c r="B152" s="41"/>
      <c r="C152" s="42"/>
      <c r="D152" s="234" t="s">
        <v>210</v>
      </c>
      <c r="E152" s="42"/>
      <c r="F152" s="235" t="s">
        <v>560</v>
      </c>
      <c r="G152" s="42"/>
      <c r="H152" s="42"/>
      <c r="I152" s="138"/>
      <c r="J152" s="42"/>
      <c r="K152" s="42"/>
      <c r="L152" s="46"/>
      <c r="M152" s="236"/>
      <c r="N152" s="237"/>
      <c r="O152" s="86"/>
      <c r="P152" s="86"/>
      <c r="Q152" s="86"/>
      <c r="R152" s="86"/>
      <c r="S152" s="86"/>
      <c r="T152" s="87"/>
      <c r="U152" s="40"/>
      <c r="V152" s="40"/>
      <c r="W152" s="40"/>
      <c r="X152" s="40"/>
      <c r="Y152" s="40"/>
      <c r="Z152" s="40"/>
      <c r="AA152" s="40"/>
      <c r="AB152" s="40"/>
      <c r="AC152" s="40"/>
      <c r="AD152" s="40"/>
      <c r="AE152" s="40"/>
      <c r="AT152" s="18" t="s">
        <v>210</v>
      </c>
      <c r="AU152" s="18" t="s">
        <v>86</v>
      </c>
    </row>
    <row r="153" spans="1:51" s="13" customFormat="1" ht="12">
      <c r="A153" s="13"/>
      <c r="B153" s="238"/>
      <c r="C153" s="239"/>
      <c r="D153" s="234" t="s">
        <v>213</v>
      </c>
      <c r="E153" s="240" t="s">
        <v>32</v>
      </c>
      <c r="F153" s="241" t="s">
        <v>561</v>
      </c>
      <c r="G153" s="239"/>
      <c r="H153" s="242">
        <v>14387.5</v>
      </c>
      <c r="I153" s="243"/>
      <c r="J153" s="239"/>
      <c r="K153" s="239"/>
      <c r="L153" s="244"/>
      <c r="M153" s="245"/>
      <c r="N153" s="246"/>
      <c r="O153" s="246"/>
      <c r="P153" s="246"/>
      <c r="Q153" s="246"/>
      <c r="R153" s="246"/>
      <c r="S153" s="246"/>
      <c r="T153" s="247"/>
      <c r="U153" s="13"/>
      <c r="V153" s="13"/>
      <c r="W153" s="13"/>
      <c r="X153" s="13"/>
      <c r="Y153" s="13"/>
      <c r="Z153" s="13"/>
      <c r="AA153" s="13"/>
      <c r="AB153" s="13"/>
      <c r="AC153" s="13"/>
      <c r="AD153" s="13"/>
      <c r="AE153" s="13"/>
      <c r="AT153" s="248" t="s">
        <v>213</v>
      </c>
      <c r="AU153" s="248" t="s">
        <v>86</v>
      </c>
      <c r="AV153" s="13" t="s">
        <v>86</v>
      </c>
      <c r="AW153" s="13" t="s">
        <v>39</v>
      </c>
      <c r="AX153" s="13" t="s">
        <v>6</v>
      </c>
      <c r="AY153" s="248" t="s">
        <v>199</v>
      </c>
    </row>
    <row r="154" spans="1:51" s="14" customFormat="1" ht="12">
      <c r="A154" s="14"/>
      <c r="B154" s="249"/>
      <c r="C154" s="250"/>
      <c r="D154" s="234" t="s">
        <v>213</v>
      </c>
      <c r="E154" s="251" t="s">
        <v>32</v>
      </c>
      <c r="F154" s="252" t="s">
        <v>215</v>
      </c>
      <c r="G154" s="250"/>
      <c r="H154" s="253">
        <v>14387.5</v>
      </c>
      <c r="I154" s="254"/>
      <c r="J154" s="250"/>
      <c r="K154" s="250"/>
      <c r="L154" s="255"/>
      <c r="M154" s="269"/>
      <c r="N154" s="270"/>
      <c r="O154" s="270"/>
      <c r="P154" s="270"/>
      <c r="Q154" s="270"/>
      <c r="R154" s="270"/>
      <c r="S154" s="270"/>
      <c r="T154" s="271"/>
      <c r="U154" s="14"/>
      <c r="V154" s="14"/>
      <c r="W154" s="14"/>
      <c r="X154" s="14"/>
      <c r="Y154" s="14"/>
      <c r="Z154" s="14"/>
      <c r="AA154" s="14"/>
      <c r="AB154" s="14"/>
      <c r="AC154" s="14"/>
      <c r="AD154" s="14"/>
      <c r="AE154" s="14"/>
      <c r="AT154" s="259" t="s">
        <v>213</v>
      </c>
      <c r="AU154" s="259" t="s">
        <v>86</v>
      </c>
      <c r="AV154" s="14" t="s">
        <v>209</v>
      </c>
      <c r="AW154" s="14" t="s">
        <v>39</v>
      </c>
      <c r="AX154" s="14" t="s">
        <v>84</v>
      </c>
      <c r="AY154" s="259" t="s">
        <v>199</v>
      </c>
    </row>
    <row r="155" spans="1:65" s="2" customFormat="1" ht="19.8" customHeight="1">
      <c r="A155" s="40"/>
      <c r="B155" s="41"/>
      <c r="C155" s="220" t="s">
        <v>355</v>
      </c>
      <c r="D155" s="220" t="s">
        <v>203</v>
      </c>
      <c r="E155" s="221" t="s">
        <v>562</v>
      </c>
      <c r="F155" s="222" t="s">
        <v>563</v>
      </c>
      <c r="G155" s="223" t="s">
        <v>288</v>
      </c>
      <c r="H155" s="224">
        <v>14387.5</v>
      </c>
      <c r="I155" s="225"/>
      <c r="J155" s="226">
        <f>ROUND(I155*H155,2)</f>
        <v>0</v>
      </c>
      <c r="K155" s="222" t="s">
        <v>207</v>
      </c>
      <c r="L155" s="227"/>
      <c r="M155" s="228" t="s">
        <v>32</v>
      </c>
      <c r="N155" s="229" t="s">
        <v>48</v>
      </c>
      <c r="O155" s="86"/>
      <c r="P155" s="230">
        <f>O155*H155</f>
        <v>0</v>
      </c>
      <c r="Q155" s="230">
        <v>0</v>
      </c>
      <c r="R155" s="230">
        <f>Q155*H155</f>
        <v>0</v>
      </c>
      <c r="S155" s="230">
        <v>0</v>
      </c>
      <c r="T155" s="231">
        <f>S155*H155</f>
        <v>0</v>
      </c>
      <c r="U155" s="40"/>
      <c r="V155" s="40"/>
      <c r="W155" s="40"/>
      <c r="X155" s="40"/>
      <c r="Y155" s="40"/>
      <c r="Z155" s="40"/>
      <c r="AA155" s="40"/>
      <c r="AB155" s="40"/>
      <c r="AC155" s="40"/>
      <c r="AD155" s="40"/>
      <c r="AE155" s="40"/>
      <c r="AR155" s="232" t="s">
        <v>208</v>
      </c>
      <c r="AT155" s="232" t="s">
        <v>203</v>
      </c>
      <c r="AU155" s="232" t="s">
        <v>86</v>
      </c>
      <c r="AY155" s="18" t="s">
        <v>199</v>
      </c>
      <c r="BE155" s="233">
        <f>IF(N155="základní",J155,0)</f>
        <v>0</v>
      </c>
      <c r="BF155" s="233">
        <f>IF(N155="snížená",J155,0)</f>
        <v>0</v>
      </c>
      <c r="BG155" s="233">
        <f>IF(N155="zákl. přenesená",J155,0)</f>
        <v>0</v>
      </c>
      <c r="BH155" s="233">
        <f>IF(N155="sníž. přenesená",J155,0)</f>
        <v>0</v>
      </c>
      <c r="BI155" s="233">
        <f>IF(N155="nulová",J155,0)</f>
        <v>0</v>
      </c>
      <c r="BJ155" s="18" t="s">
        <v>84</v>
      </c>
      <c r="BK155" s="233">
        <f>ROUND(I155*H155,2)</f>
        <v>0</v>
      </c>
      <c r="BL155" s="18" t="s">
        <v>209</v>
      </c>
      <c r="BM155" s="232" t="s">
        <v>358</v>
      </c>
    </row>
    <row r="156" spans="1:47" s="2" customFormat="1" ht="12">
      <c r="A156" s="40"/>
      <c r="B156" s="41"/>
      <c r="C156" s="42"/>
      <c r="D156" s="234" t="s">
        <v>210</v>
      </c>
      <c r="E156" s="42"/>
      <c r="F156" s="235" t="s">
        <v>563</v>
      </c>
      <c r="G156" s="42"/>
      <c r="H156" s="42"/>
      <c r="I156" s="138"/>
      <c r="J156" s="42"/>
      <c r="K156" s="42"/>
      <c r="L156" s="46"/>
      <c r="M156" s="236"/>
      <c r="N156" s="237"/>
      <c r="O156" s="86"/>
      <c r="P156" s="86"/>
      <c r="Q156" s="86"/>
      <c r="R156" s="86"/>
      <c r="S156" s="86"/>
      <c r="T156" s="87"/>
      <c r="U156" s="40"/>
      <c r="V156" s="40"/>
      <c r="W156" s="40"/>
      <c r="X156" s="40"/>
      <c r="Y156" s="40"/>
      <c r="Z156" s="40"/>
      <c r="AA156" s="40"/>
      <c r="AB156" s="40"/>
      <c r="AC156" s="40"/>
      <c r="AD156" s="40"/>
      <c r="AE156" s="40"/>
      <c r="AT156" s="18" t="s">
        <v>210</v>
      </c>
      <c r="AU156" s="18" t="s">
        <v>86</v>
      </c>
    </row>
    <row r="157" spans="1:65" s="2" customFormat="1" ht="19.8" customHeight="1">
      <c r="A157" s="40"/>
      <c r="B157" s="41"/>
      <c r="C157" s="260" t="s">
        <v>264</v>
      </c>
      <c r="D157" s="260" t="s">
        <v>222</v>
      </c>
      <c r="E157" s="261" t="s">
        <v>564</v>
      </c>
      <c r="F157" s="262" t="s">
        <v>565</v>
      </c>
      <c r="G157" s="263" t="s">
        <v>303</v>
      </c>
      <c r="H157" s="264">
        <v>120.248</v>
      </c>
      <c r="I157" s="265"/>
      <c r="J157" s="266">
        <f>ROUND(I157*H157,2)</f>
        <v>0</v>
      </c>
      <c r="K157" s="262" t="s">
        <v>207</v>
      </c>
      <c r="L157" s="46"/>
      <c r="M157" s="267" t="s">
        <v>32</v>
      </c>
      <c r="N157" s="268" t="s">
        <v>48</v>
      </c>
      <c r="O157" s="86"/>
      <c r="P157" s="230">
        <f>O157*H157</f>
        <v>0</v>
      </c>
      <c r="Q157" s="230">
        <v>0</v>
      </c>
      <c r="R157" s="230">
        <f>Q157*H157</f>
        <v>0</v>
      </c>
      <c r="S157" s="230">
        <v>0</v>
      </c>
      <c r="T157" s="231">
        <f>S157*H157</f>
        <v>0</v>
      </c>
      <c r="U157" s="40"/>
      <c r="V157" s="40"/>
      <c r="W157" s="40"/>
      <c r="X157" s="40"/>
      <c r="Y157" s="40"/>
      <c r="Z157" s="40"/>
      <c r="AA157" s="40"/>
      <c r="AB157" s="40"/>
      <c r="AC157" s="40"/>
      <c r="AD157" s="40"/>
      <c r="AE157" s="40"/>
      <c r="AR157" s="232" t="s">
        <v>209</v>
      </c>
      <c r="AT157" s="232" t="s">
        <v>222</v>
      </c>
      <c r="AU157" s="232" t="s">
        <v>86</v>
      </c>
      <c r="AY157" s="18" t="s">
        <v>199</v>
      </c>
      <c r="BE157" s="233">
        <f>IF(N157="základní",J157,0)</f>
        <v>0</v>
      </c>
      <c r="BF157" s="233">
        <f>IF(N157="snížená",J157,0)</f>
        <v>0</v>
      </c>
      <c r="BG157" s="233">
        <f>IF(N157="zákl. přenesená",J157,0)</f>
        <v>0</v>
      </c>
      <c r="BH157" s="233">
        <f>IF(N157="sníž. přenesená",J157,0)</f>
        <v>0</v>
      </c>
      <c r="BI157" s="233">
        <f>IF(N157="nulová",J157,0)</f>
        <v>0</v>
      </c>
      <c r="BJ157" s="18" t="s">
        <v>84</v>
      </c>
      <c r="BK157" s="233">
        <f>ROUND(I157*H157,2)</f>
        <v>0</v>
      </c>
      <c r="BL157" s="18" t="s">
        <v>209</v>
      </c>
      <c r="BM157" s="232" t="s">
        <v>363</v>
      </c>
    </row>
    <row r="158" spans="1:47" s="2" customFormat="1" ht="12">
      <c r="A158" s="40"/>
      <c r="B158" s="41"/>
      <c r="C158" s="42"/>
      <c r="D158" s="234" t="s">
        <v>210</v>
      </c>
      <c r="E158" s="42"/>
      <c r="F158" s="235" t="s">
        <v>565</v>
      </c>
      <c r="G158" s="42"/>
      <c r="H158" s="42"/>
      <c r="I158" s="138"/>
      <c r="J158" s="42"/>
      <c r="K158" s="42"/>
      <c r="L158" s="46"/>
      <c r="M158" s="236"/>
      <c r="N158" s="237"/>
      <c r="O158" s="86"/>
      <c r="P158" s="86"/>
      <c r="Q158" s="86"/>
      <c r="R158" s="86"/>
      <c r="S158" s="86"/>
      <c r="T158" s="87"/>
      <c r="U158" s="40"/>
      <c r="V158" s="40"/>
      <c r="W158" s="40"/>
      <c r="X158" s="40"/>
      <c r="Y158" s="40"/>
      <c r="Z158" s="40"/>
      <c r="AA158" s="40"/>
      <c r="AB158" s="40"/>
      <c r="AC158" s="40"/>
      <c r="AD158" s="40"/>
      <c r="AE158" s="40"/>
      <c r="AT158" s="18" t="s">
        <v>210</v>
      </c>
      <c r="AU158" s="18" t="s">
        <v>86</v>
      </c>
    </row>
    <row r="159" spans="1:51" s="15" customFormat="1" ht="12">
      <c r="A159" s="15"/>
      <c r="B159" s="276"/>
      <c r="C159" s="277"/>
      <c r="D159" s="234" t="s">
        <v>213</v>
      </c>
      <c r="E159" s="278" t="s">
        <v>32</v>
      </c>
      <c r="F159" s="279" t="s">
        <v>566</v>
      </c>
      <c r="G159" s="277"/>
      <c r="H159" s="278" t="s">
        <v>32</v>
      </c>
      <c r="I159" s="280"/>
      <c r="J159" s="277"/>
      <c r="K159" s="277"/>
      <c r="L159" s="281"/>
      <c r="M159" s="282"/>
      <c r="N159" s="283"/>
      <c r="O159" s="283"/>
      <c r="P159" s="283"/>
      <c r="Q159" s="283"/>
      <c r="R159" s="283"/>
      <c r="S159" s="283"/>
      <c r="T159" s="284"/>
      <c r="U159" s="15"/>
      <c r="V159" s="15"/>
      <c r="W159" s="15"/>
      <c r="X159" s="15"/>
      <c r="Y159" s="15"/>
      <c r="Z159" s="15"/>
      <c r="AA159" s="15"/>
      <c r="AB159" s="15"/>
      <c r="AC159" s="15"/>
      <c r="AD159" s="15"/>
      <c r="AE159" s="15"/>
      <c r="AT159" s="285" t="s">
        <v>213</v>
      </c>
      <c r="AU159" s="285" t="s">
        <v>86</v>
      </c>
      <c r="AV159" s="15" t="s">
        <v>84</v>
      </c>
      <c r="AW159" s="15" t="s">
        <v>39</v>
      </c>
      <c r="AX159" s="15" t="s">
        <v>6</v>
      </c>
      <c r="AY159" s="285" t="s">
        <v>199</v>
      </c>
    </row>
    <row r="160" spans="1:51" s="13" customFormat="1" ht="12">
      <c r="A160" s="13"/>
      <c r="B160" s="238"/>
      <c r="C160" s="239"/>
      <c r="D160" s="234" t="s">
        <v>213</v>
      </c>
      <c r="E160" s="240" t="s">
        <v>32</v>
      </c>
      <c r="F160" s="241" t="s">
        <v>567</v>
      </c>
      <c r="G160" s="239"/>
      <c r="H160" s="242">
        <v>120.248</v>
      </c>
      <c r="I160" s="243"/>
      <c r="J160" s="239"/>
      <c r="K160" s="239"/>
      <c r="L160" s="244"/>
      <c r="M160" s="245"/>
      <c r="N160" s="246"/>
      <c r="O160" s="246"/>
      <c r="P160" s="246"/>
      <c r="Q160" s="246"/>
      <c r="R160" s="246"/>
      <c r="S160" s="246"/>
      <c r="T160" s="247"/>
      <c r="U160" s="13"/>
      <c r="V160" s="13"/>
      <c r="W160" s="13"/>
      <c r="X160" s="13"/>
      <c r="Y160" s="13"/>
      <c r="Z160" s="13"/>
      <c r="AA160" s="13"/>
      <c r="AB160" s="13"/>
      <c r="AC160" s="13"/>
      <c r="AD160" s="13"/>
      <c r="AE160" s="13"/>
      <c r="AT160" s="248" t="s">
        <v>213</v>
      </c>
      <c r="AU160" s="248" t="s">
        <v>86</v>
      </c>
      <c r="AV160" s="13" t="s">
        <v>86</v>
      </c>
      <c r="AW160" s="13" t="s">
        <v>39</v>
      </c>
      <c r="AX160" s="13" t="s">
        <v>6</v>
      </c>
      <c r="AY160" s="248" t="s">
        <v>199</v>
      </c>
    </row>
    <row r="161" spans="1:51" s="14" customFormat="1" ht="12">
      <c r="A161" s="14"/>
      <c r="B161" s="249"/>
      <c r="C161" s="250"/>
      <c r="D161" s="234" t="s">
        <v>213</v>
      </c>
      <c r="E161" s="251" t="s">
        <v>32</v>
      </c>
      <c r="F161" s="252" t="s">
        <v>215</v>
      </c>
      <c r="G161" s="250"/>
      <c r="H161" s="253">
        <v>120.248</v>
      </c>
      <c r="I161" s="254"/>
      <c r="J161" s="250"/>
      <c r="K161" s="250"/>
      <c r="L161" s="255"/>
      <c r="M161" s="269"/>
      <c r="N161" s="270"/>
      <c r="O161" s="270"/>
      <c r="P161" s="270"/>
      <c r="Q161" s="270"/>
      <c r="R161" s="270"/>
      <c r="S161" s="270"/>
      <c r="T161" s="271"/>
      <c r="U161" s="14"/>
      <c r="V161" s="14"/>
      <c r="W161" s="14"/>
      <c r="X161" s="14"/>
      <c r="Y161" s="14"/>
      <c r="Z161" s="14"/>
      <c r="AA161" s="14"/>
      <c r="AB161" s="14"/>
      <c r="AC161" s="14"/>
      <c r="AD161" s="14"/>
      <c r="AE161" s="14"/>
      <c r="AT161" s="259" t="s">
        <v>213</v>
      </c>
      <c r="AU161" s="259" t="s">
        <v>86</v>
      </c>
      <c r="AV161" s="14" t="s">
        <v>209</v>
      </c>
      <c r="AW161" s="14" t="s">
        <v>39</v>
      </c>
      <c r="AX161" s="14" t="s">
        <v>84</v>
      </c>
      <c r="AY161" s="259" t="s">
        <v>199</v>
      </c>
    </row>
    <row r="162" spans="1:63" s="12" customFormat="1" ht="22.8" customHeight="1">
      <c r="A162" s="12"/>
      <c r="B162" s="204"/>
      <c r="C162" s="205"/>
      <c r="D162" s="206" t="s">
        <v>76</v>
      </c>
      <c r="E162" s="218" t="s">
        <v>247</v>
      </c>
      <c r="F162" s="218" t="s">
        <v>248</v>
      </c>
      <c r="G162" s="205"/>
      <c r="H162" s="205"/>
      <c r="I162" s="208"/>
      <c r="J162" s="219">
        <f>BK162</f>
        <v>0</v>
      </c>
      <c r="K162" s="205"/>
      <c r="L162" s="210"/>
      <c r="M162" s="211"/>
      <c r="N162" s="212"/>
      <c r="O162" s="212"/>
      <c r="P162" s="213">
        <f>SUM(P163:P221)</f>
        <v>0</v>
      </c>
      <c r="Q162" s="212"/>
      <c r="R162" s="213">
        <f>SUM(R163:R221)</f>
        <v>0</v>
      </c>
      <c r="S162" s="212"/>
      <c r="T162" s="214">
        <f>SUM(T163:T221)</f>
        <v>0</v>
      </c>
      <c r="U162" s="12"/>
      <c r="V162" s="12"/>
      <c r="W162" s="12"/>
      <c r="X162" s="12"/>
      <c r="Y162" s="12"/>
      <c r="Z162" s="12"/>
      <c r="AA162" s="12"/>
      <c r="AB162" s="12"/>
      <c r="AC162" s="12"/>
      <c r="AD162" s="12"/>
      <c r="AE162" s="12"/>
      <c r="AR162" s="215" t="s">
        <v>209</v>
      </c>
      <c r="AT162" s="216" t="s">
        <v>76</v>
      </c>
      <c r="AU162" s="216" t="s">
        <v>84</v>
      </c>
      <c r="AY162" s="215" t="s">
        <v>199</v>
      </c>
      <c r="BK162" s="217">
        <f>SUM(BK163:BK221)</f>
        <v>0</v>
      </c>
    </row>
    <row r="163" spans="1:65" s="2" customFormat="1" ht="60.6" customHeight="1">
      <c r="A163" s="40"/>
      <c r="B163" s="41"/>
      <c r="C163" s="260" t="s">
        <v>364</v>
      </c>
      <c r="D163" s="260" t="s">
        <v>222</v>
      </c>
      <c r="E163" s="261" t="s">
        <v>568</v>
      </c>
      <c r="F163" s="262" t="s">
        <v>569</v>
      </c>
      <c r="G163" s="263" t="s">
        <v>206</v>
      </c>
      <c r="H163" s="264">
        <v>3</v>
      </c>
      <c r="I163" s="265"/>
      <c r="J163" s="266">
        <f>ROUND(I163*H163,2)</f>
        <v>0</v>
      </c>
      <c r="K163" s="262" t="s">
        <v>207</v>
      </c>
      <c r="L163" s="46"/>
      <c r="M163" s="267" t="s">
        <v>32</v>
      </c>
      <c r="N163" s="268" t="s">
        <v>48</v>
      </c>
      <c r="O163" s="86"/>
      <c r="P163" s="230">
        <f>O163*H163</f>
        <v>0</v>
      </c>
      <c r="Q163" s="230">
        <v>0</v>
      </c>
      <c r="R163" s="230">
        <f>Q163*H163</f>
        <v>0</v>
      </c>
      <c r="S163" s="230">
        <v>0</v>
      </c>
      <c r="T163" s="231">
        <f>S163*H163</f>
        <v>0</v>
      </c>
      <c r="U163" s="40"/>
      <c r="V163" s="40"/>
      <c r="W163" s="40"/>
      <c r="X163" s="40"/>
      <c r="Y163" s="40"/>
      <c r="Z163" s="40"/>
      <c r="AA163" s="40"/>
      <c r="AB163" s="40"/>
      <c r="AC163" s="40"/>
      <c r="AD163" s="40"/>
      <c r="AE163" s="40"/>
      <c r="AR163" s="232" t="s">
        <v>253</v>
      </c>
      <c r="AT163" s="232" t="s">
        <v>222</v>
      </c>
      <c r="AU163" s="232" t="s">
        <v>86</v>
      </c>
      <c r="AY163" s="18" t="s">
        <v>199</v>
      </c>
      <c r="BE163" s="233">
        <f>IF(N163="základní",J163,0)</f>
        <v>0</v>
      </c>
      <c r="BF163" s="233">
        <f>IF(N163="snížená",J163,0)</f>
        <v>0</v>
      </c>
      <c r="BG163" s="233">
        <f>IF(N163="zákl. přenesená",J163,0)</f>
        <v>0</v>
      </c>
      <c r="BH163" s="233">
        <f>IF(N163="sníž. přenesená",J163,0)</f>
        <v>0</v>
      </c>
      <c r="BI163" s="233">
        <f>IF(N163="nulová",J163,0)</f>
        <v>0</v>
      </c>
      <c r="BJ163" s="18" t="s">
        <v>84</v>
      </c>
      <c r="BK163" s="233">
        <f>ROUND(I163*H163,2)</f>
        <v>0</v>
      </c>
      <c r="BL163" s="18" t="s">
        <v>253</v>
      </c>
      <c r="BM163" s="232" t="s">
        <v>367</v>
      </c>
    </row>
    <row r="164" spans="1:47" s="2" customFormat="1" ht="12">
      <c r="A164" s="40"/>
      <c r="B164" s="41"/>
      <c r="C164" s="42"/>
      <c r="D164" s="234" t="s">
        <v>210</v>
      </c>
      <c r="E164" s="42"/>
      <c r="F164" s="235" t="s">
        <v>569</v>
      </c>
      <c r="G164" s="42"/>
      <c r="H164" s="42"/>
      <c r="I164" s="138"/>
      <c r="J164" s="42"/>
      <c r="K164" s="42"/>
      <c r="L164" s="46"/>
      <c r="M164" s="236"/>
      <c r="N164" s="237"/>
      <c r="O164" s="86"/>
      <c r="P164" s="86"/>
      <c r="Q164" s="86"/>
      <c r="R164" s="86"/>
      <c r="S164" s="86"/>
      <c r="T164" s="87"/>
      <c r="U164" s="40"/>
      <c r="V164" s="40"/>
      <c r="W164" s="40"/>
      <c r="X164" s="40"/>
      <c r="Y164" s="40"/>
      <c r="Z164" s="40"/>
      <c r="AA164" s="40"/>
      <c r="AB164" s="40"/>
      <c r="AC164" s="40"/>
      <c r="AD164" s="40"/>
      <c r="AE164" s="40"/>
      <c r="AT164" s="18" t="s">
        <v>210</v>
      </c>
      <c r="AU164" s="18" t="s">
        <v>86</v>
      </c>
    </row>
    <row r="165" spans="1:51" s="13" customFormat="1" ht="12">
      <c r="A165" s="13"/>
      <c r="B165" s="238"/>
      <c r="C165" s="239"/>
      <c r="D165" s="234" t="s">
        <v>213</v>
      </c>
      <c r="E165" s="240" t="s">
        <v>32</v>
      </c>
      <c r="F165" s="241" t="s">
        <v>570</v>
      </c>
      <c r="G165" s="239"/>
      <c r="H165" s="242">
        <v>1</v>
      </c>
      <c r="I165" s="243"/>
      <c r="J165" s="239"/>
      <c r="K165" s="239"/>
      <c r="L165" s="244"/>
      <c r="M165" s="245"/>
      <c r="N165" s="246"/>
      <c r="O165" s="246"/>
      <c r="P165" s="246"/>
      <c r="Q165" s="246"/>
      <c r="R165" s="246"/>
      <c r="S165" s="246"/>
      <c r="T165" s="247"/>
      <c r="U165" s="13"/>
      <c r="V165" s="13"/>
      <c r="W165" s="13"/>
      <c r="X165" s="13"/>
      <c r="Y165" s="13"/>
      <c r="Z165" s="13"/>
      <c r="AA165" s="13"/>
      <c r="AB165" s="13"/>
      <c r="AC165" s="13"/>
      <c r="AD165" s="13"/>
      <c r="AE165" s="13"/>
      <c r="AT165" s="248" t="s">
        <v>213</v>
      </c>
      <c r="AU165" s="248" t="s">
        <v>86</v>
      </c>
      <c r="AV165" s="13" t="s">
        <v>86</v>
      </c>
      <c r="AW165" s="13" t="s">
        <v>39</v>
      </c>
      <c r="AX165" s="13" t="s">
        <v>6</v>
      </c>
      <c r="AY165" s="248" t="s">
        <v>199</v>
      </c>
    </row>
    <row r="166" spans="1:51" s="13" customFormat="1" ht="12">
      <c r="A166" s="13"/>
      <c r="B166" s="238"/>
      <c r="C166" s="239"/>
      <c r="D166" s="234" t="s">
        <v>213</v>
      </c>
      <c r="E166" s="240" t="s">
        <v>32</v>
      </c>
      <c r="F166" s="241" t="s">
        <v>571</v>
      </c>
      <c r="G166" s="239"/>
      <c r="H166" s="242">
        <v>2</v>
      </c>
      <c r="I166" s="243"/>
      <c r="J166" s="239"/>
      <c r="K166" s="239"/>
      <c r="L166" s="244"/>
      <c r="M166" s="245"/>
      <c r="N166" s="246"/>
      <c r="O166" s="246"/>
      <c r="P166" s="246"/>
      <c r="Q166" s="246"/>
      <c r="R166" s="246"/>
      <c r="S166" s="246"/>
      <c r="T166" s="247"/>
      <c r="U166" s="13"/>
      <c r="V166" s="13"/>
      <c r="W166" s="13"/>
      <c r="X166" s="13"/>
      <c r="Y166" s="13"/>
      <c r="Z166" s="13"/>
      <c r="AA166" s="13"/>
      <c r="AB166" s="13"/>
      <c r="AC166" s="13"/>
      <c r="AD166" s="13"/>
      <c r="AE166" s="13"/>
      <c r="AT166" s="248" t="s">
        <v>213</v>
      </c>
      <c r="AU166" s="248" t="s">
        <v>86</v>
      </c>
      <c r="AV166" s="13" t="s">
        <v>86</v>
      </c>
      <c r="AW166" s="13" t="s">
        <v>39</v>
      </c>
      <c r="AX166" s="13" t="s">
        <v>6</v>
      </c>
      <c r="AY166" s="248" t="s">
        <v>199</v>
      </c>
    </row>
    <row r="167" spans="1:51" s="14" customFormat="1" ht="12">
      <c r="A167" s="14"/>
      <c r="B167" s="249"/>
      <c r="C167" s="250"/>
      <c r="D167" s="234" t="s">
        <v>213</v>
      </c>
      <c r="E167" s="251" t="s">
        <v>32</v>
      </c>
      <c r="F167" s="252" t="s">
        <v>215</v>
      </c>
      <c r="G167" s="250"/>
      <c r="H167" s="253">
        <v>3</v>
      </c>
      <c r="I167" s="254"/>
      <c r="J167" s="250"/>
      <c r="K167" s="250"/>
      <c r="L167" s="255"/>
      <c r="M167" s="269"/>
      <c r="N167" s="270"/>
      <c r="O167" s="270"/>
      <c r="P167" s="270"/>
      <c r="Q167" s="270"/>
      <c r="R167" s="270"/>
      <c r="S167" s="270"/>
      <c r="T167" s="271"/>
      <c r="U167" s="14"/>
      <c r="V167" s="14"/>
      <c r="W167" s="14"/>
      <c r="X167" s="14"/>
      <c r="Y167" s="14"/>
      <c r="Z167" s="14"/>
      <c r="AA167" s="14"/>
      <c r="AB167" s="14"/>
      <c r="AC167" s="14"/>
      <c r="AD167" s="14"/>
      <c r="AE167" s="14"/>
      <c r="AT167" s="259" t="s">
        <v>213</v>
      </c>
      <c r="AU167" s="259" t="s">
        <v>86</v>
      </c>
      <c r="AV167" s="14" t="s">
        <v>209</v>
      </c>
      <c r="AW167" s="14" t="s">
        <v>39</v>
      </c>
      <c r="AX167" s="14" t="s">
        <v>84</v>
      </c>
      <c r="AY167" s="259" t="s">
        <v>199</v>
      </c>
    </row>
    <row r="168" spans="1:65" s="2" customFormat="1" ht="50.4" customHeight="1">
      <c r="A168" s="40"/>
      <c r="B168" s="41"/>
      <c r="C168" s="260" t="s">
        <v>268</v>
      </c>
      <c r="D168" s="260" t="s">
        <v>222</v>
      </c>
      <c r="E168" s="261" t="s">
        <v>426</v>
      </c>
      <c r="F168" s="262" t="s">
        <v>427</v>
      </c>
      <c r="G168" s="263" t="s">
        <v>296</v>
      </c>
      <c r="H168" s="264">
        <v>2586.379</v>
      </c>
      <c r="I168" s="265"/>
      <c r="J168" s="266">
        <f>ROUND(I168*H168,2)</f>
        <v>0</v>
      </c>
      <c r="K168" s="262" t="s">
        <v>207</v>
      </c>
      <c r="L168" s="46"/>
      <c r="M168" s="267" t="s">
        <v>32</v>
      </c>
      <c r="N168" s="268" t="s">
        <v>48</v>
      </c>
      <c r="O168" s="86"/>
      <c r="P168" s="230">
        <f>O168*H168</f>
        <v>0</v>
      </c>
      <c r="Q168" s="230">
        <v>0</v>
      </c>
      <c r="R168" s="230">
        <f>Q168*H168</f>
        <v>0</v>
      </c>
      <c r="S168" s="230">
        <v>0</v>
      </c>
      <c r="T168" s="231">
        <f>S168*H168</f>
        <v>0</v>
      </c>
      <c r="U168" s="40"/>
      <c r="V168" s="40"/>
      <c r="W168" s="40"/>
      <c r="X168" s="40"/>
      <c r="Y168" s="40"/>
      <c r="Z168" s="40"/>
      <c r="AA168" s="40"/>
      <c r="AB168" s="40"/>
      <c r="AC168" s="40"/>
      <c r="AD168" s="40"/>
      <c r="AE168" s="40"/>
      <c r="AR168" s="232" t="s">
        <v>253</v>
      </c>
      <c r="AT168" s="232" t="s">
        <v>222</v>
      </c>
      <c r="AU168" s="232" t="s">
        <v>86</v>
      </c>
      <c r="AY168" s="18" t="s">
        <v>199</v>
      </c>
      <c r="BE168" s="233">
        <f>IF(N168="základní",J168,0)</f>
        <v>0</v>
      </c>
      <c r="BF168" s="233">
        <f>IF(N168="snížená",J168,0)</f>
        <v>0</v>
      </c>
      <c r="BG168" s="233">
        <f>IF(N168="zákl. přenesená",J168,0)</f>
        <v>0</v>
      </c>
      <c r="BH168" s="233">
        <f>IF(N168="sníž. přenesená",J168,0)</f>
        <v>0</v>
      </c>
      <c r="BI168" s="233">
        <f>IF(N168="nulová",J168,0)</f>
        <v>0</v>
      </c>
      <c r="BJ168" s="18" t="s">
        <v>84</v>
      </c>
      <c r="BK168" s="233">
        <f>ROUND(I168*H168,2)</f>
        <v>0</v>
      </c>
      <c r="BL168" s="18" t="s">
        <v>253</v>
      </c>
      <c r="BM168" s="232" t="s">
        <v>371</v>
      </c>
    </row>
    <row r="169" spans="1:47" s="2" customFormat="1" ht="12">
      <c r="A169" s="40"/>
      <c r="B169" s="41"/>
      <c r="C169" s="42"/>
      <c r="D169" s="234" t="s">
        <v>210</v>
      </c>
      <c r="E169" s="42"/>
      <c r="F169" s="235" t="s">
        <v>427</v>
      </c>
      <c r="G169" s="42"/>
      <c r="H169" s="42"/>
      <c r="I169" s="138"/>
      <c r="J169" s="42"/>
      <c r="K169" s="42"/>
      <c r="L169" s="46"/>
      <c r="M169" s="236"/>
      <c r="N169" s="237"/>
      <c r="O169" s="86"/>
      <c r="P169" s="86"/>
      <c r="Q169" s="86"/>
      <c r="R169" s="86"/>
      <c r="S169" s="86"/>
      <c r="T169" s="87"/>
      <c r="U169" s="40"/>
      <c r="V169" s="40"/>
      <c r="W169" s="40"/>
      <c r="X169" s="40"/>
      <c r="Y169" s="40"/>
      <c r="Z169" s="40"/>
      <c r="AA169" s="40"/>
      <c r="AB169" s="40"/>
      <c r="AC169" s="40"/>
      <c r="AD169" s="40"/>
      <c r="AE169" s="40"/>
      <c r="AT169" s="18" t="s">
        <v>210</v>
      </c>
      <c r="AU169" s="18" t="s">
        <v>86</v>
      </c>
    </row>
    <row r="170" spans="1:51" s="13" customFormat="1" ht="12">
      <c r="A170" s="13"/>
      <c r="B170" s="238"/>
      <c r="C170" s="239"/>
      <c r="D170" s="234" t="s">
        <v>213</v>
      </c>
      <c r="E170" s="240" t="s">
        <v>32</v>
      </c>
      <c r="F170" s="241" t="s">
        <v>572</v>
      </c>
      <c r="G170" s="239"/>
      <c r="H170" s="242">
        <v>1392.423</v>
      </c>
      <c r="I170" s="243"/>
      <c r="J170" s="239"/>
      <c r="K170" s="239"/>
      <c r="L170" s="244"/>
      <c r="M170" s="245"/>
      <c r="N170" s="246"/>
      <c r="O170" s="246"/>
      <c r="P170" s="246"/>
      <c r="Q170" s="246"/>
      <c r="R170" s="246"/>
      <c r="S170" s="246"/>
      <c r="T170" s="247"/>
      <c r="U170" s="13"/>
      <c r="V170" s="13"/>
      <c r="W170" s="13"/>
      <c r="X170" s="13"/>
      <c r="Y170" s="13"/>
      <c r="Z170" s="13"/>
      <c r="AA170" s="13"/>
      <c r="AB170" s="13"/>
      <c r="AC170" s="13"/>
      <c r="AD170" s="13"/>
      <c r="AE170" s="13"/>
      <c r="AT170" s="248" t="s">
        <v>213</v>
      </c>
      <c r="AU170" s="248" t="s">
        <v>86</v>
      </c>
      <c r="AV170" s="13" t="s">
        <v>86</v>
      </c>
      <c r="AW170" s="13" t="s">
        <v>39</v>
      </c>
      <c r="AX170" s="13" t="s">
        <v>6</v>
      </c>
      <c r="AY170" s="248" t="s">
        <v>199</v>
      </c>
    </row>
    <row r="171" spans="1:51" s="15" customFormat="1" ht="12">
      <c r="A171" s="15"/>
      <c r="B171" s="276"/>
      <c r="C171" s="277"/>
      <c r="D171" s="234" t="s">
        <v>213</v>
      </c>
      <c r="E171" s="278" t="s">
        <v>32</v>
      </c>
      <c r="F171" s="279" t="s">
        <v>573</v>
      </c>
      <c r="G171" s="277"/>
      <c r="H171" s="278" t="s">
        <v>32</v>
      </c>
      <c r="I171" s="280"/>
      <c r="J171" s="277"/>
      <c r="K171" s="277"/>
      <c r="L171" s="281"/>
      <c r="M171" s="282"/>
      <c r="N171" s="283"/>
      <c r="O171" s="283"/>
      <c r="P171" s="283"/>
      <c r="Q171" s="283"/>
      <c r="R171" s="283"/>
      <c r="S171" s="283"/>
      <c r="T171" s="284"/>
      <c r="U171" s="15"/>
      <c r="V171" s="15"/>
      <c r="W171" s="15"/>
      <c r="X171" s="15"/>
      <c r="Y171" s="15"/>
      <c r="Z171" s="15"/>
      <c r="AA171" s="15"/>
      <c r="AB171" s="15"/>
      <c r="AC171" s="15"/>
      <c r="AD171" s="15"/>
      <c r="AE171" s="15"/>
      <c r="AT171" s="285" t="s">
        <v>213</v>
      </c>
      <c r="AU171" s="285" t="s">
        <v>86</v>
      </c>
      <c r="AV171" s="15" t="s">
        <v>84</v>
      </c>
      <c r="AW171" s="15" t="s">
        <v>39</v>
      </c>
      <c r="AX171" s="15" t="s">
        <v>6</v>
      </c>
      <c r="AY171" s="285" t="s">
        <v>199</v>
      </c>
    </row>
    <row r="172" spans="1:51" s="15" customFormat="1" ht="12">
      <c r="A172" s="15"/>
      <c r="B172" s="276"/>
      <c r="C172" s="277"/>
      <c r="D172" s="234" t="s">
        <v>213</v>
      </c>
      <c r="E172" s="278" t="s">
        <v>32</v>
      </c>
      <c r="F172" s="279" t="s">
        <v>566</v>
      </c>
      <c r="G172" s="277"/>
      <c r="H172" s="278" t="s">
        <v>32</v>
      </c>
      <c r="I172" s="280"/>
      <c r="J172" s="277"/>
      <c r="K172" s="277"/>
      <c r="L172" s="281"/>
      <c r="M172" s="282"/>
      <c r="N172" s="283"/>
      <c r="O172" s="283"/>
      <c r="P172" s="283"/>
      <c r="Q172" s="283"/>
      <c r="R172" s="283"/>
      <c r="S172" s="283"/>
      <c r="T172" s="284"/>
      <c r="U172" s="15"/>
      <c r="V172" s="15"/>
      <c r="W172" s="15"/>
      <c r="X172" s="15"/>
      <c r="Y172" s="15"/>
      <c r="Z172" s="15"/>
      <c r="AA172" s="15"/>
      <c r="AB172" s="15"/>
      <c r="AC172" s="15"/>
      <c r="AD172" s="15"/>
      <c r="AE172" s="15"/>
      <c r="AT172" s="285" t="s">
        <v>213</v>
      </c>
      <c r="AU172" s="285" t="s">
        <v>86</v>
      </c>
      <c r="AV172" s="15" t="s">
        <v>84</v>
      </c>
      <c r="AW172" s="15" t="s">
        <v>39</v>
      </c>
      <c r="AX172" s="15" t="s">
        <v>6</v>
      </c>
      <c r="AY172" s="285" t="s">
        <v>199</v>
      </c>
    </row>
    <row r="173" spans="1:51" s="13" customFormat="1" ht="12">
      <c r="A173" s="13"/>
      <c r="B173" s="238"/>
      <c r="C173" s="239"/>
      <c r="D173" s="234" t="s">
        <v>213</v>
      </c>
      <c r="E173" s="240" t="s">
        <v>32</v>
      </c>
      <c r="F173" s="241" t="s">
        <v>574</v>
      </c>
      <c r="G173" s="239"/>
      <c r="H173" s="242">
        <v>240.496</v>
      </c>
      <c r="I173" s="243"/>
      <c r="J173" s="239"/>
      <c r="K173" s="239"/>
      <c r="L173" s="244"/>
      <c r="M173" s="245"/>
      <c r="N173" s="246"/>
      <c r="O173" s="246"/>
      <c r="P173" s="246"/>
      <c r="Q173" s="246"/>
      <c r="R173" s="246"/>
      <c r="S173" s="246"/>
      <c r="T173" s="247"/>
      <c r="U173" s="13"/>
      <c r="V173" s="13"/>
      <c r="W173" s="13"/>
      <c r="X173" s="13"/>
      <c r="Y173" s="13"/>
      <c r="Z173" s="13"/>
      <c r="AA173" s="13"/>
      <c r="AB173" s="13"/>
      <c r="AC173" s="13"/>
      <c r="AD173" s="13"/>
      <c r="AE173" s="13"/>
      <c r="AT173" s="248" t="s">
        <v>213</v>
      </c>
      <c r="AU173" s="248" t="s">
        <v>86</v>
      </c>
      <c r="AV173" s="13" t="s">
        <v>86</v>
      </c>
      <c r="AW173" s="13" t="s">
        <v>39</v>
      </c>
      <c r="AX173" s="13" t="s">
        <v>6</v>
      </c>
      <c r="AY173" s="248" t="s">
        <v>199</v>
      </c>
    </row>
    <row r="174" spans="1:51" s="15" customFormat="1" ht="12">
      <c r="A174" s="15"/>
      <c r="B174" s="276"/>
      <c r="C174" s="277"/>
      <c r="D174" s="234" t="s">
        <v>213</v>
      </c>
      <c r="E174" s="278" t="s">
        <v>32</v>
      </c>
      <c r="F174" s="279" t="s">
        <v>575</v>
      </c>
      <c r="G174" s="277"/>
      <c r="H174" s="278" t="s">
        <v>32</v>
      </c>
      <c r="I174" s="280"/>
      <c r="J174" s="277"/>
      <c r="K174" s="277"/>
      <c r="L174" s="281"/>
      <c r="M174" s="282"/>
      <c r="N174" s="283"/>
      <c r="O174" s="283"/>
      <c r="P174" s="283"/>
      <c r="Q174" s="283"/>
      <c r="R174" s="283"/>
      <c r="S174" s="283"/>
      <c r="T174" s="284"/>
      <c r="U174" s="15"/>
      <c r="V174" s="15"/>
      <c r="W174" s="15"/>
      <c r="X174" s="15"/>
      <c r="Y174" s="15"/>
      <c r="Z174" s="15"/>
      <c r="AA174" s="15"/>
      <c r="AB174" s="15"/>
      <c r="AC174" s="15"/>
      <c r="AD174" s="15"/>
      <c r="AE174" s="15"/>
      <c r="AT174" s="285" t="s">
        <v>213</v>
      </c>
      <c r="AU174" s="285" t="s">
        <v>86</v>
      </c>
      <c r="AV174" s="15" t="s">
        <v>84</v>
      </c>
      <c r="AW174" s="15" t="s">
        <v>39</v>
      </c>
      <c r="AX174" s="15" t="s">
        <v>6</v>
      </c>
      <c r="AY174" s="285" t="s">
        <v>199</v>
      </c>
    </row>
    <row r="175" spans="1:51" s="13" customFormat="1" ht="12">
      <c r="A175" s="13"/>
      <c r="B175" s="238"/>
      <c r="C175" s="239"/>
      <c r="D175" s="234" t="s">
        <v>213</v>
      </c>
      <c r="E175" s="240" t="s">
        <v>32</v>
      </c>
      <c r="F175" s="241" t="s">
        <v>576</v>
      </c>
      <c r="G175" s="239"/>
      <c r="H175" s="242">
        <v>953.46</v>
      </c>
      <c r="I175" s="243"/>
      <c r="J175" s="239"/>
      <c r="K175" s="239"/>
      <c r="L175" s="244"/>
      <c r="M175" s="245"/>
      <c r="N175" s="246"/>
      <c r="O175" s="246"/>
      <c r="P175" s="246"/>
      <c r="Q175" s="246"/>
      <c r="R175" s="246"/>
      <c r="S175" s="246"/>
      <c r="T175" s="247"/>
      <c r="U175" s="13"/>
      <c r="V175" s="13"/>
      <c r="W175" s="13"/>
      <c r="X175" s="13"/>
      <c r="Y175" s="13"/>
      <c r="Z175" s="13"/>
      <c r="AA175" s="13"/>
      <c r="AB175" s="13"/>
      <c r="AC175" s="13"/>
      <c r="AD175" s="13"/>
      <c r="AE175" s="13"/>
      <c r="AT175" s="248" t="s">
        <v>213</v>
      </c>
      <c r="AU175" s="248" t="s">
        <v>86</v>
      </c>
      <c r="AV175" s="13" t="s">
        <v>86</v>
      </c>
      <c r="AW175" s="13" t="s">
        <v>39</v>
      </c>
      <c r="AX175" s="13" t="s">
        <v>6</v>
      </c>
      <c r="AY175" s="248" t="s">
        <v>199</v>
      </c>
    </row>
    <row r="176" spans="1:51" s="14" customFormat="1" ht="12">
      <c r="A176" s="14"/>
      <c r="B176" s="249"/>
      <c r="C176" s="250"/>
      <c r="D176" s="234" t="s">
        <v>213</v>
      </c>
      <c r="E176" s="251" t="s">
        <v>32</v>
      </c>
      <c r="F176" s="252" t="s">
        <v>215</v>
      </c>
      <c r="G176" s="250"/>
      <c r="H176" s="253">
        <v>2586.379</v>
      </c>
      <c r="I176" s="254"/>
      <c r="J176" s="250"/>
      <c r="K176" s="250"/>
      <c r="L176" s="255"/>
      <c r="M176" s="269"/>
      <c r="N176" s="270"/>
      <c r="O176" s="270"/>
      <c r="P176" s="270"/>
      <c r="Q176" s="270"/>
      <c r="R176" s="270"/>
      <c r="S176" s="270"/>
      <c r="T176" s="271"/>
      <c r="U176" s="14"/>
      <c r="V176" s="14"/>
      <c r="W176" s="14"/>
      <c r="X176" s="14"/>
      <c r="Y176" s="14"/>
      <c r="Z176" s="14"/>
      <c r="AA176" s="14"/>
      <c r="AB176" s="14"/>
      <c r="AC176" s="14"/>
      <c r="AD176" s="14"/>
      <c r="AE176" s="14"/>
      <c r="AT176" s="259" t="s">
        <v>213</v>
      </c>
      <c r="AU176" s="259" t="s">
        <v>86</v>
      </c>
      <c r="AV176" s="14" t="s">
        <v>209</v>
      </c>
      <c r="AW176" s="14" t="s">
        <v>39</v>
      </c>
      <c r="AX176" s="14" t="s">
        <v>84</v>
      </c>
      <c r="AY176" s="259" t="s">
        <v>199</v>
      </c>
    </row>
    <row r="177" spans="1:65" s="2" customFormat="1" ht="50.4" customHeight="1">
      <c r="A177" s="40"/>
      <c r="B177" s="41"/>
      <c r="C177" s="260" t="s">
        <v>372</v>
      </c>
      <c r="D177" s="260" t="s">
        <v>222</v>
      </c>
      <c r="E177" s="261" t="s">
        <v>429</v>
      </c>
      <c r="F177" s="262" t="s">
        <v>430</v>
      </c>
      <c r="G177" s="263" t="s">
        <v>296</v>
      </c>
      <c r="H177" s="264">
        <v>1339.181</v>
      </c>
      <c r="I177" s="265"/>
      <c r="J177" s="266">
        <f>ROUND(I177*H177,2)</f>
        <v>0</v>
      </c>
      <c r="K177" s="262" t="s">
        <v>207</v>
      </c>
      <c r="L177" s="46"/>
      <c r="M177" s="267" t="s">
        <v>32</v>
      </c>
      <c r="N177" s="268" t="s">
        <v>48</v>
      </c>
      <c r="O177" s="86"/>
      <c r="P177" s="230">
        <f>O177*H177</f>
        <v>0</v>
      </c>
      <c r="Q177" s="230">
        <v>0</v>
      </c>
      <c r="R177" s="230">
        <f>Q177*H177</f>
        <v>0</v>
      </c>
      <c r="S177" s="230">
        <v>0</v>
      </c>
      <c r="T177" s="231">
        <f>S177*H177</f>
        <v>0</v>
      </c>
      <c r="U177" s="40"/>
      <c r="V177" s="40"/>
      <c r="W177" s="40"/>
      <c r="X177" s="40"/>
      <c r="Y177" s="40"/>
      <c r="Z177" s="40"/>
      <c r="AA177" s="40"/>
      <c r="AB177" s="40"/>
      <c r="AC177" s="40"/>
      <c r="AD177" s="40"/>
      <c r="AE177" s="40"/>
      <c r="AR177" s="232" t="s">
        <v>253</v>
      </c>
      <c r="AT177" s="232" t="s">
        <v>222</v>
      </c>
      <c r="AU177" s="232" t="s">
        <v>86</v>
      </c>
      <c r="AY177" s="18" t="s">
        <v>199</v>
      </c>
      <c r="BE177" s="233">
        <f>IF(N177="základní",J177,0)</f>
        <v>0</v>
      </c>
      <c r="BF177" s="233">
        <f>IF(N177="snížená",J177,0)</f>
        <v>0</v>
      </c>
      <c r="BG177" s="233">
        <f>IF(N177="zákl. přenesená",J177,0)</f>
        <v>0</v>
      </c>
      <c r="BH177" s="233">
        <f>IF(N177="sníž. přenesená",J177,0)</f>
        <v>0</v>
      </c>
      <c r="BI177" s="233">
        <f>IF(N177="nulová",J177,0)</f>
        <v>0</v>
      </c>
      <c r="BJ177" s="18" t="s">
        <v>84</v>
      </c>
      <c r="BK177" s="233">
        <f>ROUND(I177*H177,2)</f>
        <v>0</v>
      </c>
      <c r="BL177" s="18" t="s">
        <v>253</v>
      </c>
      <c r="BM177" s="232" t="s">
        <v>375</v>
      </c>
    </row>
    <row r="178" spans="1:47" s="2" customFormat="1" ht="12">
      <c r="A178" s="40"/>
      <c r="B178" s="41"/>
      <c r="C178" s="42"/>
      <c r="D178" s="234" t="s">
        <v>210</v>
      </c>
      <c r="E178" s="42"/>
      <c r="F178" s="235" t="s">
        <v>430</v>
      </c>
      <c r="G178" s="42"/>
      <c r="H178" s="42"/>
      <c r="I178" s="138"/>
      <c r="J178" s="42"/>
      <c r="K178" s="42"/>
      <c r="L178" s="46"/>
      <c r="M178" s="236"/>
      <c r="N178" s="237"/>
      <c r="O178" s="86"/>
      <c r="P178" s="86"/>
      <c r="Q178" s="86"/>
      <c r="R178" s="86"/>
      <c r="S178" s="86"/>
      <c r="T178" s="87"/>
      <c r="U178" s="40"/>
      <c r="V178" s="40"/>
      <c r="W178" s="40"/>
      <c r="X178" s="40"/>
      <c r="Y178" s="40"/>
      <c r="Z178" s="40"/>
      <c r="AA178" s="40"/>
      <c r="AB178" s="40"/>
      <c r="AC178" s="40"/>
      <c r="AD178" s="40"/>
      <c r="AE178" s="40"/>
      <c r="AT178" s="18" t="s">
        <v>210</v>
      </c>
      <c r="AU178" s="18" t="s">
        <v>86</v>
      </c>
    </row>
    <row r="179" spans="1:51" s="15" customFormat="1" ht="12">
      <c r="A179" s="15"/>
      <c r="B179" s="276"/>
      <c r="C179" s="277"/>
      <c r="D179" s="234" t="s">
        <v>213</v>
      </c>
      <c r="E179" s="278" t="s">
        <v>32</v>
      </c>
      <c r="F179" s="279" t="s">
        <v>566</v>
      </c>
      <c r="G179" s="277"/>
      <c r="H179" s="278" t="s">
        <v>32</v>
      </c>
      <c r="I179" s="280"/>
      <c r="J179" s="277"/>
      <c r="K179" s="277"/>
      <c r="L179" s="281"/>
      <c r="M179" s="282"/>
      <c r="N179" s="283"/>
      <c r="O179" s="283"/>
      <c r="P179" s="283"/>
      <c r="Q179" s="283"/>
      <c r="R179" s="283"/>
      <c r="S179" s="283"/>
      <c r="T179" s="284"/>
      <c r="U179" s="15"/>
      <c r="V179" s="15"/>
      <c r="W179" s="15"/>
      <c r="X179" s="15"/>
      <c r="Y179" s="15"/>
      <c r="Z179" s="15"/>
      <c r="AA179" s="15"/>
      <c r="AB179" s="15"/>
      <c r="AC179" s="15"/>
      <c r="AD179" s="15"/>
      <c r="AE179" s="15"/>
      <c r="AT179" s="285" t="s">
        <v>213</v>
      </c>
      <c r="AU179" s="285" t="s">
        <v>86</v>
      </c>
      <c r="AV179" s="15" t="s">
        <v>84</v>
      </c>
      <c r="AW179" s="15" t="s">
        <v>39</v>
      </c>
      <c r="AX179" s="15" t="s">
        <v>6</v>
      </c>
      <c r="AY179" s="285" t="s">
        <v>199</v>
      </c>
    </row>
    <row r="180" spans="1:51" s="13" customFormat="1" ht="12">
      <c r="A180" s="13"/>
      <c r="B180" s="238"/>
      <c r="C180" s="239"/>
      <c r="D180" s="234" t="s">
        <v>213</v>
      </c>
      <c r="E180" s="240" t="s">
        <v>32</v>
      </c>
      <c r="F180" s="241" t="s">
        <v>574</v>
      </c>
      <c r="G180" s="239"/>
      <c r="H180" s="242">
        <v>240.496</v>
      </c>
      <c r="I180" s="243"/>
      <c r="J180" s="239"/>
      <c r="K180" s="239"/>
      <c r="L180" s="244"/>
      <c r="M180" s="245"/>
      <c r="N180" s="246"/>
      <c r="O180" s="246"/>
      <c r="P180" s="246"/>
      <c r="Q180" s="246"/>
      <c r="R180" s="246"/>
      <c r="S180" s="246"/>
      <c r="T180" s="247"/>
      <c r="U180" s="13"/>
      <c r="V180" s="13"/>
      <c r="W180" s="13"/>
      <c r="X180" s="13"/>
      <c r="Y180" s="13"/>
      <c r="Z180" s="13"/>
      <c r="AA180" s="13"/>
      <c r="AB180" s="13"/>
      <c r="AC180" s="13"/>
      <c r="AD180" s="13"/>
      <c r="AE180" s="13"/>
      <c r="AT180" s="248" t="s">
        <v>213</v>
      </c>
      <c r="AU180" s="248" t="s">
        <v>86</v>
      </c>
      <c r="AV180" s="13" t="s">
        <v>86</v>
      </c>
      <c r="AW180" s="13" t="s">
        <v>39</v>
      </c>
      <c r="AX180" s="13" t="s">
        <v>6</v>
      </c>
      <c r="AY180" s="248" t="s">
        <v>199</v>
      </c>
    </row>
    <row r="181" spans="1:51" s="15" customFormat="1" ht="12">
      <c r="A181" s="15"/>
      <c r="B181" s="276"/>
      <c r="C181" s="277"/>
      <c r="D181" s="234" t="s">
        <v>213</v>
      </c>
      <c r="E181" s="278" t="s">
        <v>32</v>
      </c>
      <c r="F181" s="279" t="s">
        <v>577</v>
      </c>
      <c r="G181" s="277"/>
      <c r="H181" s="278" t="s">
        <v>32</v>
      </c>
      <c r="I181" s="280"/>
      <c r="J181" s="277"/>
      <c r="K181" s="277"/>
      <c r="L181" s="281"/>
      <c r="M181" s="282"/>
      <c r="N181" s="283"/>
      <c r="O181" s="283"/>
      <c r="P181" s="283"/>
      <c r="Q181" s="283"/>
      <c r="R181" s="283"/>
      <c r="S181" s="283"/>
      <c r="T181" s="284"/>
      <c r="U181" s="15"/>
      <c r="V181" s="15"/>
      <c r="W181" s="15"/>
      <c r="X181" s="15"/>
      <c r="Y181" s="15"/>
      <c r="Z181" s="15"/>
      <c r="AA181" s="15"/>
      <c r="AB181" s="15"/>
      <c r="AC181" s="15"/>
      <c r="AD181" s="15"/>
      <c r="AE181" s="15"/>
      <c r="AT181" s="285" t="s">
        <v>213</v>
      </c>
      <c r="AU181" s="285" t="s">
        <v>86</v>
      </c>
      <c r="AV181" s="15" t="s">
        <v>84</v>
      </c>
      <c r="AW181" s="15" t="s">
        <v>39</v>
      </c>
      <c r="AX181" s="15" t="s">
        <v>6</v>
      </c>
      <c r="AY181" s="285" t="s">
        <v>199</v>
      </c>
    </row>
    <row r="182" spans="1:51" s="13" customFormat="1" ht="12">
      <c r="A182" s="13"/>
      <c r="B182" s="238"/>
      <c r="C182" s="239"/>
      <c r="D182" s="234" t="s">
        <v>213</v>
      </c>
      <c r="E182" s="240" t="s">
        <v>32</v>
      </c>
      <c r="F182" s="241" t="s">
        <v>578</v>
      </c>
      <c r="G182" s="239"/>
      <c r="H182" s="242">
        <v>145.225</v>
      </c>
      <c r="I182" s="243"/>
      <c r="J182" s="239"/>
      <c r="K182" s="239"/>
      <c r="L182" s="244"/>
      <c r="M182" s="245"/>
      <c r="N182" s="246"/>
      <c r="O182" s="246"/>
      <c r="P182" s="246"/>
      <c r="Q182" s="246"/>
      <c r="R182" s="246"/>
      <c r="S182" s="246"/>
      <c r="T182" s="247"/>
      <c r="U182" s="13"/>
      <c r="V182" s="13"/>
      <c r="W182" s="13"/>
      <c r="X182" s="13"/>
      <c r="Y182" s="13"/>
      <c r="Z182" s="13"/>
      <c r="AA182" s="13"/>
      <c r="AB182" s="13"/>
      <c r="AC182" s="13"/>
      <c r="AD182" s="13"/>
      <c r="AE182" s="13"/>
      <c r="AT182" s="248" t="s">
        <v>213</v>
      </c>
      <c r="AU182" s="248" t="s">
        <v>86</v>
      </c>
      <c r="AV182" s="13" t="s">
        <v>86</v>
      </c>
      <c r="AW182" s="13" t="s">
        <v>39</v>
      </c>
      <c r="AX182" s="13" t="s">
        <v>6</v>
      </c>
      <c r="AY182" s="248" t="s">
        <v>199</v>
      </c>
    </row>
    <row r="183" spans="1:51" s="15" customFormat="1" ht="12">
      <c r="A183" s="15"/>
      <c r="B183" s="276"/>
      <c r="C183" s="277"/>
      <c r="D183" s="234" t="s">
        <v>213</v>
      </c>
      <c r="E183" s="278" t="s">
        <v>32</v>
      </c>
      <c r="F183" s="279" t="s">
        <v>575</v>
      </c>
      <c r="G183" s="277"/>
      <c r="H183" s="278" t="s">
        <v>32</v>
      </c>
      <c r="I183" s="280"/>
      <c r="J183" s="277"/>
      <c r="K183" s="277"/>
      <c r="L183" s="281"/>
      <c r="M183" s="282"/>
      <c r="N183" s="283"/>
      <c r="O183" s="283"/>
      <c r="P183" s="283"/>
      <c r="Q183" s="283"/>
      <c r="R183" s="283"/>
      <c r="S183" s="283"/>
      <c r="T183" s="284"/>
      <c r="U183" s="15"/>
      <c r="V183" s="15"/>
      <c r="W183" s="15"/>
      <c r="X183" s="15"/>
      <c r="Y183" s="15"/>
      <c r="Z183" s="15"/>
      <c r="AA183" s="15"/>
      <c r="AB183" s="15"/>
      <c r="AC183" s="15"/>
      <c r="AD183" s="15"/>
      <c r="AE183" s="15"/>
      <c r="AT183" s="285" t="s">
        <v>213</v>
      </c>
      <c r="AU183" s="285" t="s">
        <v>86</v>
      </c>
      <c r="AV183" s="15" t="s">
        <v>84</v>
      </c>
      <c r="AW183" s="15" t="s">
        <v>39</v>
      </c>
      <c r="AX183" s="15" t="s">
        <v>6</v>
      </c>
      <c r="AY183" s="285" t="s">
        <v>199</v>
      </c>
    </row>
    <row r="184" spans="1:51" s="13" customFormat="1" ht="12">
      <c r="A184" s="13"/>
      <c r="B184" s="238"/>
      <c r="C184" s="239"/>
      <c r="D184" s="234" t="s">
        <v>213</v>
      </c>
      <c r="E184" s="240" t="s">
        <v>32</v>
      </c>
      <c r="F184" s="241" t="s">
        <v>576</v>
      </c>
      <c r="G184" s="239"/>
      <c r="H184" s="242">
        <v>953.46</v>
      </c>
      <c r="I184" s="243"/>
      <c r="J184" s="239"/>
      <c r="K184" s="239"/>
      <c r="L184" s="244"/>
      <c r="M184" s="245"/>
      <c r="N184" s="246"/>
      <c r="O184" s="246"/>
      <c r="P184" s="246"/>
      <c r="Q184" s="246"/>
      <c r="R184" s="246"/>
      <c r="S184" s="246"/>
      <c r="T184" s="247"/>
      <c r="U184" s="13"/>
      <c r="V184" s="13"/>
      <c r="W184" s="13"/>
      <c r="X184" s="13"/>
      <c r="Y184" s="13"/>
      <c r="Z184" s="13"/>
      <c r="AA184" s="13"/>
      <c r="AB184" s="13"/>
      <c r="AC184" s="13"/>
      <c r="AD184" s="13"/>
      <c r="AE184" s="13"/>
      <c r="AT184" s="248" t="s">
        <v>213</v>
      </c>
      <c r="AU184" s="248" t="s">
        <v>86</v>
      </c>
      <c r="AV184" s="13" t="s">
        <v>86</v>
      </c>
      <c r="AW184" s="13" t="s">
        <v>39</v>
      </c>
      <c r="AX184" s="13" t="s">
        <v>6</v>
      </c>
      <c r="AY184" s="248" t="s">
        <v>199</v>
      </c>
    </row>
    <row r="185" spans="1:51" s="14" customFormat="1" ht="12">
      <c r="A185" s="14"/>
      <c r="B185" s="249"/>
      <c r="C185" s="250"/>
      <c r="D185" s="234" t="s">
        <v>213</v>
      </c>
      <c r="E185" s="251" t="s">
        <v>32</v>
      </c>
      <c r="F185" s="252" t="s">
        <v>215</v>
      </c>
      <c r="G185" s="250"/>
      <c r="H185" s="253">
        <v>1339.181</v>
      </c>
      <c r="I185" s="254"/>
      <c r="J185" s="250"/>
      <c r="K185" s="250"/>
      <c r="L185" s="255"/>
      <c r="M185" s="269"/>
      <c r="N185" s="270"/>
      <c r="O185" s="270"/>
      <c r="P185" s="270"/>
      <c r="Q185" s="270"/>
      <c r="R185" s="270"/>
      <c r="S185" s="270"/>
      <c r="T185" s="271"/>
      <c r="U185" s="14"/>
      <c r="V185" s="14"/>
      <c r="W185" s="14"/>
      <c r="X185" s="14"/>
      <c r="Y185" s="14"/>
      <c r="Z185" s="14"/>
      <c r="AA185" s="14"/>
      <c r="AB185" s="14"/>
      <c r="AC185" s="14"/>
      <c r="AD185" s="14"/>
      <c r="AE185" s="14"/>
      <c r="AT185" s="259" t="s">
        <v>213</v>
      </c>
      <c r="AU185" s="259" t="s">
        <v>86</v>
      </c>
      <c r="AV185" s="14" t="s">
        <v>209</v>
      </c>
      <c r="AW185" s="14" t="s">
        <v>39</v>
      </c>
      <c r="AX185" s="14" t="s">
        <v>84</v>
      </c>
      <c r="AY185" s="259" t="s">
        <v>199</v>
      </c>
    </row>
    <row r="186" spans="1:65" s="2" customFormat="1" ht="30" customHeight="1">
      <c r="A186" s="40"/>
      <c r="B186" s="41"/>
      <c r="C186" s="260" t="s">
        <v>271</v>
      </c>
      <c r="D186" s="260" t="s">
        <v>222</v>
      </c>
      <c r="E186" s="261" t="s">
        <v>579</v>
      </c>
      <c r="F186" s="262" t="s">
        <v>580</v>
      </c>
      <c r="G186" s="263" t="s">
        <v>296</v>
      </c>
      <c r="H186" s="264">
        <v>115.261</v>
      </c>
      <c r="I186" s="265"/>
      <c r="J186" s="266">
        <f>ROUND(I186*H186,2)</f>
        <v>0</v>
      </c>
      <c r="K186" s="262" t="s">
        <v>207</v>
      </c>
      <c r="L186" s="46"/>
      <c r="M186" s="267" t="s">
        <v>32</v>
      </c>
      <c r="N186" s="268" t="s">
        <v>48</v>
      </c>
      <c r="O186" s="86"/>
      <c r="P186" s="230">
        <f>O186*H186</f>
        <v>0</v>
      </c>
      <c r="Q186" s="230">
        <v>0</v>
      </c>
      <c r="R186" s="230">
        <f>Q186*H186</f>
        <v>0</v>
      </c>
      <c r="S186" s="230">
        <v>0</v>
      </c>
      <c r="T186" s="231">
        <f>S186*H186</f>
        <v>0</v>
      </c>
      <c r="U186" s="40"/>
      <c r="V186" s="40"/>
      <c r="W186" s="40"/>
      <c r="X186" s="40"/>
      <c r="Y186" s="40"/>
      <c r="Z186" s="40"/>
      <c r="AA186" s="40"/>
      <c r="AB186" s="40"/>
      <c r="AC186" s="40"/>
      <c r="AD186" s="40"/>
      <c r="AE186" s="40"/>
      <c r="AR186" s="232" t="s">
        <v>253</v>
      </c>
      <c r="AT186" s="232" t="s">
        <v>222</v>
      </c>
      <c r="AU186" s="232" t="s">
        <v>86</v>
      </c>
      <c r="AY186" s="18" t="s">
        <v>199</v>
      </c>
      <c r="BE186" s="233">
        <f>IF(N186="základní",J186,0)</f>
        <v>0</v>
      </c>
      <c r="BF186" s="233">
        <f>IF(N186="snížená",J186,0)</f>
        <v>0</v>
      </c>
      <c r="BG186" s="233">
        <f>IF(N186="zákl. přenesená",J186,0)</f>
        <v>0</v>
      </c>
      <c r="BH186" s="233">
        <f>IF(N186="sníž. přenesená",J186,0)</f>
        <v>0</v>
      </c>
      <c r="BI186" s="233">
        <f>IF(N186="nulová",J186,0)</f>
        <v>0</v>
      </c>
      <c r="BJ186" s="18" t="s">
        <v>84</v>
      </c>
      <c r="BK186" s="233">
        <f>ROUND(I186*H186,2)</f>
        <v>0</v>
      </c>
      <c r="BL186" s="18" t="s">
        <v>253</v>
      </c>
      <c r="BM186" s="232" t="s">
        <v>379</v>
      </c>
    </row>
    <row r="187" spans="1:47" s="2" customFormat="1" ht="12">
      <c r="A187" s="40"/>
      <c r="B187" s="41"/>
      <c r="C187" s="42"/>
      <c r="D187" s="234" t="s">
        <v>210</v>
      </c>
      <c r="E187" s="42"/>
      <c r="F187" s="235" t="s">
        <v>581</v>
      </c>
      <c r="G187" s="42"/>
      <c r="H187" s="42"/>
      <c r="I187" s="138"/>
      <c r="J187" s="42"/>
      <c r="K187" s="42"/>
      <c r="L187" s="46"/>
      <c r="M187" s="236"/>
      <c r="N187" s="237"/>
      <c r="O187" s="86"/>
      <c r="P187" s="86"/>
      <c r="Q187" s="86"/>
      <c r="R187" s="86"/>
      <c r="S187" s="86"/>
      <c r="T187" s="87"/>
      <c r="U187" s="40"/>
      <c r="V187" s="40"/>
      <c r="W187" s="40"/>
      <c r="X187" s="40"/>
      <c r="Y187" s="40"/>
      <c r="Z187" s="40"/>
      <c r="AA187" s="40"/>
      <c r="AB187" s="40"/>
      <c r="AC187" s="40"/>
      <c r="AD187" s="40"/>
      <c r="AE187" s="40"/>
      <c r="AT187" s="18" t="s">
        <v>210</v>
      </c>
      <c r="AU187" s="18" t="s">
        <v>86</v>
      </c>
    </row>
    <row r="188" spans="1:51" s="13" customFormat="1" ht="12">
      <c r="A188" s="13"/>
      <c r="B188" s="238"/>
      <c r="C188" s="239"/>
      <c r="D188" s="234" t="s">
        <v>213</v>
      </c>
      <c r="E188" s="240" t="s">
        <v>32</v>
      </c>
      <c r="F188" s="241" t="s">
        <v>582</v>
      </c>
      <c r="G188" s="239"/>
      <c r="H188" s="242">
        <v>115.261</v>
      </c>
      <c r="I188" s="243"/>
      <c r="J188" s="239"/>
      <c r="K188" s="239"/>
      <c r="L188" s="244"/>
      <c r="M188" s="245"/>
      <c r="N188" s="246"/>
      <c r="O188" s="246"/>
      <c r="P188" s="246"/>
      <c r="Q188" s="246"/>
      <c r="R188" s="246"/>
      <c r="S188" s="246"/>
      <c r="T188" s="247"/>
      <c r="U188" s="13"/>
      <c r="V188" s="13"/>
      <c r="W188" s="13"/>
      <c r="X188" s="13"/>
      <c r="Y188" s="13"/>
      <c r="Z188" s="13"/>
      <c r="AA188" s="13"/>
      <c r="AB188" s="13"/>
      <c r="AC188" s="13"/>
      <c r="AD188" s="13"/>
      <c r="AE188" s="13"/>
      <c r="AT188" s="248" t="s">
        <v>213</v>
      </c>
      <c r="AU188" s="248" t="s">
        <v>86</v>
      </c>
      <c r="AV188" s="13" t="s">
        <v>86</v>
      </c>
      <c r="AW188" s="13" t="s">
        <v>39</v>
      </c>
      <c r="AX188" s="13" t="s">
        <v>6</v>
      </c>
      <c r="AY188" s="248" t="s">
        <v>199</v>
      </c>
    </row>
    <row r="189" spans="1:51" s="14" customFormat="1" ht="12">
      <c r="A189" s="14"/>
      <c r="B189" s="249"/>
      <c r="C189" s="250"/>
      <c r="D189" s="234" t="s">
        <v>213</v>
      </c>
      <c r="E189" s="251" t="s">
        <v>32</v>
      </c>
      <c r="F189" s="252" t="s">
        <v>215</v>
      </c>
      <c r="G189" s="250"/>
      <c r="H189" s="253">
        <v>115.261</v>
      </c>
      <c r="I189" s="254"/>
      <c r="J189" s="250"/>
      <c r="K189" s="250"/>
      <c r="L189" s="255"/>
      <c r="M189" s="269"/>
      <c r="N189" s="270"/>
      <c r="O189" s="270"/>
      <c r="P189" s="270"/>
      <c r="Q189" s="270"/>
      <c r="R189" s="270"/>
      <c r="S189" s="270"/>
      <c r="T189" s="271"/>
      <c r="U189" s="14"/>
      <c r="V189" s="14"/>
      <c r="W189" s="14"/>
      <c r="X189" s="14"/>
      <c r="Y189" s="14"/>
      <c r="Z189" s="14"/>
      <c r="AA189" s="14"/>
      <c r="AB189" s="14"/>
      <c r="AC189" s="14"/>
      <c r="AD189" s="14"/>
      <c r="AE189" s="14"/>
      <c r="AT189" s="259" t="s">
        <v>213</v>
      </c>
      <c r="AU189" s="259" t="s">
        <v>86</v>
      </c>
      <c r="AV189" s="14" t="s">
        <v>209</v>
      </c>
      <c r="AW189" s="14" t="s">
        <v>39</v>
      </c>
      <c r="AX189" s="14" t="s">
        <v>84</v>
      </c>
      <c r="AY189" s="259" t="s">
        <v>199</v>
      </c>
    </row>
    <row r="190" spans="1:65" s="2" customFormat="1" ht="60.6" customHeight="1">
      <c r="A190" s="40"/>
      <c r="B190" s="41"/>
      <c r="C190" s="260" t="s">
        <v>380</v>
      </c>
      <c r="D190" s="260" t="s">
        <v>222</v>
      </c>
      <c r="E190" s="261" t="s">
        <v>445</v>
      </c>
      <c r="F190" s="262" t="s">
        <v>446</v>
      </c>
      <c r="G190" s="263" t="s">
        <v>296</v>
      </c>
      <c r="H190" s="264">
        <v>115.411</v>
      </c>
      <c r="I190" s="265"/>
      <c r="J190" s="266">
        <f>ROUND(I190*H190,2)</f>
        <v>0</v>
      </c>
      <c r="K190" s="262" t="s">
        <v>207</v>
      </c>
      <c r="L190" s="46"/>
      <c r="M190" s="267" t="s">
        <v>32</v>
      </c>
      <c r="N190" s="268" t="s">
        <v>48</v>
      </c>
      <c r="O190" s="86"/>
      <c r="P190" s="230">
        <f>O190*H190</f>
        <v>0</v>
      </c>
      <c r="Q190" s="230">
        <v>0</v>
      </c>
      <c r="R190" s="230">
        <f>Q190*H190</f>
        <v>0</v>
      </c>
      <c r="S190" s="230">
        <v>0</v>
      </c>
      <c r="T190" s="231">
        <f>S190*H190</f>
        <v>0</v>
      </c>
      <c r="U190" s="40"/>
      <c r="V190" s="40"/>
      <c r="W190" s="40"/>
      <c r="X190" s="40"/>
      <c r="Y190" s="40"/>
      <c r="Z190" s="40"/>
      <c r="AA190" s="40"/>
      <c r="AB190" s="40"/>
      <c r="AC190" s="40"/>
      <c r="AD190" s="40"/>
      <c r="AE190" s="40"/>
      <c r="AR190" s="232" t="s">
        <v>253</v>
      </c>
      <c r="AT190" s="232" t="s">
        <v>222</v>
      </c>
      <c r="AU190" s="232" t="s">
        <v>86</v>
      </c>
      <c r="AY190" s="18" t="s">
        <v>199</v>
      </c>
      <c r="BE190" s="233">
        <f>IF(N190="základní",J190,0)</f>
        <v>0</v>
      </c>
      <c r="BF190" s="233">
        <f>IF(N190="snížená",J190,0)</f>
        <v>0</v>
      </c>
      <c r="BG190" s="233">
        <f>IF(N190="zákl. přenesená",J190,0)</f>
        <v>0</v>
      </c>
      <c r="BH190" s="233">
        <f>IF(N190="sníž. přenesená",J190,0)</f>
        <v>0</v>
      </c>
      <c r="BI190" s="233">
        <f>IF(N190="nulová",J190,0)</f>
        <v>0</v>
      </c>
      <c r="BJ190" s="18" t="s">
        <v>84</v>
      </c>
      <c r="BK190" s="233">
        <f>ROUND(I190*H190,2)</f>
        <v>0</v>
      </c>
      <c r="BL190" s="18" t="s">
        <v>253</v>
      </c>
      <c r="BM190" s="232" t="s">
        <v>383</v>
      </c>
    </row>
    <row r="191" spans="1:47" s="2" customFormat="1" ht="12">
      <c r="A191" s="40"/>
      <c r="B191" s="41"/>
      <c r="C191" s="42"/>
      <c r="D191" s="234" t="s">
        <v>210</v>
      </c>
      <c r="E191" s="42"/>
      <c r="F191" s="235" t="s">
        <v>446</v>
      </c>
      <c r="G191" s="42"/>
      <c r="H191" s="42"/>
      <c r="I191" s="138"/>
      <c r="J191" s="42"/>
      <c r="K191" s="42"/>
      <c r="L191" s="46"/>
      <c r="M191" s="236"/>
      <c r="N191" s="237"/>
      <c r="O191" s="86"/>
      <c r="P191" s="86"/>
      <c r="Q191" s="86"/>
      <c r="R191" s="86"/>
      <c r="S191" s="86"/>
      <c r="T191" s="87"/>
      <c r="U191" s="40"/>
      <c r="V191" s="40"/>
      <c r="W191" s="40"/>
      <c r="X191" s="40"/>
      <c r="Y191" s="40"/>
      <c r="Z191" s="40"/>
      <c r="AA191" s="40"/>
      <c r="AB191" s="40"/>
      <c r="AC191" s="40"/>
      <c r="AD191" s="40"/>
      <c r="AE191" s="40"/>
      <c r="AT191" s="18" t="s">
        <v>210</v>
      </c>
      <c r="AU191" s="18" t="s">
        <v>86</v>
      </c>
    </row>
    <row r="192" spans="1:51" s="13" customFormat="1" ht="12">
      <c r="A192" s="13"/>
      <c r="B192" s="238"/>
      <c r="C192" s="239"/>
      <c r="D192" s="234" t="s">
        <v>213</v>
      </c>
      <c r="E192" s="240" t="s">
        <v>32</v>
      </c>
      <c r="F192" s="241" t="s">
        <v>583</v>
      </c>
      <c r="G192" s="239"/>
      <c r="H192" s="242">
        <v>91.564</v>
      </c>
      <c r="I192" s="243"/>
      <c r="J192" s="239"/>
      <c r="K192" s="239"/>
      <c r="L192" s="244"/>
      <c r="M192" s="245"/>
      <c r="N192" s="246"/>
      <c r="O192" s="246"/>
      <c r="P192" s="246"/>
      <c r="Q192" s="246"/>
      <c r="R192" s="246"/>
      <c r="S192" s="246"/>
      <c r="T192" s="247"/>
      <c r="U192" s="13"/>
      <c r="V192" s="13"/>
      <c r="W192" s="13"/>
      <c r="X192" s="13"/>
      <c r="Y192" s="13"/>
      <c r="Z192" s="13"/>
      <c r="AA192" s="13"/>
      <c r="AB192" s="13"/>
      <c r="AC192" s="13"/>
      <c r="AD192" s="13"/>
      <c r="AE192" s="13"/>
      <c r="AT192" s="248" t="s">
        <v>213</v>
      </c>
      <c r="AU192" s="248" t="s">
        <v>86</v>
      </c>
      <c r="AV192" s="13" t="s">
        <v>86</v>
      </c>
      <c r="AW192" s="13" t="s">
        <v>39</v>
      </c>
      <c r="AX192" s="13" t="s">
        <v>6</v>
      </c>
      <c r="AY192" s="248" t="s">
        <v>199</v>
      </c>
    </row>
    <row r="193" spans="1:51" s="13" customFormat="1" ht="12">
      <c r="A193" s="13"/>
      <c r="B193" s="238"/>
      <c r="C193" s="239"/>
      <c r="D193" s="234" t="s">
        <v>213</v>
      </c>
      <c r="E193" s="240" t="s">
        <v>32</v>
      </c>
      <c r="F193" s="241" t="s">
        <v>584</v>
      </c>
      <c r="G193" s="239"/>
      <c r="H193" s="242">
        <v>18.7</v>
      </c>
      <c r="I193" s="243"/>
      <c r="J193" s="239"/>
      <c r="K193" s="239"/>
      <c r="L193" s="244"/>
      <c r="M193" s="245"/>
      <c r="N193" s="246"/>
      <c r="O193" s="246"/>
      <c r="P193" s="246"/>
      <c r="Q193" s="246"/>
      <c r="R193" s="246"/>
      <c r="S193" s="246"/>
      <c r="T193" s="247"/>
      <c r="U193" s="13"/>
      <c r="V193" s="13"/>
      <c r="W193" s="13"/>
      <c r="X193" s="13"/>
      <c r="Y193" s="13"/>
      <c r="Z193" s="13"/>
      <c r="AA193" s="13"/>
      <c r="AB193" s="13"/>
      <c r="AC193" s="13"/>
      <c r="AD193" s="13"/>
      <c r="AE193" s="13"/>
      <c r="AT193" s="248" t="s">
        <v>213</v>
      </c>
      <c r="AU193" s="248" t="s">
        <v>86</v>
      </c>
      <c r="AV193" s="13" t="s">
        <v>86</v>
      </c>
      <c r="AW193" s="13" t="s">
        <v>39</v>
      </c>
      <c r="AX193" s="13" t="s">
        <v>6</v>
      </c>
      <c r="AY193" s="248" t="s">
        <v>199</v>
      </c>
    </row>
    <row r="194" spans="1:51" s="13" customFormat="1" ht="12">
      <c r="A194" s="13"/>
      <c r="B194" s="238"/>
      <c r="C194" s="239"/>
      <c r="D194" s="234" t="s">
        <v>213</v>
      </c>
      <c r="E194" s="240" t="s">
        <v>32</v>
      </c>
      <c r="F194" s="241" t="s">
        <v>585</v>
      </c>
      <c r="G194" s="239"/>
      <c r="H194" s="242">
        <v>0.543</v>
      </c>
      <c r="I194" s="243"/>
      <c r="J194" s="239"/>
      <c r="K194" s="239"/>
      <c r="L194" s="244"/>
      <c r="M194" s="245"/>
      <c r="N194" s="246"/>
      <c r="O194" s="246"/>
      <c r="P194" s="246"/>
      <c r="Q194" s="246"/>
      <c r="R194" s="246"/>
      <c r="S194" s="246"/>
      <c r="T194" s="247"/>
      <c r="U194" s="13"/>
      <c r="V194" s="13"/>
      <c r="W194" s="13"/>
      <c r="X194" s="13"/>
      <c r="Y194" s="13"/>
      <c r="Z194" s="13"/>
      <c r="AA194" s="13"/>
      <c r="AB194" s="13"/>
      <c r="AC194" s="13"/>
      <c r="AD194" s="13"/>
      <c r="AE194" s="13"/>
      <c r="AT194" s="248" t="s">
        <v>213</v>
      </c>
      <c r="AU194" s="248" t="s">
        <v>86</v>
      </c>
      <c r="AV194" s="13" t="s">
        <v>86</v>
      </c>
      <c r="AW194" s="13" t="s">
        <v>39</v>
      </c>
      <c r="AX194" s="13" t="s">
        <v>6</v>
      </c>
      <c r="AY194" s="248" t="s">
        <v>199</v>
      </c>
    </row>
    <row r="195" spans="1:51" s="13" customFormat="1" ht="12">
      <c r="A195" s="13"/>
      <c r="B195" s="238"/>
      <c r="C195" s="239"/>
      <c r="D195" s="234" t="s">
        <v>213</v>
      </c>
      <c r="E195" s="240" t="s">
        <v>32</v>
      </c>
      <c r="F195" s="241" t="s">
        <v>586</v>
      </c>
      <c r="G195" s="239"/>
      <c r="H195" s="242">
        <v>4.604</v>
      </c>
      <c r="I195" s="243"/>
      <c r="J195" s="239"/>
      <c r="K195" s="239"/>
      <c r="L195" s="244"/>
      <c r="M195" s="245"/>
      <c r="N195" s="246"/>
      <c r="O195" s="246"/>
      <c r="P195" s="246"/>
      <c r="Q195" s="246"/>
      <c r="R195" s="246"/>
      <c r="S195" s="246"/>
      <c r="T195" s="247"/>
      <c r="U195" s="13"/>
      <c r="V195" s="13"/>
      <c r="W195" s="13"/>
      <c r="X195" s="13"/>
      <c r="Y195" s="13"/>
      <c r="Z195" s="13"/>
      <c r="AA195" s="13"/>
      <c r="AB195" s="13"/>
      <c r="AC195" s="13"/>
      <c r="AD195" s="13"/>
      <c r="AE195" s="13"/>
      <c r="AT195" s="248" t="s">
        <v>213</v>
      </c>
      <c r="AU195" s="248" t="s">
        <v>86</v>
      </c>
      <c r="AV195" s="13" t="s">
        <v>86</v>
      </c>
      <c r="AW195" s="13" t="s">
        <v>39</v>
      </c>
      <c r="AX195" s="13" t="s">
        <v>6</v>
      </c>
      <c r="AY195" s="248" t="s">
        <v>199</v>
      </c>
    </row>
    <row r="196" spans="1:51" s="14" customFormat="1" ht="12">
      <c r="A196" s="14"/>
      <c r="B196" s="249"/>
      <c r="C196" s="250"/>
      <c r="D196" s="234" t="s">
        <v>213</v>
      </c>
      <c r="E196" s="251" t="s">
        <v>32</v>
      </c>
      <c r="F196" s="252" t="s">
        <v>215</v>
      </c>
      <c r="G196" s="250"/>
      <c r="H196" s="253">
        <v>115.411</v>
      </c>
      <c r="I196" s="254"/>
      <c r="J196" s="250"/>
      <c r="K196" s="250"/>
      <c r="L196" s="255"/>
      <c r="M196" s="269"/>
      <c r="N196" s="270"/>
      <c r="O196" s="270"/>
      <c r="P196" s="270"/>
      <c r="Q196" s="270"/>
      <c r="R196" s="270"/>
      <c r="S196" s="270"/>
      <c r="T196" s="271"/>
      <c r="U196" s="14"/>
      <c r="V196" s="14"/>
      <c r="W196" s="14"/>
      <c r="X196" s="14"/>
      <c r="Y196" s="14"/>
      <c r="Z196" s="14"/>
      <c r="AA196" s="14"/>
      <c r="AB196" s="14"/>
      <c r="AC196" s="14"/>
      <c r="AD196" s="14"/>
      <c r="AE196" s="14"/>
      <c r="AT196" s="259" t="s">
        <v>213</v>
      </c>
      <c r="AU196" s="259" t="s">
        <v>86</v>
      </c>
      <c r="AV196" s="14" t="s">
        <v>209</v>
      </c>
      <c r="AW196" s="14" t="s">
        <v>39</v>
      </c>
      <c r="AX196" s="14" t="s">
        <v>84</v>
      </c>
      <c r="AY196" s="259" t="s">
        <v>199</v>
      </c>
    </row>
    <row r="197" spans="1:65" s="2" customFormat="1" ht="40.2" customHeight="1">
      <c r="A197" s="40"/>
      <c r="B197" s="41"/>
      <c r="C197" s="260" t="s">
        <v>274</v>
      </c>
      <c r="D197" s="260" t="s">
        <v>222</v>
      </c>
      <c r="E197" s="261" t="s">
        <v>587</v>
      </c>
      <c r="F197" s="262" t="s">
        <v>588</v>
      </c>
      <c r="G197" s="263" t="s">
        <v>296</v>
      </c>
      <c r="H197" s="264">
        <v>1049.1</v>
      </c>
      <c r="I197" s="265"/>
      <c r="J197" s="266">
        <f>ROUND(I197*H197,2)</f>
        <v>0</v>
      </c>
      <c r="K197" s="262" t="s">
        <v>207</v>
      </c>
      <c r="L197" s="46"/>
      <c r="M197" s="267" t="s">
        <v>32</v>
      </c>
      <c r="N197" s="268" t="s">
        <v>48</v>
      </c>
      <c r="O197" s="86"/>
      <c r="P197" s="230">
        <f>O197*H197</f>
        <v>0</v>
      </c>
      <c r="Q197" s="230">
        <v>0</v>
      </c>
      <c r="R197" s="230">
        <f>Q197*H197</f>
        <v>0</v>
      </c>
      <c r="S197" s="230">
        <v>0</v>
      </c>
      <c r="T197" s="231">
        <f>S197*H197</f>
        <v>0</v>
      </c>
      <c r="U197" s="40"/>
      <c r="V197" s="40"/>
      <c r="W197" s="40"/>
      <c r="X197" s="40"/>
      <c r="Y197" s="40"/>
      <c r="Z197" s="40"/>
      <c r="AA197" s="40"/>
      <c r="AB197" s="40"/>
      <c r="AC197" s="40"/>
      <c r="AD197" s="40"/>
      <c r="AE197" s="40"/>
      <c r="AR197" s="232" t="s">
        <v>253</v>
      </c>
      <c r="AT197" s="232" t="s">
        <v>222</v>
      </c>
      <c r="AU197" s="232" t="s">
        <v>86</v>
      </c>
      <c r="AY197" s="18" t="s">
        <v>199</v>
      </c>
      <c r="BE197" s="233">
        <f>IF(N197="základní",J197,0)</f>
        <v>0</v>
      </c>
      <c r="BF197" s="233">
        <f>IF(N197="snížená",J197,0)</f>
        <v>0</v>
      </c>
      <c r="BG197" s="233">
        <f>IF(N197="zákl. přenesená",J197,0)</f>
        <v>0</v>
      </c>
      <c r="BH197" s="233">
        <f>IF(N197="sníž. přenesená",J197,0)</f>
        <v>0</v>
      </c>
      <c r="BI197" s="233">
        <f>IF(N197="nulová",J197,0)</f>
        <v>0</v>
      </c>
      <c r="BJ197" s="18" t="s">
        <v>84</v>
      </c>
      <c r="BK197" s="233">
        <f>ROUND(I197*H197,2)</f>
        <v>0</v>
      </c>
      <c r="BL197" s="18" t="s">
        <v>253</v>
      </c>
      <c r="BM197" s="232" t="s">
        <v>386</v>
      </c>
    </row>
    <row r="198" spans="1:47" s="2" customFormat="1" ht="12">
      <c r="A198" s="40"/>
      <c r="B198" s="41"/>
      <c r="C198" s="42"/>
      <c r="D198" s="234" t="s">
        <v>210</v>
      </c>
      <c r="E198" s="42"/>
      <c r="F198" s="235" t="s">
        <v>588</v>
      </c>
      <c r="G198" s="42"/>
      <c r="H198" s="42"/>
      <c r="I198" s="138"/>
      <c r="J198" s="42"/>
      <c r="K198" s="42"/>
      <c r="L198" s="46"/>
      <c r="M198" s="236"/>
      <c r="N198" s="237"/>
      <c r="O198" s="86"/>
      <c r="P198" s="86"/>
      <c r="Q198" s="86"/>
      <c r="R198" s="86"/>
      <c r="S198" s="86"/>
      <c r="T198" s="87"/>
      <c r="U198" s="40"/>
      <c r="V198" s="40"/>
      <c r="W198" s="40"/>
      <c r="X198" s="40"/>
      <c r="Y198" s="40"/>
      <c r="Z198" s="40"/>
      <c r="AA198" s="40"/>
      <c r="AB198" s="40"/>
      <c r="AC198" s="40"/>
      <c r="AD198" s="40"/>
      <c r="AE198" s="40"/>
      <c r="AT198" s="18" t="s">
        <v>210</v>
      </c>
      <c r="AU198" s="18" t="s">
        <v>86</v>
      </c>
    </row>
    <row r="199" spans="1:51" s="13" customFormat="1" ht="12">
      <c r="A199" s="13"/>
      <c r="B199" s="238"/>
      <c r="C199" s="239"/>
      <c r="D199" s="234" t="s">
        <v>213</v>
      </c>
      <c r="E199" s="240" t="s">
        <v>32</v>
      </c>
      <c r="F199" s="241" t="s">
        <v>589</v>
      </c>
      <c r="G199" s="239"/>
      <c r="H199" s="242">
        <v>1049.1</v>
      </c>
      <c r="I199" s="243"/>
      <c r="J199" s="239"/>
      <c r="K199" s="239"/>
      <c r="L199" s="244"/>
      <c r="M199" s="245"/>
      <c r="N199" s="246"/>
      <c r="O199" s="246"/>
      <c r="P199" s="246"/>
      <c r="Q199" s="246"/>
      <c r="R199" s="246"/>
      <c r="S199" s="246"/>
      <c r="T199" s="247"/>
      <c r="U199" s="13"/>
      <c r="V199" s="13"/>
      <c r="W199" s="13"/>
      <c r="X199" s="13"/>
      <c r="Y199" s="13"/>
      <c r="Z199" s="13"/>
      <c r="AA199" s="13"/>
      <c r="AB199" s="13"/>
      <c r="AC199" s="13"/>
      <c r="AD199" s="13"/>
      <c r="AE199" s="13"/>
      <c r="AT199" s="248" t="s">
        <v>213</v>
      </c>
      <c r="AU199" s="248" t="s">
        <v>86</v>
      </c>
      <c r="AV199" s="13" t="s">
        <v>86</v>
      </c>
      <c r="AW199" s="13" t="s">
        <v>39</v>
      </c>
      <c r="AX199" s="13" t="s">
        <v>6</v>
      </c>
      <c r="AY199" s="248" t="s">
        <v>199</v>
      </c>
    </row>
    <row r="200" spans="1:51" s="14" customFormat="1" ht="12">
      <c r="A200" s="14"/>
      <c r="B200" s="249"/>
      <c r="C200" s="250"/>
      <c r="D200" s="234" t="s">
        <v>213</v>
      </c>
      <c r="E200" s="251" t="s">
        <v>32</v>
      </c>
      <c r="F200" s="252" t="s">
        <v>215</v>
      </c>
      <c r="G200" s="250"/>
      <c r="H200" s="253">
        <v>1049.1</v>
      </c>
      <c r="I200" s="254"/>
      <c r="J200" s="250"/>
      <c r="K200" s="250"/>
      <c r="L200" s="255"/>
      <c r="M200" s="269"/>
      <c r="N200" s="270"/>
      <c r="O200" s="270"/>
      <c r="P200" s="270"/>
      <c r="Q200" s="270"/>
      <c r="R200" s="270"/>
      <c r="S200" s="270"/>
      <c r="T200" s="271"/>
      <c r="U200" s="14"/>
      <c r="V200" s="14"/>
      <c r="W200" s="14"/>
      <c r="X200" s="14"/>
      <c r="Y200" s="14"/>
      <c r="Z200" s="14"/>
      <c r="AA200" s="14"/>
      <c r="AB200" s="14"/>
      <c r="AC200" s="14"/>
      <c r="AD200" s="14"/>
      <c r="AE200" s="14"/>
      <c r="AT200" s="259" t="s">
        <v>213</v>
      </c>
      <c r="AU200" s="259" t="s">
        <v>86</v>
      </c>
      <c r="AV200" s="14" t="s">
        <v>209</v>
      </c>
      <c r="AW200" s="14" t="s">
        <v>39</v>
      </c>
      <c r="AX200" s="14" t="s">
        <v>84</v>
      </c>
      <c r="AY200" s="259" t="s">
        <v>199</v>
      </c>
    </row>
    <row r="201" spans="1:65" s="2" customFormat="1" ht="19.8" customHeight="1">
      <c r="A201" s="40"/>
      <c r="B201" s="41"/>
      <c r="C201" s="260" t="s">
        <v>387</v>
      </c>
      <c r="D201" s="260" t="s">
        <v>222</v>
      </c>
      <c r="E201" s="261" t="s">
        <v>457</v>
      </c>
      <c r="F201" s="262" t="s">
        <v>458</v>
      </c>
      <c r="G201" s="263" t="s">
        <v>296</v>
      </c>
      <c r="H201" s="264">
        <v>500.982</v>
      </c>
      <c r="I201" s="265"/>
      <c r="J201" s="266">
        <f>ROUND(I201*H201,2)</f>
        <v>0</v>
      </c>
      <c r="K201" s="262" t="s">
        <v>207</v>
      </c>
      <c r="L201" s="46"/>
      <c r="M201" s="267" t="s">
        <v>32</v>
      </c>
      <c r="N201" s="268" t="s">
        <v>48</v>
      </c>
      <c r="O201" s="86"/>
      <c r="P201" s="230">
        <f>O201*H201</f>
        <v>0</v>
      </c>
      <c r="Q201" s="230">
        <v>0</v>
      </c>
      <c r="R201" s="230">
        <f>Q201*H201</f>
        <v>0</v>
      </c>
      <c r="S201" s="230">
        <v>0</v>
      </c>
      <c r="T201" s="231">
        <f>S201*H201</f>
        <v>0</v>
      </c>
      <c r="U201" s="40"/>
      <c r="V201" s="40"/>
      <c r="W201" s="40"/>
      <c r="X201" s="40"/>
      <c r="Y201" s="40"/>
      <c r="Z201" s="40"/>
      <c r="AA201" s="40"/>
      <c r="AB201" s="40"/>
      <c r="AC201" s="40"/>
      <c r="AD201" s="40"/>
      <c r="AE201" s="40"/>
      <c r="AR201" s="232" t="s">
        <v>253</v>
      </c>
      <c r="AT201" s="232" t="s">
        <v>222</v>
      </c>
      <c r="AU201" s="232" t="s">
        <v>86</v>
      </c>
      <c r="AY201" s="18" t="s">
        <v>199</v>
      </c>
      <c r="BE201" s="233">
        <f>IF(N201="základní",J201,0)</f>
        <v>0</v>
      </c>
      <c r="BF201" s="233">
        <f>IF(N201="snížená",J201,0)</f>
        <v>0</v>
      </c>
      <c r="BG201" s="233">
        <f>IF(N201="zákl. přenesená",J201,0)</f>
        <v>0</v>
      </c>
      <c r="BH201" s="233">
        <f>IF(N201="sníž. přenesená",J201,0)</f>
        <v>0</v>
      </c>
      <c r="BI201" s="233">
        <f>IF(N201="nulová",J201,0)</f>
        <v>0</v>
      </c>
      <c r="BJ201" s="18" t="s">
        <v>84</v>
      </c>
      <c r="BK201" s="233">
        <f>ROUND(I201*H201,2)</f>
        <v>0</v>
      </c>
      <c r="BL201" s="18" t="s">
        <v>253</v>
      </c>
      <c r="BM201" s="232" t="s">
        <v>390</v>
      </c>
    </row>
    <row r="202" spans="1:47" s="2" customFormat="1" ht="12">
      <c r="A202" s="40"/>
      <c r="B202" s="41"/>
      <c r="C202" s="42"/>
      <c r="D202" s="234" t="s">
        <v>210</v>
      </c>
      <c r="E202" s="42"/>
      <c r="F202" s="235" t="s">
        <v>460</v>
      </c>
      <c r="G202" s="42"/>
      <c r="H202" s="42"/>
      <c r="I202" s="138"/>
      <c r="J202" s="42"/>
      <c r="K202" s="42"/>
      <c r="L202" s="46"/>
      <c r="M202" s="236"/>
      <c r="N202" s="237"/>
      <c r="O202" s="86"/>
      <c r="P202" s="86"/>
      <c r="Q202" s="86"/>
      <c r="R202" s="86"/>
      <c r="S202" s="86"/>
      <c r="T202" s="87"/>
      <c r="U202" s="40"/>
      <c r="V202" s="40"/>
      <c r="W202" s="40"/>
      <c r="X202" s="40"/>
      <c r="Y202" s="40"/>
      <c r="Z202" s="40"/>
      <c r="AA202" s="40"/>
      <c r="AB202" s="40"/>
      <c r="AC202" s="40"/>
      <c r="AD202" s="40"/>
      <c r="AE202" s="40"/>
      <c r="AT202" s="18" t="s">
        <v>210</v>
      </c>
      <c r="AU202" s="18" t="s">
        <v>86</v>
      </c>
    </row>
    <row r="203" spans="1:51" s="15" customFormat="1" ht="12">
      <c r="A203" s="15"/>
      <c r="B203" s="276"/>
      <c r="C203" s="277"/>
      <c r="D203" s="234" t="s">
        <v>213</v>
      </c>
      <c r="E203" s="278" t="s">
        <v>32</v>
      </c>
      <c r="F203" s="279" t="s">
        <v>566</v>
      </c>
      <c r="G203" s="277"/>
      <c r="H203" s="278" t="s">
        <v>32</v>
      </c>
      <c r="I203" s="280"/>
      <c r="J203" s="277"/>
      <c r="K203" s="277"/>
      <c r="L203" s="281"/>
      <c r="M203" s="282"/>
      <c r="N203" s="283"/>
      <c r="O203" s="283"/>
      <c r="P203" s="283"/>
      <c r="Q203" s="283"/>
      <c r="R203" s="283"/>
      <c r="S203" s="283"/>
      <c r="T203" s="284"/>
      <c r="U203" s="15"/>
      <c r="V203" s="15"/>
      <c r="W203" s="15"/>
      <c r="X203" s="15"/>
      <c r="Y203" s="15"/>
      <c r="Z203" s="15"/>
      <c r="AA203" s="15"/>
      <c r="AB203" s="15"/>
      <c r="AC203" s="15"/>
      <c r="AD203" s="15"/>
      <c r="AE203" s="15"/>
      <c r="AT203" s="285" t="s">
        <v>213</v>
      </c>
      <c r="AU203" s="285" t="s">
        <v>86</v>
      </c>
      <c r="AV203" s="15" t="s">
        <v>84</v>
      </c>
      <c r="AW203" s="15" t="s">
        <v>39</v>
      </c>
      <c r="AX203" s="15" t="s">
        <v>6</v>
      </c>
      <c r="AY203" s="285" t="s">
        <v>199</v>
      </c>
    </row>
    <row r="204" spans="1:51" s="13" customFormat="1" ht="12">
      <c r="A204" s="13"/>
      <c r="B204" s="238"/>
      <c r="C204" s="239"/>
      <c r="D204" s="234" t="s">
        <v>213</v>
      </c>
      <c r="E204" s="240" t="s">
        <v>32</v>
      </c>
      <c r="F204" s="241" t="s">
        <v>574</v>
      </c>
      <c r="G204" s="239"/>
      <c r="H204" s="242">
        <v>240.496</v>
      </c>
      <c r="I204" s="243"/>
      <c r="J204" s="239"/>
      <c r="K204" s="239"/>
      <c r="L204" s="244"/>
      <c r="M204" s="245"/>
      <c r="N204" s="246"/>
      <c r="O204" s="246"/>
      <c r="P204" s="246"/>
      <c r="Q204" s="246"/>
      <c r="R204" s="246"/>
      <c r="S204" s="246"/>
      <c r="T204" s="247"/>
      <c r="U204" s="13"/>
      <c r="V204" s="13"/>
      <c r="W204" s="13"/>
      <c r="X204" s="13"/>
      <c r="Y204" s="13"/>
      <c r="Z204" s="13"/>
      <c r="AA204" s="13"/>
      <c r="AB204" s="13"/>
      <c r="AC204" s="13"/>
      <c r="AD204" s="13"/>
      <c r="AE204" s="13"/>
      <c r="AT204" s="248" t="s">
        <v>213</v>
      </c>
      <c r="AU204" s="248" t="s">
        <v>86</v>
      </c>
      <c r="AV204" s="13" t="s">
        <v>86</v>
      </c>
      <c r="AW204" s="13" t="s">
        <v>39</v>
      </c>
      <c r="AX204" s="13" t="s">
        <v>6</v>
      </c>
      <c r="AY204" s="248" t="s">
        <v>199</v>
      </c>
    </row>
    <row r="205" spans="1:51" s="15" customFormat="1" ht="12">
      <c r="A205" s="15"/>
      <c r="B205" s="276"/>
      <c r="C205" s="277"/>
      <c r="D205" s="234" t="s">
        <v>213</v>
      </c>
      <c r="E205" s="278" t="s">
        <v>32</v>
      </c>
      <c r="F205" s="279" t="s">
        <v>590</v>
      </c>
      <c r="G205" s="277"/>
      <c r="H205" s="278" t="s">
        <v>32</v>
      </c>
      <c r="I205" s="280"/>
      <c r="J205" s="277"/>
      <c r="K205" s="277"/>
      <c r="L205" s="281"/>
      <c r="M205" s="282"/>
      <c r="N205" s="283"/>
      <c r="O205" s="283"/>
      <c r="P205" s="283"/>
      <c r="Q205" s="283"/>
      <c r="R205" s="283"/>
      <c r="S205" s="283"/>
      <c r="T205" s="284"/>
      <c r="U205" s="15"/>
      <c r="V205" s="15"/>
      <c r="W205" s="15"/>
      <c r="X205" s="15"/>
      <c r="Y205" s="15"/>
      <c r="Z205" s="15"/>
      <c r="AA205" s="15"/>
      <c r="AB205" s="15"/>
      <c r="AC205" s="15"/>
      <c r="AD205" s="15"/>
      <c r="AE205" s="15"/>
      <c r="AT205" s="285" t="s">
        <v>213</v>
      </c>
      <c r="AU205" s="285" t="s">
        <v>86</v>
      </c>
      <c r="AV205" s="15" t="s">
        <v>84</v>
      </c>
      <c r="AW205" s="15" t="s">
        <v>39</v>
      </c>
      <c r="AX205" s="15" t="s">
        <v>6</v>
      </c>
      <c r="AY205" s="285" t="s">
        <v>199</v>
      </c>
    </row>
    <row r="206" spans="1:51" s="13" customFormat="1" ht="12">
      <c r="A206" s="13"/>
      <c r="B206" s="238"/>
      <c r="C206" s="239"/>
      <c r="D206" s="234" t="s">
        <v>213</v>
      </c>
      <c r="E206" s="240" t="s">
        <v>32</v>
      </c>
      <c r="F206" s="241" t="s">
        <v>591</v>
      </c>
      <c r="G206" s="239"/>
      <c r="H206" s="242">
        <v>115.261</v>
      </c>
      <c r="I206" s="243"/>
      <c r="J206" s="239"/>
      <c r="K206" s="239"/>
      <c r="L206" s="244"/>
      <c r="M206" s="245"/>
      <c r="N206" s="246"/>
      <c r="O206" s="246"/>
      <c r="P206" s="246"/>
      <c r="Q206" s="246"/>
      <c r="R206" s="246"/>
      <c r="S206" s="246"/>
      <c r="T206" s="247"/>
      <c r="U206" s="13"/>
      <c r="V206" s="13"/>
      <c r="W206" s="13"/>
      <c r="X206" s="13"/>
      <c r="Y206" s="13"/>
      <c r="Z206" s="13"/>
      <c r="AA206" s="13"/>
      <c r="AB206" s="13"/>
      <c r="AC206" s="13"/>
      <c r="AD206" s="13"/>
      <c r="AE206" s="13"/>
      <c r="AT206" s="248" t="s">
        <v>213</v>
      </c>
      <c r="AU206" s="248" t="s">
        <v>86</v>
      </c>
      <c r="AV206" s="13" t="s">
        <v>86</v>
      </c>
      <c r="AW206" s="13" t="s">
        <v>39</v>
      </c>
      <c r="AX206" s="13" t="s">
        <v>6</v>
      </c>
      <c r="AY206" s="248" t="s">
        <v>199</v>
      </c>
    </row>
    <row r="207" spans="1:51" s="15" customFormat="1" ht="12">
      <c r="A207" s="15"/>
      <c r="B207" s="276"/>
      <c r="C207" s="277"/>
      <c r="D207" s="234" t="s">
        <v>213</v>
      </c>
      <c r="E207" s="278" t="s">
        <v>32</v>
      </c>
      <c r="F207" s="279" t="s">
        <v>592</v>
      </c>
      <c r="G207" s="277"/>
      <c r="H207" s="278" t="s">
        <v>32</v>
      </c>
      <c r="I207" s="280"/>
      <c r="J207" s="277"/>
      <c r="K207" s="277"/>
      <c r="L207" s="281"/>
      <c r="M207" s="282"/>
      <c r="N207" s="283"/>
      <c r="O207" s="283"/>
      <c r="P207" s="283"/>
      <c r="Q207" s="283"/>
      <c r="R207" s="283"/>
      <c r="S207" s="283"/>
      <c r="T207" s="284"/>
      <c r="U207" s="15"/>
      <c r="V207" s="15"/>
      <c r="W207" s="15"/>
      <c r="X207" s="15"/>
      <c r="Y207" s="15"/>
      <c r="Z207" s="15"/>
      <c r="AA207" s="15"/>
      <c r="AB207" s="15"/>
      <c r="AC207" s="15"/>
      <c r="AD207" s="15"/>
      <c r="AE207" s="15"/>
      <c r="AT207" s="285" t="s">
        <v>213</v>
      </c>
      <c r="AU207" s="285" t="s">
        <v>86</v>
      </c>
      <c r="AV207" s="15" t="s">
        <v>84</v>
      </c>
      <c r="AW207" s="15" t="s">
        <v>39</v>
      </c>
      <c r="AX207" s="15" t="s">
        <v>6</v>
      </c>
      <c r="AY207" s="285" t="s">
        <v>199</v>
      </c>
    </row>
    <row r="208" spans="1:51" s="13" customFormat="1" ht="12">
      <c r="A208" s="13"/>
      <c r="B208" s="238"/>
      <c r="C208" s="239"/>
      <c r="D208" s="234" t="s">
        <v>213</v>
      </c>
      <c r="E208" s="240" t="s">
        <v>32</v>
      </c>
      <c r="F208" s="241" t="s">
        <v>578</v>
      </c>
      <c r="G208" s="239"/>
      <c r="H208" s="242">
        <v>145.225</v>
      </c>
      <c r="I208" s="243"/>
      <c r="J208" s="239"/>
      <c r="K208" s="239"/>
      <c r="L208" s="244"/>
      <c r="M208" s="245"/>
      <c r="N208" s="246"/>
      <c r="O208" s="246"/>
      <c r="P208" s="246"/>
      <c r="Q208" s="246"/>
      <c r="R208" s="246"/>
      <c r="S208" s="246"/>
      <c r="T208" s="247"/>
      <c r="U208" s="13"/>
      <c r="V208" s="13"/>
      <c r="W208" s="13"/>
      <c r="X208" s="13"/>
      <c r="Y208" s="13"/>
      <c r="Z208" s="13"/>
      <c r="AA208" s="13"/>
      <c r="AB208" s="13"/>
      <c r="AC208" s="13"/>
      <c r="AD208" s="13"/>
      <c r="AE208" s="13"/>
      <c r="AT208" s="248" t="s">
        <v>213</v>
      </c>
      <c r="AU208" s="248" t="s">
        <v>86</v>
      </c>
      <c r="AV208" s="13" t="s">
        <v>86</v>
      </c>
      <c r="AW208" s="13" t="s">
        <v>39</v>
      </c>
      <c r="AX208" s="13" t="s">
        <v>6</v>
      </c>
      <c r="AY208" s="248" t="s">
        <v>199</v>
      </c>
    </row>
    <row r="209" spans="1:51" s="14" customFormat="1" ht="12">
      <c r="A209" s="14"/>
      <c r="B209" s="249"/>
      <c r="C209" s="250"/>
      <c r="D209" s="234" t="s">
        <v>213</v>
      </c>
      <c r="E209" s="251" t="s">
        <v>32</v>
      </c>
      <c r="F209" s="252" t="s">
        <v>215</v>
      </c>
      <c r="G209" s="250"/>
      <c r="H209" s="253">
        <v>500.98199999999997</v>
      </c>
      <c r="I209" s="254"/>
      <c r="J209" s="250"/>
      <c r="K209" s="250"/>
      <c r="L209" s="255"/>
      <c r="M209" s="269"/>
      <c r="N209" s="270"/>
      <c r="O209" s="270"/>
      <c r="P209" s="270"/>
      <c r="Q209" s="270"/>
      <c r="R209" s="270"/>
      <c r="S209" s="270"/>
      <c r="T209" s="271"/>
      <c r="U209" s="14"/>
      <c r="V209" s="14"/>
      <c r="W209" s="14"/>
      <c r="X209" s="14"/>
      <c r="Y209" s="14"/>
      <c r="Z209" s="14"/>
      <c r="AA209" s="14"/>
      <c r="AB209" s="14"/>
      <c r="AC209" s="14"/>
      <c r="AD209" s="14"/>
      <c r="AE209" s="14"/>
      <c r="AT209" s="259" t="s">
        <v>213</v>
      </c>
      <c r="AU209" s="259" t="s">
        <v>86</v>
      </c>
      <c r="AV209" s="14" t="s">
        <v>209</v>
      </c>
      <c r="AW209" s="14" t="s">
        <v>39</v>
      </c>
      <c r="AX209" s="14" t="s">
        <v>84</v>
      </c>
      <c r="AY209" s="259" t="s">
        <v>199</v>
      </c>
    </row>
    <row r="210" spans="1:65" s="2" customFormat="1" ht="19.8" customHeight="1">
      <c r="A210" s="40"/>
      <c r="B210" s="41"/>
      <c r="C210" s="260" t="s">
        <v>278</v>
      </c>
      <c r="D210" s="260" t="s">
        <v>222</v>
      </c>
      <c r="E210" s="261" t="s">
        <v>461</v>
      </c>
      <c r="F210" s="262" t="s">
        <v>462</v>
      </c>
      <c r="G210" s="263" t="s">
        <v>296</v>
      </c>
      <c r="H210" s="264">
        <v>953.46</v>
      </c>
      <c r="I210" s="265"/>
      <c r="J210" s="266">
        <f>ROUND(I210*H210,2)</f>
        <v>0</v>
      </c>
      <c r="K210" s="262" t="s">
        <v>207</v>
      </c>
      <c r="L210" s="46"/>
      <c r="M210" s="267" t="s">
        <v>32</v>
      </c>
      <c r="N210" s="268" t="s">
        <v>48</v>
      </c>
      <c r="O210" s="86"/>
      <c r="P210" s="230">
        <f>O210*H210</f>
        <v>0</v>
      </c>
      <c r="Q210" s="230">
        <v>0</v>
      </c>
      <c r="R210" s="230">
        <f>Q210*H210</f>
        <v>0</v>
      </c>
      <c r="S210" s="230">
        <v>0</v>
      </c>
      <c r="T210" s="231">
        <f>S210*H210</f>
        <v>0</v>
      </c>
      <c r="U210" s="40"/>
      <c r="V210" s="40"/>
      <c r="W210" s="40"/>
      <c r="X210" s="40"/>
      <c r="Y210" s="40"/>
      <c r="Z210" s="40"/>
      <c r="AA210" s="40"/>
      <c r="AB210" s="40"/>
      <c r="AC210" s="40"/>
      <c r="AD210" s="40"/>
      <c r="AE210" s="40"/>
      <c r="AR210" s="232" t="s">
        <v>253</v>
      </c>
      <c r="AT210" s="232" t="s">
        <v>222</v>
      </c>
      <c r="AU210" s="232" t="s">
        <v>86</v>
      </c>
      <c r="AY210" s="18" t="s">
        <v>199</v>
      </c>
      <c r="BE210" s="233">
        <f>IF(N210="základní",J210,0)</f>
        <v>0</v>
      </c>
      <c r="BF210" s="233">
        <f>IF(N210="snížená",J210,0)</f>
        <v>0</v>
      </c>
      <c r="BG210" s="233">
        <f>IF(N210="zákl. přenesená",J210,0)</f>
        <v>0</v>
      </c>
      <c r="BH210" s="233">
        <f>IF(N210="sníž. přenesená",J210,0)</f>
        <v>0</v>
      </c>
      <c r="BI210" s="233">
        <f>IF(N210="nulová",J210,0)</f>
        <v>0</v>
      </c>
      <c r="BJ210" s="18" t="s">
        <v>84</v>
      </c>
      <c r="BK210" s="233">
        <f>ROUND(I210*H210,2)</f>
        <v>0</v>
      </c>
      <c r="BL210" s="18" t="s">
        <v>253</v>
      </c>
      <c r="BM210" s="232" t="s">
        <v>225</v>
      </c>
    </row>
    <row r="211" spans="1:47" s="2" customFormat="1" ht="12">
      <c r="A211" s="40"/>
      <c r="B211" s="41"/>
      <c r="C211" s="42"/>
      <c r="D211" s="234" t="s">
        <v>210</v>
      </c>
      <c r="E211" s="42"/>
      <c r="F211" s="235" t="s">
        <v>464</v>
      </c>
      <c r="G211" s="42"/>
      <c r="H211" s="42"/>
      <c r="I211" s="138"/>
      <c r="J211" s="42"/>
      <c r="K211" s="42"/>
      <c r="L211" s="46"/>
      <c r="M211" s="236"/>
      <c r="N211" s="237"/>
      <c r="O211" s="86"/>
      <c r="P211" s="86"/>
      <c r="Q211" s="86"/>
      <c r="R211" s="86"/>
      <c r="S211" s="86"/>
      <c r="T211" s="87"/>
      <c r="U211" s="40"/>
      <c r="V211" s="40"/>
      <c r="W211" s="40"/>
      <c r="X211" s="40"/>
      <c r="Y211" s="40"/>
      <c r="Z211" s="40"/>
      <c r="AA211" s="40"/>
      <c r="AB211" s="40"/>
      <c r="AC211" s="40"/>
      <c r="AD211" s="40"/>
      <c r="AE211" s="40"/>
      <c r="AT211" s="18" t="s">
        <v>210</v>
      </c>
      <c r="AU211" s="18" t="s">
        <v>86</v>
      </c>
    </row>
    <row r="212" spans="1:51" s="15" customFormat="1" ht="12">
      <c r="A212" s="15"/>
      <c r="B212" s="276"/>
      <c r="C212" s="277"/>
      <c r="D212" s="234" t="s">
        <v>213</v>
      </c>
      <c r="E212" s="278" t="s">
        <v>32</v>
      </c>
      <c r="F212" s="279" t="s">
        <v>575</v>
      </c>
      <c r="G212" s="277"/>
      <c r="H212" s="278" t="s">
        <v>32</v>
      </c>
      <c r="I212" s="280"/>
      <c r="J212" s="277"/>
      <c r="K212" s="277"/>
      <c r="L212" s="281"/>
      <c r="M212" s="282"/>
      <c r="N212" s="283"/>
      <c r="O212" s="283"/>
      <c r="P212" s="283"/>
      <c r="Q212" s="283"/>
      <c r="R212" s="283"/>
      <c r="S212" s="283"/>
      <c r="T212" s="284"/>
      <c r="U212" s="15"/>
      <c r="V212" s="15"/>
      <c r="W212" s="15"/>
      <c r="X212" s="15"/>
      <c r="Y212" s="15"/>
      <c r="Z212" s="15"/>
      <c r="AA212" s="15"/>
      <c r="AB212" s="15"/>
      <c r="AC212" s="15"/>
      <c r="AD212" s="15"/>
      <c r="AE212" s="15"/>
      <c r="AT212" s="285" t="s">
        <v>213</v>
      </c>
      <c r="AU212" s="285" t="s">
        <v>86</v>
      </c>
      <c r="AV212" s="15" t="s">
        <v>84</v>
      </c>
      <c r="AW212" s="15" t="s">
        <v>39</v>
      </c>
      <c r="AX212" s="15" t="s">
        <v>6</v>
      </c>
      <c r="AY212" s="285" t="s">
        <v>199</v>
      </c>
    </row>
    <row r="213" spans="1:51" s="13" customFormat="1" ht="12">
      <c r="A213" s="13"/>
      <c r="B213" s="238"/>
      <c r="C213" s="239"/>
      <c r="D213" s="234" t="s">
        <v>213</v>
      </c>
      <c r="E213" s="240" t="s">
        <v>32</v>
      </c>
      <c r="F213" s="241" t="s">
        <v>576</v>
      </c>
      <c r="G213" s="239"/>
      <c r="H213" s="242">
        <v>953.46</v>
      </c>
      <c r="I213" s="243"/>
      <c r="J213" s="239"/>
      <c r="K213" s="239"/>
      <c r="L213" s="244"/>
      <c r="M213" s="245"/>
      <c r="N213" s="246"/>
      <c r="O213" s="246"/>
      <c r="P213" s="246"/>
      <c r="Q213" s="246"/>
      <c r="R213" s="246"/>
      <c r="S213" s="246"/>
      <c r="T213" s="247"/>
      <c r="U213" s="13"/>
      <c r="V213" s="13"/>
      <c r="W213" s="13"/>
      <c r="X213" s="13"/>
      <c r="Y213" s="13"/>
      <c r="Z213" s="13"/>
      <c r="AA213" s="13"/>
      <c r="AB213" s="13"/>
      <c r="AC213" s="13"/>
      <c r="AD213" s="13"/>
      <c r="AE213" s="13"/>
      <c r="AT213" s="248" t="s">
        <v>213</v>
      </c>
      <c r="AU213" s="248" t="s">
        <v>86</v>
      </c>
      <c r="AV213" s="13" t="s">
        <v>86</v>
      </c>
      <c r="AW213" s="13" t="s">
        <v>39</v>
      </c>
      <c r="AX213" s="13" t="s">
        <v>6</v>
      </c>
      <c r="AY213" s="248" t="s">
        <v>199</v>
      </c>
    </row>
    <row r="214" spans="1:51" s="14" customFormat="1" ht="12">
      <c r="A214" s="14"/>
      <c r="B214" s="249"/>
      <c r="C214" s="250"/>
      <c r="D214" s="234" t="s">
        <v>213</v>
      </c>
      <c r="E214" s="251" t="s">
        <v>32</v>
      </c>
      <c r="F214" s="252" t="s">
        <v>215</v>
      </c>
      <c r="G214" s="250"/>
      <c r="H214" s="253">
        <v>953.46</v>
      </c>
      <c r="I214" s="254"/>
      <c r="J214" s="250"/>
      <c r="K214" s="250"/>
      <c r="L214" s="255"/>
      <c r="M214" s="269"/>
      <c r="N214" s="270"/>
      <c r="O214" s="270"/>
      <c r="P214" s="270"/>
      <c r="Q214" s="270"/>
      <c r="R214" s="270"/>
      <c r="S214" s="270"/>
      <c r="T214" s="271"/>
      <c r="U214" s="14"/>
      <c r="V214" s="14"/>
      <c r="W214" s="14"/>
      <c r="X214" s="14"/>
      <c r="Y214" s="14"/>
      <c r="Z214" s="14"/>
      <c r="AA214" s="14"/>
      <c r="AB214" s="14"/>
      <c r="AC214" s="14"/>
      <c r="AD214" s="14"/>
      <c r="AE214" s="14"/>
      <c r="AT214" s="259" t="s">
        <v>213</v>
      </c>
      <c r="AU214" s="259" t="s">
        <v>86</v>
      </c>
      <c r="AV214" s="14" t="s">
        <v>209</v>
      </c>
      <c r="AW214" s="14" t="s">
        <v>39</v>
      </c>
      <c r="AX214" s="14" t="s">
        <v>84</v>
      </c>
      <c r="AY214" s="259" t="s">
        <v>199</v>
      </c>
    </row>
    <row r="215" spans="1:65" s="2" customFormat="1" ht="19.8" customHeight="1">
      <c r="A215" s="40"/>
      <c r="B215" s="41"/>
      <c r="C215" s="260" t="s">
        <v>393</v>
      </c>
      <c r="D215" s="260" t="s">
        <v>222</v>
      </c>
      <c r="E215" s="261" t="s">
        <v>466</v>
      </c>
      <c r="F215" s="262" t="s">
        <v>467</v>
      </c>
      <c r="G215" s="263" t="s">
        <v>296</v>
      </c>
      <c r="H215" s="264">
        <v>1193.956</v>
      </c>
      <c r="I215" s="265"/>
      <c r="J215" s="266">
        <f>ROUND(I215*H215,2)</f>
        <v>0</v>
      </c>
      <c r="K215" s="262" t="s">
        <v>207</v>
      </c>
      <c r="L215" s="46"/>
      <c r="M215" s="267" t="s">
        <v>32</v>
      </c>
      <c r="N215" s="268" t="s">
        <v>48</v>
      </c>
      <c r="O215" s="86"/>
      <c r="P215" s="230">
        <f>O215*H215</f>
        <v>0</v>
      </c>
      <c r="Q215" s="230">
        <v>0</v>
      </c>
      <c r="R215" s="230">
        <f>Q215*H215</f>
        <v>0</v>
      </c>
      <c r="S215" s="230">
        <v>0</v>
      </c>
      <c r="T215" s="231">
        <f>S215*H215</f>
        <v>0</v>
      </c>
      <c r="U215" s="40"/>
      <c r="V215" s="40"/>
      <c r="W215" s="40"/>
      <c r="X215" s="40"/>
      <c r="Y215" s="40"/>
      <c r="Z215" s="40"/>
      <c r="AA215" s="40"/>
      <c r="AB215" s="40"/>
      <c r="AC215" s="40"/>
      <c r="AD215" s="40"/>
      <c r="AE215" s="40"/>
      <c r="AR215" s="232" t="s">
        <v>253</v>
      </c>
      <c r="AT215" s="232" t="s">
        <v>222</v>
      </c>
      <c r="AU215" s="232" t="s">
        <v>86</v>
      </c>
      <c r="AY215" s="18" t="s">
        <v>199</v>
      </c>
      <c r="BE215" s="233">
        <f>IF(N215="základní",J215,0)</f>
        <v>0</v>
      </c>
      <c r="BF215" s="233">
        <f>IF(N215="snížená",J215,0)</f>
        <v>0</v>
      </c>
      <c r="BG215" s="233">
        <f>IF(N215="zákl. přenesená",J215,0)</f>
        <v>0</v>
      </c>
      <c r="BH215" s="233">
        <f>IF(N215="sníž. přenesená",J215,0)</f>
        <v>0</v>
      </c>
      <c r="BI215" s="233">
        <f>IF(N215="nulová",J215,0)</f>
        <v>0</v>
      </c>
      <c r="BJ215" s="18" t="s">
        <v>84</v>
      </c>
      <c r="BK215" s="233">
        <f>ROUND(I215*H215,2)</f>
        <v>0</v>
      </c>
      <c r="BL215" s="18" t="s">
        <v>253</v>
      </c>
      <c r="BM215" s="232" t="s">
        <v>396</v>
      </c>
    </row>
    <row r="216" spans="1:47" s="2" customFormat="1" ht="12">
      <c r="A216" s="40"/>
      <c r="B216" s="41"/>
      <c r="C216" s="42"/>
      <c r="D216" s="234" t="s">
        <v>210</v>
      </c>
      <c r="E216" s="42"/>
      <c r="F216" s="235" t="s">
        <v>467</v>
      </c>
      <c r="G216" s="42"/>
      <c r="H216" s="42"/>
      <c r="I216" s="138"/>
      <c r="J216" s="42"/>
      <c r="K216" s="42"/>
      <c r="L216" s="46"/>
      <c r="M216" s="236"/>
      <c r="N216" s="237"/>
      <c r="O216" s="86"/>
      <c r="P216" s="86"/>
      <c r="Q216" s="86"/>
      <c r="R216" s="86"/>
      <c r="S216" s="86"/>
      <c r="T216" s="87"/>
      <c r="U216" s="40"/>
      <c r="V216" s="40"/>
      <c r="W216" s="40"/>
      <c r="X216" s="40"/>
      <c r="Y216" s="40"/>
      <c r="Z216" s="40"/>
      <c r="AA216" s="40"/>
      <c r="AB216" s="40"/>
      <c r="AC216" s="40"/>
      <c r="AD216" s="40"/>
      <c r="AE216" s="40"/>
      <c r="AT216" s="18" t="s">
        <v>210</v>
      </c>
      <c r="AU216" s="18" t="s">
        <v>86</v>
      </c>
    </row>
    <row r="217" spans="1:51" s="15" customFormat="1" ht="12">
      <c r="A217" s="15"/>
      <c r="B217" s="276"/>
      <c r="C217" s="277"/>
      <c r="D217" s="234" t="s">
        <v>213</v>
      </c>
      <c r="E217" s="278" t="s">
        <v>32</v>
      </c>
      <c r="F217" s="279" t="s">
        <v>566</v>
      </c>
      <c r="G217" s="277"/>
      <c r="H217" s="278" t="s">
        <v>32</v>
      </c>
      <c r="I217" s="280"/>
      <c r="J217" s="277"/>
      <c r="K217" s="277"/>
      <c r="L217" s="281"/>
      <c r="M217" s="282"/>
      <c r="N217" s="283"/>
      <c r="O217" s="283"/>
      <c r="P217" s="283"/>
      <c r="Q217" s="283"/>
      <c r="R217" s="283"/>
      <c r="S217" s="283"/>
      <c r="T217" s="284"/>
      <c r="U217" s="15"/>
      <c r="V217" s="15"/>
      <c r="W217" s="15"/>
      <c r="X217" s="15"/>
      <c r="Y217" s="15"/>
      <c r="Z217" s="15"/>
      <c r="AA217" s="15"/>
      <c r="AB217" s="15"/>
      <c r="AC217" s="15"/>
      <c r="AD217" s="15"/>
      <c r="AE217" s="15"/>
      <c r="AT217" s="285" t="s">
        <v>213</v>
      </c>
      <c r="AU217" s="285" t="s">
        <v>86</v>
      </c>
      <c r="AV217" s="15" t="s">
        <v>84</v>
      </c>
      <c r="AW217" s="15" t="s">
        <v>39</v>
      </c>
      <c r="AX217" s="15" t="s">
        <v>6</v>
      </c>
      <c r="AY217" s="285" t="s">
        <v>199</v>
      </c>
    </row>
    <row r="218" spans="1:51" s="13" customFormat="1" ht="12">
      <c r="A218" s="13"/>
      <c r="B218" s="238"/>
      <c r="C218" s="239"/>
      <c r="D218" s="234" t="s">
        <v>213</v>
      </c>
      <c r="E218" s="240" t="s">
        <v>32</v>
      </c>
      <c r="F218" s="241" t="s">
        <v>574</v>
      </c>
      <c r="G218" s="239"/>
      <c r="H218" s="242">
        <v>240.496</v>
      </c>
      <c r="I218" s="243"/>
      <c r="J218" s="239"/>
      <c r="K218" s="239"/>
      <c r="L218" s="244"/>
      <c r="M218" s="245"/>
      <c r="N218" s="246"/>
      <c r="O218" s="246"/>
      <c r="P218" s="246"/>
      <c r="Q218" s="246"/>
      <c r="R218" s="246"/>
      <c r="S218" s="246"/>
      <c r="T218" s="247"/>
      <c r="U218" s="13"/>
      <c r="V218" s="13"/>
      <c r="W218" s="13"/>
      <c r="X218" s="13"/>
      <c r="Y218" s="13"/>
      <c r="Z218" s="13"/>
      <c r="AA218" s="13"/>
      <c r="AB218" s="13"/>
      <c r="AC218" s="13"/>
      <c r="AD218" s="13"/>
      <c r="AE218" s="13"/>
      <c r="AT218" s="248" t="s">
        <v>213</v>
      </c>
      <c r="AU218" s="248" t="s">
        <v>86</v>
      </c>
      <c r="AV218" s="13" t="s">
        <v>86</v>
      </c>
      <c r="AW218" s="13" t="s">
        <v>39</v>
      </c>
      <c r="AX218" s="13" t="s">
        <v>6</v>
      </c>
      <c r="AY218" s="248" t="s">
        <v>199</v>
      </c>
    </row>
    <row r="219" spans="1:51" s="15" customFormat="1" ht="12">
      <c r="A219" s="15"/>
      <c r="B219" s="276"/>
      <c r="C219" s="277"/>
      <c r="D219" s="234" t="s">
        <v>213</v>
      </c>
      <c r="E219" s="278" t="s">
        <v>32</v>
      </c>
      <c r="F219" s="279" t="s">
        <v>575</v>
      </c>
      <c r="G219" s="277"/>
      <c r="H219" s="278" t="s">
        <v>32</v>
      </c>
      <c r="I219" s="280"/>
      <c r="J219" s="277"/>
      <c r="K219" s="277"/>
      <c r="L219" s="281"/>
      <c r="M219" s="282"/>
      <c r="N219" s="283"/>
      <c r="O219" s="283"/>
      <c r="P219" s="283"/>
      <c r="Q219" s="283"/>
      <c r="R219" s="283"/>
      <c r="S219" s="283"/>
      <c r="T219" s="284"/>
      <c r="U219" s="15"/>
      <c r="V219" s="15"/>
      <c r="W219" s="15"/>
      <c r="X219" s="15"/>
      <c r="Y219" s="15"/>
      <c r="Z219" s="15"/>
      <c r="AA219" s="15"/>
      <c r="AB219" s="15"/>
      <c r="AC219" s="15"/>
      <c r="AD219" s="15"/>
      <c r="AE219" s="15"/>
      <c r="AT219" s="285" t="s">
        <v>213</v>
      </c>
      <c r="AU219" s="285" t="s">
        <v>86</v>
      </c>
      <c r="AV219" s="15" t="s">
        <v>84</v>
      </c>
      <c r="AW219" s="15" t="s">
        <v>39</v>
      </c>
      <c r="AX219" s="15" t="s">
        <v>6</v>
      </c>
      <c r="AY219" s="285" t="s">
        <v>199</v>
      </c>
    </row>
    <row r="220" spans="1:51" s="13" customFormat="1" ht="12">
      <c r="A220" s="13"/>
      <c r="B220" s="238"/>
      <c r="C220" s="239"/>
      <c r="D220" s="234" t="s">
        <v>213</v>
      </c>
      <c r="E220" s="240" t="s">
        <v>32</v>
      </c>
      <c r="F220" s="241" t="s">
        <v>576</v>
      </c>
      <c r="G220" s="239"/>
      <c r="H220" s="242">
        <v>953.46</v>
      </c>
      <c r="I220" s="243"/>
      <c r="J220" s="239"/>
      <c r="K220" s="239"/>
      <c r="L220" s="244"/>
      <c r="M220" s="245"/>
      <c r="N220" s="246"/>
      <c r="O220" s="246"/>
      <c r="P220" s="246"/>
      <c r="Q220" s="246"/>
      <c r="R220" s="246"/>
      <c r="S220" s="246"/>
      <c r="T220" s="247"/>
      <c r="U220" s="13"/>
      <c r="V220" s="13"/>
      <c r="W220" s="13"/>
      <c r="X220" s="13"/>
      <c r="Y220" s="13"/>
      <c r="Z220" s="13"/>
      <c r="AA220" s="13"/>
      <c r="AB220" s="13"/>
      <c r="AC220" s="13"/>
      <c r="AD220" s="13"/>
      <c r="AE220" s="13"/>
      <c r="AT220" s="248" t="s">
        <v>213</v>
      </c>
      <c r="AU220" s="248" t="s">
        <v>86</v>
      </c>
      <c r="AV220" s="13" t="s">
        <v>86</v>
      </c>
      <c r="AW220" s="13" t="s">
        <v>39</v>
      </c>
      <c r="AX220" s="13" t="s">
        <v>6</v>
      </c>
      <c r="AY220" s="248" t="s">
        <v>199</v>
      </c>
    </row>
    <row r="221" spans="1:51" s="14" customFormat="1" ht="12">
      <c r="A221" s="14"/>
      <c r="B221" s="249"/>
      <c r="C221" s="250"/>
      <c r="D221" s="234" t="s">
        <v>213</v>
      </c>
      <c r="E221" s="251" t="s">
        <v>32</v>
      </c>
      <c r="F221" s="252" t="s">
        <v>215</v>
      </c>
      <c r="G221" s="250"/>
      <c r="H221" s="253">
        <v>1193.9560000000001</v>
      </c>
      <c r="I221" s="254"/>
      <c r="J221" s="250"/>
      <c r="K221" s="250"/>
      <c r="L221" s="255"/>
      <c r="M221" s="269"/>
      <c r="N221" s="270"/>
      <c r="O221" s="270"/>
      <c r="P221" s="270"/>
      <c r="Q221" s="270"/>
      <c r="R221" s="270"/>
      <c r="S221" s="270"/>
      <c r="T221" s="271"/>
      <c r="U221" s="14"/>
      <c r="V221" s="14"/>
      <c r="W221" s="14"/>
      <c r="X221" s="14"/>
      <c r="Y221" s="14"/>
      <c r="Z221" s="14"/>
      <c r="AA221" s="14"/>
      <c r="AB221" s="14"/>
      <c r="AC221" s="14"/>
      <c r="AD221" s="14"/>
      <c r="AE221" s="14"/>
      <c r="AT221" s="259" t="s">
        <v>213</v>
      </c>
      <c r="AU221" s="259" t="s">
        <v>86</v>
      </c>
      <c r="AV221" s="14" t="s">
        <v>209</v>
      </c>
      <c r="AW221" s="14" t="s">
        <v>39</v>
      </c>
      <c r="AX221" s="14" t="s">
        <v>84</v>
      </c>
      <c r="AY221" s="259" t="s">
        <v>199</v>
      </c>
    </row>
    <row r="222" spans="1:63" s="12" customFormat="1" ht="22.8" customHeight="1">
      <c r="A222" s="12"/>
      <c r="B222" s="204"/>
      <c r="C222" s="205"/>
      <c r="D222" s="206" t="s">
        <v>76</v>
      </c>
      <c r="E222" s="218" t="s">
        <v>593</v>
      </c>
      <c r="F222" s="218" t="s">
        <v>594</v>
      </c>
      <c r="G222" s="205"/>
      <c r="H222" s="205"/>
      <c r="I222" s="208"/>
      <c r="J222" s="219">
        <f>BK222</f>
        <v>0</v>
      </c>
      <c r="K222" s="205"/>
      <c r="L222" s="210"/>
      <c r="M222" s="211"/>
      <c r="N222" s="212"/>
      <c r="O222" s="212"/>
      <c r="P222" s="213">
        <f>SUM(P223:P253)</f>
        <v>0</v>
      </c>
      <c r="Q222" s="212"/>
      <c r="R222" s="213">
        <f>SUM(R223:R253)</f>
        <v>0</v>
      </c>
      <c r="S222" s="212"/>
      <c r="T222" s="214">
        <f>SUM(T223:T253)</f>
        <v>0</v>
      </c>
      <c r="U222" s="12"/>
      <c r="V222" s="12"/>
      <c r="W222" s="12"/>
      <c r="X222" s="12"/>
      <c r="Y222" s="12"/>
      <c r="Z222" s="12"/>
      <c r="AA222" s="12"/>
      <c r="AB222" s="12"/>
      <c r="AC222" s="12"/>
      <c r="AD222" s="12"/>
      <c r="AE222" s="12"/>
      <c r="AR222" s="215" t="s">
        <v>84</v>
      </c>
      <c r="AT222" s="216" t="s">
        <v>76</v>
      </c>
      <c r="AU222" s="216" t="s">
        <v>84</v>
      </c>
      <c r="AY222" s="215" t="s">
        <v>199</v>
      </c>
      <c r="BK222" s="217">
        <f>SUM(BK223:BK253)</f>
        <v>0</v>
      </c>
    </row>
    <row r="223" spans="1:65" s="2" customFormat="1" ht="19.8" customHeight="1">
      <c r="A223" s="40"/>
      <c r="B223" s="41"/>
      <c r="C223" s="260" t="s">
        <v>282</v>
      </c>
      <c r="D223" s="260" t="s">
        <v>222</v>
      </c>
      <c r="E223" s="261" t="s">
        <v>595</v>
      </c>
      <c r="F223" s="262" t="s">
        <v>596</v>
      </c>
      <c r="G223" s="263" t="s">
        <v>303</v>
      </c>
      <c r="H223" s="264">
        <v>529.7</v>
      </c>
      <c r="I223" s="265"/>
      <c r="J223" s="266">
        <f>ROUND(I223*H223,2)</f>
        <v>0</v>
      </c>
      <c r="K223" s="262" t="s">
        <v>32</v>
      </c>
      <c r="L223" s="46"/>
      <c r="M223" s="267" t="s">
        <v>32</v>
      </c>
      <c r="N223" s="268" t="s">
        <v>48</v>
      </c>
      <c r="O223" s="86"/>
      <c r="P223" s="230">
        <f>O223*H223</f>
        <v>0</v>
      </c>
      <c r="Q223" s="230">
        <v>0</v>
      </c>
      <c r="R223" s="230">
        <f>Q223*H223</f>
        <v>0</v>
      </c>
      <c r="S223" s="230">
        <v>0</v>
      </c>
      <c r="T223" s="231">
        <f>S223*H223</f>
        <v>0</v>
      </c>
      <c r="U223" s="40"/>
      <c r="V223" s="40"/>
      <c r="W223" s="40"/>
      <c r="X223" s="40"/>
      <c r="Y223" s="40"/>
      <c r="Z223" s="40"/>
      <c r="AA223" s="40"/>
      <c r="AB223" s="40"/>
      <c r="AC223" s="40"/>
      <c r="AD223" s="40"/>
      <c r="AE223" s="40"/>
      <c r="AR223" s="232" t="s">
        <v>209</v>
      </c>
      <c r="AT223" s="232" t="s">
        <v>222</v>
      </c>
      <c r="AU223" s="232" t="s">
        <v>86</v>
      </c>
      <c r="AY223" s="18" t="s">
        <v>199</v>
      </c>
      <c r="BE223" s="233">
        <f>IF(N223="základní",J223,0)</f>
        <v>0</v>
      </c>
      <c r="BF223" s="233">
        <f>IF(N223="snížená",J223,0)</f>
        <v>0</v>
      </c>
      <c r="BG223" s="233">
        <f>IF(N223="zákl. přenesená",J223,0)</f>
        <v>0</v>
      </c>
      <c r="BH223" s="233">
        <f>IF(N223="sníž. přenesená",J223,0)</f>
        <v>0</v>
      </c>
      <c r="BI223" s="233">
        <f>IF(N223="nulová",J223,0)</f>
        <v>0</v>
      </c>
      <c r="BJ223" s="18" t="s">
        <v>84</v>
      </c>
      <c r="BK223" s="233">
        <f>ROUND(I223*H223,2)</f>
        <v>0</v>
      </c>
      <c r="BL223" s="18" t="s">
        <v>209</v>
      </c>
      <c r="BM223" s="232" t="s">
        <v>399</v>
      </c>
    </row>
    <row r="224" spans="1:47" s="2" customFormat="1" ht="12">
      <c r="A224" s="40"/>
      <c r="B224" s="41"/>
      <c r="C224" s="42"/>
      <c r="D224" s="234" t="s">
        <v>210</v>
      </c>
      <c r="E224" s="42"/>
      <c r="F224" s="235" t="s">
        <v>596</v>
      </c>
      <c r="G224" s="42"/>
      <c r="H224" s="42"/>
      <c r="I224" s="138"/>
      <c r="J224" s="42"/>
      <c r="K224" s="42"/>
      <c r="L224" s="46"/>
      <c r="M224" s="236"/>
      <c r="N224" s="237"/>
      <c r="O224" s="86"/>
      <c r="P224" s="86"/>
      <c r="Q224" s="86"/>
      <c r="R224" s="86"/>
      <c r="S224" s="86"/>
      <c r="T224" s="87"/>
      <c r="U224" s="40"/>
      <c r="V224" s="40"/>
      <c r="W224" s="40"/>
      <c r="X224" s="40"/>
      <c r="Y224" s="40"/>
      <c r="Z224" s="40"/>
      <c r="AA224" s="40"/>
      <c r="AB224" s="40"/>
      <c r="AC224" s="40"/>
      <c r="AD224" s="40"/>
      <c r="AE224" s="40"/>
      <c r="AT224" s="18" t="s">
        <v>210</v>
      </c>
      <c r="AU224" s="18" t="s">
        <v>86</v>
      </c>
    </row>
    <row r="225" spans="1:51" s="13" customFormat="1" ht="12">
      <c r="A225" s="13"/>
      <c r="B225" s="238"/>
      <c r="C225" s="239"/>
      <c r="D225" s="234" t="s">
        <v>213</v>
      </c>
      <c r="E225" s="240" t="s">
        <v>32</v>
      </c>
      <c r="F225" s="241" t="s">
        <v>597</v>
      </c>
      <c r="G225" s="239"/>
      <c r="H225" s="242">
        <v>529.7</v>
      </c>
      <c r="I225" s="243"/>
      <c r="J225" s="239"/>
      <c r="K225" s="239"/>
      <c r="L225" s="244"/>
      <c r="M225" s="245"/>
      <c r="N225" s="246"/>
      <c r="O225" s="246"/>
      <c r="P225" s="246"/>
      <c r="Q225" s="246"/>
      <c r="R225" s="246"/>
      <c r="S225" s="246"/>
      <c r="T225" s="247"/>
      <c r="U225" s="13"/>
      <c r="V225" s="13"/>
      <c r="W225" s="13"/>
      <c r="X225" s="13"/>
      <c r="Y225" s="13"/>
      <c r="Z225" s="13"/>
      <c r="AA225" s="13"/>
      <c r="AB225" s="13"/>
      <c r="AC225" s="13"/>
      <c r="AD225" s="13"/>
      <c r="AE225" s="13"/>
      <c r="AT225" s="248" t="s">
        <v>213</v>
      </c>
      <c r="AU225" s="248" t="s">
        <v>86</v>
      </c>
      <c r="AV225" s="13" t="s">
        <v>86</v>
      </c>
      <c r="AW225" s="13" t="s">
        <v>39</v>
      </c>
      <c r="AX225" s="13" t="s">
        <v>6</v>
      </c>
      <c r="AY225" s="248" t="s">
        <v>199</v>
      </c>
    </row>
    <row r="226" spans="1:51" s="14" customFormat="1" ht="12">
      <c r="A226" s="14"/>
      <c r="B226" s="249"/>
      <c r="C226" s="250"/>
      <c r="D226" s="234" t="s">
        <v>213</v>
      </c>
      <c r="E226" s="251" t="s">
        <v>32</v>
      </c>
      <c r="F226" s="252" t="s">
        <v>215</v>
      </c>
      <c r="G226" s="250"/>
      <c r="H226" s="253">
        <v>529.7</v>
      </c>
      <c r="I226" s="254"/>
      <c r="J226" s="250"/>
      <c r="K226" s="250"/>
      <c r="L226" s="255"/>
      <c r="M226" s="269"/>
      <c r="N226" s="270"/>
      <c r="O226" s="270"/>
      <c r="P226" s="270"/>
      <c r="Q226" s="270"/>
      <c r="R226" s="270"/>
      <c r="S226" s="270"/>
      <c r="T226" s="271"/>
      <c r="U226" s="14"/>
      <c r="V226" s="14"/>
      <c r="W226" s="14"/>
      <c r="X226" s="14"/>
      <c r="Y226" s="14"/>
      <c r="Z226" s="14"/>
      <c r="AA226" s="14"/>
      <c r="AB226" s="14"/>
      <c r="AC226" s="14"/>
      <c r="AD226" s="14"/>
      <c r="AE226" s="14"/>
      <c r="AT226" s="259" t="s">
        <v>213</v>
      </c>
      <c r="AU226" s="259" t="s">
        <v>86</v>
      </c>
      <c r="AV226" s="14" t="s">
        <v>209</v>
      </c>
      <c r="AW226" s="14" t="s">
        <v>39</v>
      </c>
      <c r="AX226" s="14" t="s">
        <v>84</v>
      </c>
      <c r="AY226" s="259" t="s">
        <v>199</v>
      </c>
    </row>
    <row r="227" spans="1:65" s="2" customFormat="1" ht="19.8" customHeight="1">
      <c r="A227" s="40"/>
      <c r="B227" s="41"/>
      <c r="C227" s="260" t="s">
        <v>400</v>
      </c>
      <c r="D227" s="260" t="s">
        <v>222</v>
      </c>
      <c r="E227" s="261" t="s">
        <v>598</v>
      </c>
      <c r="F227" s="262" t="s">
        <v>599</v>
      </c>
      <c r="G227" s="263" t="s">
        <v>206</v>
      </c>
      <c r="H227" s="264">
        <v>38</v>
      </c>
      <c r="I227" s="265"/>
      <c r="J227" s="266">
        <f>ROUND(I227*H227,2)</f>
        <v>0</v>
      </c>
      <c r="K227" s="262" t="s">
        <v>32</v>
      </c>
      <c r="L227" s="46"/>
      <c r="M227" s="267" t="s">
        <v>32</v>
      </c>
      <c r="N227" s="268" t="s">
        <v>48</v>
      </c>
      <c r="O227" s="86"/>
      <c r="P227" s="230">
        <f>O227*H227</f>
        <v>0</v>
      </c>
      <c r="Q227" s="230">
        <v>0</v>
      </c>
      <c r="R227" s="230">
        <f>Q227*H227</f>
        <v>0</v>
      </c>
      <c r="S227" s="230">
        <v>0</v>
      </c>
      <c r="T227" s="231">
        <f>S227*H227</f>
        <v>0</v>
      </c>
      <c r="U227" s="40"/>
      <c r="V227" s="40"/>
      <c r="W227" s="40"/>
      <c r="X227" s="40"/>
      <c r="Y227" s="40"/>
      <c r="Z227" s="40"/>
      <c r="AA227" s="40"/>
      <c r="AB227" s="40"/>
      <c r="AC227" s="40"/>
      <c r="AD227" s="40"/>
      <c r="AE227" s="40"/>
      <c r="AR227" s="232" t="s">
        <v>209</v>
      </c>
      <c r="AT227" s="232" t="s">
        <v>222</v>
      </c>
      <c r="AU227" s="232" t="s">
        <v>86</v>
      </c>
      <c r="AY227" s="18" t="s">
        <v>199</v>
      </c>
      <c r="BE227" s="233">
        <f>IF(N227="základní",J227,0)</f>
        <v>0</v>
      </c>
      <c r="BF227" s="233">
        <f>IF(N227="snížená",J227,0)</f>
        <v>0</v>
      </c>
      <c r="BG227" s="233">
        <f>IF(N227="zákl. přenesená",J227,0)</f>
        <v>0</v>
      </c>
      <c r="BH227" s="233">
        <f>IF(N227="sníž. přenesená",J227,0)</f>
        <v>0</v>
      </c>
      <c r="BI227" s="233">
        <f>IF(N227="nulová",J227,0)</f>
        <v>0</v>
      </c>
      <c r="BJ227" s="18" t="s">
        <v>84</v>
      </c>
      <c r="BK227" s="233">
        <f>ROUND(I227*H227,2)</f>
        <v>0</v>
      </c>
      <c r="BL227" s="18" t="s">
        <v>209</v>
      </c>
      <c r="BM227" s="232" t="s">
        <v>403</v>
      </c>
    </row>
    <row r="228" spans="1:47" s="2" customFormat="1" ht="12">
      <c r="A228" s="40"/>
      <c r="B228" s="41"/>
      <c r="C228" s="42"/>
      <c r="D228" s="234" t="s">
        <v>210</v>
      </c>
      <c r="E228" s="42"/>
      <c r="F228" s="235" t="s">
        <v>599</v>
      </c>
      <c r="G228" s="42"/>
      <c r="H228" s="42"/>
      <c r="I228" s="138"/>
      <c r="J228" s="42"/>
      <c r="K228" s="42"/>
      <c r="L228" s="46"/>
      <c r="M228" s="236"/>
      <c r="N228" s="237"/>
      <c r="O228" s="86"/>
      <c r="P228" s="86"/>
      <c r="Q228" s="86"/>
      <c r="R228" s="86"/>
      <c r="S228" s="86"/>
      <c r="T228" s="87"/>
      <c r="U228" s="40"/>
      <c r="V228" s="40"/>
      <c r="W228" s="40"/>
      <c r="X228" s="40"/>
      <c r="Y228" s="40"/>
      <c r="Z228" s="40"/>
      <c r="AA228" s="40"/>
      <c r="AB228" s="40"/>
      <c r="AC228" s="40"/>
      <c r="AD228" s="40"/>
      <c r="AE228" s="40"/>
      <c r="AT228" s="18" t="s">
        <v>210</v>
      </c>
      <c r="AU228" s="18" t="s">
        <v>86</v>
      </c>
    </row>
    <row r="229" spans="1:65" s="2" customFormat="1" ht="14.4" customHeight="1">
      <c r="A229" s="40"/>
      <c r="B229" s="41"/>
      <c r="C229" s="260" t="s">
        <v>341</v>
      </c>
      <c r="D229" s="260" t="s">
        <v>222</v>
      </c>
      <c r="E229" s="261" t="s">
        <v>600</v>
      </c>
      <c r="F229" s="262" t="s">
        <v>601</v>
      </c>
      <c r="G229" s="263" t="s">
        <v>288</v>
      </c>
      <c r="H229" s="264">
        <v>14387.5</v>
      </c>
      <c r="I229" s="265"/>
      <c r="J229" s="266">
        <f>ROUND(I229*H229,2)</f>
        <v>0</v>
      </c>
      <c r="K229" s="262" t="s">
        <v>32</v>
      </c>
      <c r="L229" s="46"/>
      <c r="M229" s="267" t="s">
        <v>32</v>
      </c>
      <c r="N229" s="268" t="s">
        <v>48</v>
      </c>
      <c r="O229" s="86"/>
      <c r="P229" s="230">
        <f>O229*H229</f>
        <v>0</v>
      </c>
      <c r="Q229" s="230">
        <v>0</v>
      </c>
      <c r="R229" s="230">
        <f>Q229*H229</f>
        <v>0</v>
      </c>
      <c r="S229" s="230">
        <v>0</v>
      </c>
      <c r="T229" s="231">
        <f>S229*H229</f>
        <v>0</v>
      </c>
      <c r="U229" s="40"/>
      <c r="V229" s="40"/>
      <c r="W229" s="40"/>
      <c r="X229" s="40"/>
      <c r="Y229" s="40"/>
      <c r="Z229" s="40"/>
      <c r="AA229" s="40"/>
      <c r="AB229" s="40"/>
      <c r="AC229" s="40"/>
      <c r="AD229" s="40"/>
      <c r="AE229" s="40"/>
      <c r="AR229" s="232" t="s">
        <v>209</v>
      </c>
      <c r="AT229" s="232" t="s">
        <v>222</v>
      </c>
      <c r="AU229" s="232" t="s">
        <v>86</v>
      </c>
      <c r="AY229" s="18" t="s">
        <v>199</v>
      </c>
      <c r="BE229" s="233">
        <f>IF(N229="základní",J229,0)</f>
        <v>0</v>
      </c>
      <c r="BF229" s="233">
        <f>IF(N229="snížená",J229,0)</f>
        <v>0</v>
      </c>
      <c r="BG229" s="233">
        <f>IF(N229="zákl. přenesená",J229,0)</f>
        <v>0</v>
      </c>
      <c r="BH229" s="233">
        <f>IF(N229="sníž. přenesená",J229,0)</f>
        <v>0</v>
      </c>
      <c r="BI229" s="233">
        <f>IF(N229="nulová",J229,0)</f>
        <v>0</v>
      </c>
      <c r="BJ229" s="18" t="s">
        <v>84</v>
      </c>
      <c r="BK229" s="233">
        <f>ROUND(I229*H229,2)</f>
        <v>0</v>
      </c>
      <c r="BL229" s="18" t="s">
        <v>209</v>
      </c>
      <c r="BM229" s="232" t="s">
        <v>406</v>
      </c>
    </row>
    <row r="230" spans="1:47" s="2" customFormat="1" ht="12">
      <c r="A230" s="40"/>
      <c r="B230" s="41"/>
      <c r="C230" s="42"/>
      <c r="D230" s="234" t="s">
        <v>210</v>
      </c>
      <c r="E230" s="42"/>
      <c r="F230" s="235" t="s">
        <v>601</v>
      </c>
      <c r="G230" s="42"/>
      <c r="H230" s="42"/>
      <c r="I230" s="138"/>
      <c r="J230" s="42"/>
      <c r="K230" s="42"/>
      <c r="L230" s="46"/>
      <c r="M230" s="236"/>
      <c r="N230" s="237"/>
      <c r="O230" s="86"/>
      <c r="P230" s="86"/>
      <c r="Q230" s="86"/>
      <c r="R230" s="86"/>
      <c r="S230" s="86"/>
      <c r="T230" s="87"/>
      <c r="U230" s="40"/>
      <c r="V230" s="40"/>
      <c r="W230" s="40"/>
      <c r="X230" s="40"/>
      <c r="Y230" s="40"/>
      <c r="Z230" s="40"/>
      <c r="AA230" s="40"/>
      <c r="AB230" s="40"/>
      <c r="AC230" s="40"/>
      <c r="AD230" s="40"/>
      <c r="AE230" s="40"/>
      <c r="AT230" s="18" t="s">
        <v>210</v>
      </c>
      <c r="AU230" s="18" t="s">
        <v>86</v>
      </c>
    </row>
    <row r="231" spans="1:65" s="2" customFormat="1" ht="14.4" customHeight="1">
      <c r="A231" s="40"/>
      <c r="B231" s="41"/>
      <c r="C231" s="220" t="s">
        <v>408</v>
      </c>
      <c r="D231" s="220" t="s">
        <v>203</v>
      </c>
      <c r="E231" s="221" t="s">
        <v>602</v>
      </c>
      <c r="F231" s="222" t="s">
        <v>603</v>
      </c>
      <c r="G231" s="223" t="s">
        <v>604</v>
      </c>
      <c r="H231" s="224">
        <v>359.688</v>
      </c>
      <c r="I231" s="225"/>
      <c r="J231" s="226">
        <f>ROUND(I231*H231,2)</f>
        <v>0</v>
      </c>
      <c r="K231" s="222" t="s">
        <v>32</v>
      </c>
      <c r="L231" s="227"/>
      <c r="M231" s="228" t="s">
        <v>32</v>
      </c>
      <c r="N231" s="229" t="s">
        <v>48</v>
      </c>
      <c r="O231" s="86"/>
      <c r="P231" s="230">
        <f>O231*H231</f>
        <v>0</v>
      </c>
      <c r="Q231" s="230">
        <v>0</v>
      </c>
      <c r="R231" s="230">
        <f>Q231*H231</f>
        <v>0</v>
      </c>
      <c r="S231" s="230">
        <v>0</v>
      </c>
      <c r="T231" s="231">
        <f>S231*H231</f>
        <v>0</v>
      </c>
      <c r="U231" s="40"/>
      <c r="V231" s="40"/>
      <c r="W231" s="40"/>
      <c r="X231" s="40"/>
      <c r="Y231" s="40"/>
      <c r="Z231" s="40"/>
      <c r="AA231" s="40"/>
      <c r="AB231" s="40"/>
      <c r="AC231" s="40"/>
      <c r="AD231" s="40"/>
      <c r="AE231" s="40"/>
      <c r="AR231" s="232" t="s">
        <v>208</v>
      </c>
      <c r="AT231" s="232" t="s">
        <v>203</v>
      </c>
      <c r="AU231" s="232" t="s">
        <v>86</v>
      </c>
      <c r="AY231" s="18" t="s">
        <v>199</v>
      </c>
      <c r="BE231" s="233">
        <f>IF(N231="základní",J231,0)</f>
        <v>0</v>
      </c>
      <c r="BF231" s="233">
        <f>IF(N231="snížená",J231,0)</f>
        <v>0</v>
      </c>
      <c r="BG231" s="233">
        <f>IF(N231="zákl. přenesená",J231,0)</f>
        <v>0</v>
      </c>
      <c r="BH231" s="233">
        <f>IF(N231="sníž. přenesená",J231,0)</f>
        <v>0</v>
      </c>
      <c r="BI231" s="233">
        <f>IF(N231="nulová",J231,0)</f>
        <v>0</v>
      </c>
      <c r="BJ231" s="18" t="s">
        <v>84</v>
      </c>
      <c r="BK231" s="233">
        <f>ROUND(I231*H231,2)</f>
        <v>0</v>
      </c>
      <c r="BL231" s="18" t="s">
        <v>209</v>
      </c>
      <c r="BM231" s="232" t="s">
        <v>411</v>
      </c>
    </row>
    <row r="232" spans="1:47" s="2" customFormat="1" ht="12">
      <c r="A232" s="40"/>
      <c r="B232" s="41"/>
      <c r="C232" s="42"/>
      <c r="D232" s="234" t="s">
        <v>210</v>
      </c>
      <c r="E232" s="42"/>
      <c r="F232" s="235" t="s">
        <v>603</v>
      </c>
      <c r="G232" s="42"/>
      <c r="H232" s="42"/>
      <c r="I232" s="138"/>
      <c r="J232" s="42"/>
      <c r="K232" s="42"/>
      <c r="L232" s="46"/>
      <c r="M232" s="236"/>
      <c r="N232" s="237"/>
      <c r="O232" s="86"/>
      <c r="P232" s="86"/>
      <c r="Q232" s="86"/>
      <c r="R232" s="86"/>
      <c r="S232" s="86"/>
      <c r="T232" s="87"/>
      <c r="U232" s="40"/>
      <c r="V232" s="40"/>
      <c r="W232" s="40"/>
      <c r="X232" s="40"/>
      <c r="Y232" s="40"/>
      <c r="Z232" s="40"/>
      <c r="AA232" s="40"/>
      <c r="AB232" s="40"/>
      <c r="AC232" s="40"/>
      <c r="AD232" s="40"/>
      <c r="AE232" s="40"/>
      <c r="AT232" s="18" t="s">
        <v>210</v>
      </c>
      <c r="AU232" s="18" t="s">
        <v>86</v>
      </c>
    </row>
    <row r="233" spans="1:65" s="2" customFormat="1" ht="19.8" customHeight="1">
      <c r="A233" s="40"/>
      <c r="B233" s="41"/>
      <c r="C233" s="220" t="s">
        <v>345</v>
      </c>
      <c r="D233" s="220" t="s">
        <v>203</v>
      </c>
      <c r="E233" s="221" t="s">
        <v>605</v>
      </c>
      <c r="F233" s="222" t="s">
        <v>606</v>
      </c>
      <c r="G233" s="223" t="s">
        <v>303</v>
      </c>
      <c r="H233" s="224">
        <v>62.328</v>
      </c>
      <c r="I233" s="225"/>
      <c r="J233" s="226">
        <f>ROUND(I233*H233,2)</f>
        <v>0</v>
      </c>
      <c r="K233" s="222" t="s">
        <v>32</v>
      </c>
      <c r="L233" s="227"/>
      <c r="M233" s="228" t="s">
        <v>32</v>
      </c>
      <c r="N233" s="229" t="s">
        <v>48</v>
      </c>
      <c r="O233" s="86"/>
      <c r="P233" s="230">
        <f>O233*H233</f>
        <v>0</v>
      </c>
      <c r="Q233" s="230">
        <v>0</v>
      </c>
      <c r="R233" s="230">
        <f>Q233*H233</f>
        <v>0</v>
      </c>
      <c r="S233" s="230">
        <v>0</v>
      </c>
      <c r="T233" s="231">
        <f>S233*H233</f>
        <v>0</v>
      </c>
      <c r="U233" s="40"/>
      <c r="V233" s="40"/>
      <c r="W233" s="40"/>
      <c r="X233" s="40"/>
      <c r="Y233" s="40"/>
      <c r="Z233" s="40"/>
      <c r="AA233" s="40"/>
      <c r="AB233" s="40"/>
      <c r="AC233" s="40"/>
      <c r="AD233" s="40"/>
      <c r="AE233" s="40"/>
      <c r="AR233" s="232" t="s">
        <v>208</v>
      </c>
      <c r="AT233" s="232" t="s">
        <v>203</v>
      </c>
      <c r="AU233" s="232" t="s">
        <v>86</v>
      </c>
      <c r="AY233" s="18" t="s">
        <v>199</v>
      </c>
      <c r="BE233" s="233">
        <f>IF(N233="základní",J233,0)</f>
        <v>0</v>
      </c>
      <c r="BF233" s="233">
        <f>IF(N233="snížená",J233,0)</f>
        <v>0</v>
      </c>
      <c r="BG233" s="233">
        <f>IF(N233="zákl. přenesená",J233,0)</f>
        <v>0</v>
      </c>
      <c r="BH233" s="233">
        <f>IF(N233="sníž. přenesená",J233,0)</f>
        <v>0</v>
      </c>
      <c r="BI233" s="233">
        <f>IF(N233="nulová",J233,0)</f>
        <v>0</v>
      </c>
      <c r="BJ233" s="18" t="s">
        <v>84</v>
      </c>
      <c r="BK233" s="233">
        <f>ROUND(I233*H233,2)</f>
        <v>0</v>
      </c>
      <c r="BL233" s="18" t="s">
        <v>209</v>
      </c>
      <c r="BM233" s="232" t="s">
        <v>414</v>
      </c>
    </row>
    <row r="234" spans="1:47" s="2" customFormat="1" ht="12">
      <c r="A234" s="40"/>
      <c r="B234" s="41"/>
      <c r="C234" s="42"/>
      <c r="D234" s="234" t="s">
        <v>210</v>
      </c>
      <c r="E234" s="42"/>
      <c r="F234" s="235" t="s">
        <v>606</v>
      </c>
      <c r="G234" s="42"/>
      <c r="H234" s="42"/>
      <c r="I234" s="138"/>
      <c r="J234" s="42"/>
      <c r="K234" s="42"/>
      <c r="L234" s="46"/>
      <c r="M234" s="236"/>
      <c r="N234" s="237"/>
      <c r="O234" s="86"/>
      <c r="P234" s="86"/>
      <c r="Q234" s="86"/>
      <c r="R234" s="86"/>
      <c r="S234" s="86"/>
      <c r="T234" s="87"/>
      <c r="U234" s="40"/>
      <c r="V234" s="40"/>
      <c r="W234" s="40"/>
      <c r="X234" s="40"/>
      <c r="Y234" s="40"/>
      <c r="Z234" s="40"/>
      <c r="AA234" s="40"/>
      <c r="AB234" s="40"/>
      <c r="AC234" s="40"/>
      <c r="AD234" s="40"/>
      <c r="AE234" s="40"/>
      <c r="AT234" s="18" t="s">
        <v>210</v>
      </c>
      <c r="AU234" s="18" t="s">
        <v>86</v>
      </c>
    </row>
    <row r="235" spans="1:51" s="15" customFormat="1" ht="12">
      <c r="A235" s="15"/>
      <c r="B235" s="276"/>
      <c r="C235" s="277"/>
      <c r="D235" s="234" t="s">
        <v>213</v>
      </c>
      <c r="E235" s="278" t="s">
        <v>32</v>
      </c>
      <c r="F235" s="279" t="s">
        <v>607</v>
      </c>
      <c r="G235" s="277"/>
      <c r="H235" s="278" t="s">
        <v>32</v>
      </c>
      <c r="I235" s="280"/>
      <c r="J235" s="277"/>
      <c r="K235" s="277"/>
      <c r="L235" s="281"/>
      <c r="M235" s="282"/>
      <c r="N235" s="283"/>
      <c r="O235" s="283"/>
      <c r="P235" s="283"/>
      <c r="Q235" s="283"/>
      <c r="R235" s="283"/>
      <c r="S235" s="283"/>
      <c r="T235" s="284"/>
      <c r="U235" s="15"/>
      <c r="V235" s="15"/>
      <c r="W235" s="15"/>
      <c r="X235" s="15"/>
      <c r="Y235" s="15"/>
      <c r="Z235" s="15"/>
      <c r="AA235" s="15"/>
      <c r="AB235" s="15"/>
      <c r="AC235" s="15"/>
      <c r="AD235" s="15"/>
      <c r="AE235" s="15"/>
      <c r="AT235" s="285" t="s">
        <v>213</v>
      </c>
      <c r="AU235" s="285" t="s">
        <v>86</v>
      </c>
      <c r="AV235" s="15" t="s">
        <v>84</v>
      </c>
      <c r="AW235" s="15" t="s">
        <v>39</v>
      </c>
      <c r="AX235" s="15" t="s">
        <v>6</v>
      </c>
      <c r="AY235" s="285" t="s">
        <v>199</v>
      </c>
    </row>
    <row r="236" spans="1:51" s="13" customFormat="1" ht="12">
      <c r="A236" s="13"/>
      <c r="B236" s="238"/>
      <c r="C236" s="239"/>
      <c r="D236" s="234" t="s">
        <v>213</v>
      </c>
      <c r="E236" s="240" t="s">
        <v>32</v>
      </c>
      <c r="F236" s="241" t="s">
        <v>608</v>
      </c>
      <c r="G236" s="239"/>
      <c r="H236" s="242">
        <v>62.328</v>
      </c>
      <c r="I236" s="243"/>
      <c r="J236" s="239"/>
      <c r="K236" s="239"/>
      <c r="L236" s="244"/>
      <c r="M236" s="245"/>
      <c r="N236" s="246"/>
      <c r="O236" s="246"/>
      <c r="P236" s="246"/>
      <c r="Q236" s="246"/>
      <c r="R236" s="246"/>
      <c r="S236" s="246"/>
      <c r="T236" s="247"/>
      <c r="U236" s="13"/>
      <c r="V236" s="13"/>
      <c r="W236" s="13"/>
      <c r="X236" s="13"/>
      <c r="Y236" s="13"/>
      <c r="Z236" s="13"/>
      <c r="AA236" s="13"/>
      <c r="AB236" s="13"/>
      <c r="AC236" s="13"/>
      <c r="AD236" s="13"/>
      <c r="AE236" s="13"/>
      <c r="AT236" s="248" t="s">
        <v>213</v>
      </c>
      <c r="AU236" s="248" t="s">
        <v>86</v>
      </c>
      <c r="AV236" s="13" t="s">
        <v>86</v>
      </c>
      <c r="AW236" s="13" t="s">
        <v>39</v>
      </c>
      <c r="AX236" s="13" t="s">
        <v>6</v>
      </c>
      <c r="AY236" s="248" t="s">
        <v>199</v>
      </c>
    </row>
    <row r="237" spans="1:51" s="14" customFormat="1" ht="12">
      <c r="A237" s="14"/>
      <c r="B237" s="249"/>
      <c r="C237" s="250"/>
      <c r="D237" s="234" t="s">
        <v>213</v>
      </c>
      <c r="E237" s="251" t="s">
        <v>32</v>
      </c>
      <c r="F237" s="252" t="s">
        <v>215</v>
      </c>
      <c r="G237" s="250"/>
      <c r="H237" s="253">
        <v>62.328</v>
      </c>
      <c r="I237" s="254"/>
      <c r="J237" s="250"/>
      <c r="K237" s="250"/>
      <c r="L237" s="255"/>
      <c r="M237" s="269"/>
      <c r="N237" s="270"/>
      <c r="O237" s="270"/>
      <c r="P237" s="270"/>
      <c r="Q237" s="270"/>
      <c r="R237" s="270"/>
      <c r="S237" s="270"/>
      <c r="T237" s="271"/>
      <c r="U237" s="14"/>
      <c r="V237" s="14"/>
      <c r="W237" s="14"/>
      <c r="X237" s="14"/>
      <c r="Y237" s="14"/>
      <c r="Z237" s="14"/>
      <c r="AA237" s="14"/>
      <c r="AB237" s="14"/>
      <c r="AC237" s="14"/>
      <c r="AD237" s="14"/>
      <c r="AE237" s="14"/>
      <c r="AT237" s="259" t="s">
        <v>213</v>
      </c>
      <c r="AU237" s="259" t="s">
        <v>86</v>
      </c>
      <c r="AV237" s="14" t="s">
        <v>209</v>
      </c>
      <c r="AW237" s="14" t="s">
        <v>39</v>
      </c>
      <c r="AX237" s="14" t="s">
        <v>84</v>
      </c>
      <c r="AY237" s="259" t="s">
        <v>199</v>
      </c>
    </row>
    <row r="238" spans="1:65" s="2" customFormat="1" ht="14.4" customHeight="1">
      <c r="A238" s="40"/>
      <c r="B238" s="41"/>
      <c r="C238" s="260" t="s">
        <v>415</v>
      </c>
      <c r="D238" s="260" t="s">
        <v>222</v>
      </c>
      <c r="E238" s="261" t="s">
        <v>609</v>
      </c>
      <c r="F238" s="262" t="s">
        <v>610</v>
      </c>
      <c r="G238" s="263" t="s">
        <v>303</v>
      </c>
      <c r="H238" s="264">
        <v>84.5</v>
      </c>
      <c r="I238" s="265"/>
      <c r="J238" s="266">
        <f>ROUND(I238*H238,2)</f>
        <v>0</v>
      </c>
      <c r="K238" s="262" t="s">
        <v>32</v>
      </c>
      <c r="L238" s="46"/>
      <c r="M238" s="267" t="s">
        <v>32</v>
      </c>
      <c r="N238" s="268" t="s">
        <v>48</v>
      </c>
      <c r="O238" s="86"/>
      <c r="P238" s="230">
        <f>O238*H238</f>
        <v>0</v>
      </c>
      <c r="Q238" s="230">
        <v>0</v>
      </c>
      <c r="R238" s="230">
        <f>Q238*H238</f>
        <v>0</v>
      </c>
      <c r="S238" s="230">
        <v>0</v>
      </c>
      <c r="T238" s="231">
        <f>S238*H238</f>
        <v>0</v>
      </c>
      <c r="U238" s="40"/>
      <c r="V238" s="40"/>
      <c r="W238" s="40"/>
      <c r="X238" s="40"/>
      <c r="Y238" s="40"/>
      <c r="Z238" s="40"/>
      <c r="AA238" s="40"/>
      <c r="AB238" s="40"/>
      <c r="AC238" s="40"/>
      <c r="AD238" s="40"/>
      <c r="AE238" s="40"/>
      <c r="AR238" s="232" t="s">
        <v>209</v>
      </c>
      <c r="AT238" s="232" t="s">
        <v>222</v>
      </c>
      <c r="AU238" s="232" t="s">
        <v>86</v>
      </c>
      <c r="AY238" s="18" t="s">
        <v>199</v>
      </c>
      <c r="BE238" s="233">
        <f>IF(N238="základní",J238,0)</f>
        <v>0</v>
      </c>
      <c r="BF238" s="233">
        <f>IF(N238="snížená",J238,0)</f>
        <v>0</v>
      </c>
      <c r="BG238" s="233">
        <f>IF(N238="zákl. přenesená",J238,0)</f>
        <v>0</v>
      </c>
      <c r="BH238" s="233">
        <f>IF(N238="sníž. přenesená",J238,0)</f>
        <v>0</v>
      </c>
      <c r="BI238" s="233">
        <f>IF(N238="nulová",J238,0)</f>
        <v>0</v>
      </c>
      <c r="BJ238" s="18" t="s">
        <v>84</v>
      </c>
      <c r="BK238" s="233">
        <f>ROUND(I238*H238,2)</f>
        <v>0</v>
      </c>
      <c r="BL238" s="18" t="s">
        <v>209</v>
      </c>
      <c r="BM238" s="232" t="s">
        <v>418</v>
      </c>
    </row>
    <row r="239" spans="1:47" s="2" customFormat="1" ht="12">
      <c r="A239" s="40"/>
      <c r="B239" s="41"/>
      <c r="C239" s="42"/>
      <c r="D239" s="234" t="s">
        <v>210</v>
      </c>
      <c r="E239" s="42"/>
      <c r="F239" s="235" t="s">
        <v>610</v>
      </c>
      <c r="G239" s="42"/>
      <c r="H239" s="42"/>
      <c r="I239" s="138"/>
      <c r="J239" s="42"/>
      <c r="K239" s="42"/>
      <c r="L239" s="46"/>
      <c r="M239" s="236"/>
      <c r="N239" s="237"/>
      <c r="O239" s="86"/>
      <c r="P239" s="86"/>
      <c r="Q239" s="86"/>
      <c r="R239" s="86"/>
      <c r="S239" s="86"/>
      <c r="T239" s="87"/>
      <c r="U239" s="40"/>
      <c r="V239" s="40"/>
      <c r="W239" s="40"/>
      <c r="X239" s="40"/>
      <c r="Y239" s="40"/>
      <c r="Z239" s="40"/>
      <c r="AA239" s="40"/>
      <c r="AB239" s="40"/>
      <c r="AC239" s="40"/>
      <c r="AD239" s="40"/>
      <c r="AE239" s="40"/>
      <c r="AT239" s="18" t="s">
        <v>210</v>
      </c>
      <c r="AU239" s="18" t="s">
        <v>86</v>
      </c>
    </row>
    <row r="240" spans="1:65" s="2" customFormat="1" ht="19.8" customHeight="1">
      <c r="A240" s="40"/>
      <c r="B240" s="41"/>
      <c r="C240" s="260" t="s">
        <v>348</v>
      </c>
      <c r="D240" s="260" t="s">
        <v>222</v>
      </c>
      <c r="E240" s="261" t="s">
        <v>611</v>
      </c>
      <c r="F240" s="262" t="s">
        <v>612</v>
      </c>
      <c r="G240" s="263" t="s">
        <v>303</v>
      </c>
      <c r="H240" s="264">
        <v>5127.988</v>
      </c>
      <c r="I240" s="265"/>
      <c r="J240" s="266">
        <f>ROUND(I240*H240,2)</f>
        <v>0</v>
      </c>
      <c r="K240" s="262" t="s">
        <v>32</v>
      </c>
      <c r="L240" s="46"/>
      <c r="M240" s="267" t="s">
        <v>32</v>
      </c>
      <c r="N240" s="268" t="s">
        <v>48</v>
      </c>
      <c r="O240" s="86"/>
      <c r="P240" s="230">
        <f>O240*H240</f>
        <v>0</v>
      </c>
      <c r="Q240" s="230">
        <v>0</v>
      </c>
      <c r="R240" s="230">
        <f>Q240*H240</f>
        <v>0</v>
      </c>
      <c r="S240" s="230">
        <v>0</v>
      </c>
      <c r="T240" s="231">
        <f>S240*H240</f>
        <v>0</v>
      </c>
      <c r="U240" s="40"/>
      <c r="V240" s="40"/>
      <c r="W240" s="40"/>
      <c r="X240" s="40"/>
      <c r="Y240" s="40"/>
      <c r="Z240" s="40"/>
      <c r="AA240" s="40"/>
      <c r="AB240" s="40"/>
      <c r="AC240" s="40"/>
      <c r="AD240" s="40"/>
      <c r="AE240" s="40"/>
      <c r="AR240" s="232" t="s">
        <v>209</v>
      </c>
      <c r="AT240" s="232" t="s">
        <v>222</v>
      </c>
      <c r="AU240" s="232" t="s">
        <v>86</v>
      </c>
      <c r="AY240" s="18" t="s">
        <v>199</v>
      </c>
      <c r="BE240" s="233">
        <f>IF(N240="základní",J240,0)</f>
        <v>0</v>
      </c>
      <c r="BF240" s="233">
        <f>IF(N240="snížená",J240,0)</f>
        <v>0</v>
      </c>
      <c r="BG240" s="233">
        <f>IF(N240="zákl. přenesená",J240,0)</f>
        <v>0</v>
      </c>
      <c r="BH240" s="233">
        <f>IF(N240="sníž. přenesená",J240,0)</f>
        <v>0</v>
      </c>
      <c r="BI240" s="233">
        <f>IF(N240="nulová",J240,0)</f>
        <v>0</v>
      </c>
      <c r="BJ240" s="18" t="s">
        <v>84</v>
      </c>
      <c r="BK240" s="233">
        <f>ROUND(I240*H240,2)</f>
        <v>0</v>
      </c>
      <c r="BL240" s="18" t="s">
        <v>209</v>
      </c>
      <c r="BM240" s="232" t="s">
        <v>423</v>
      </c>
    </row>
    <row r="241" spans="1:47" s="2" customFormat="1" ht="12">
      <c r="A241" s="40"/>
      <c r="B241" s="41"/>
      <c r="C241" s="42"/>
      <c r="D241" s="234" t="s">
        <v>210</v>
      </c>
      <c r="E241" s="42"/>
      <c r="F241" s="235" t="s">
        <v>612</v>
      </c>
      <c r="G241" s="42"/>
      <c r="H241" s="42"/>
      <c r="I241" s="138"/>
      <c r="J241" s="42"/>
      <c r="K241" s="42"/>
      <c r="L241" s="46"/>
      <c r="M241" s="236"/>
      <c r="N241" s="237"/>
      <c r="O241" s="86"/>
      <c r="P241" s="86"/>
      <c r="Q241" s="86"/>
      <c r="R241" s="86"/>
      <c r="S241" s="86"/>
      <c r="T241" s="87"/>
      <c r="U241" s="40"/>
      <c r="V241" s="40"/>
      <c r="W241" s="40"/>
      <c r="X241" s="40"/>
      <c r="Y241" s="40"/>
      <c r="Z241" s="40"/>
      <c r="AA241" s="40"/>
      <c r="AB241" s="40"/>
      <c r="AC241" s="40"/>
      <c r="AD241" s="40"/>
      <c r="AE241" s="40"/>
      <c r="AT241" s="18" t="s">
        <v>210</v>
      </c>
      <c r="AU241" s="18" t="s">
        <v>86</v>
      </c>
    </row>
    <row r="242" spans="1:51" s="13" customFormat="1" ht="12">
      <c r="A242" s="13"/>
      <c r="B242" s="238"/>
      <c r="C242" s="239"/>
      <c r="D242" s="234" t="s">
        <v>213</v>
      </c>
      <c r="E242" s="240" t="s">
        <v>32</v>
      </c>
      <c r="F242" s="241" t="s">
        <v>613</v>
      </c>
      <c r="G242" s="239"/>
      <c r="H242" s="242">
        <v>5127.988</v>
      </c>
      <c r="I242" s="243"/>
      <c r="J242" s="239"/>
      <c r="K242" s="239"/>
      <c r="L242" s="244"/>
      <c r="M242" s="245"/>
      <c r="N242" s="246"/>
      <c r="O242" s="246"/>
      <c r="P242" s="246"/>
      <c r="Q242" s="246"/>
      <c r="R242" s="246"/>
      <c r="S242" s="246"/>
      <c r="T242" s="247"/>
      <c r="U242" s="13"/>
      <c r="V242" s="13"/>
      <c r="W242" s="13"/>
      <c r="X242" s="13"/>
      <c r="Y242" s="13"/>
      <c r="Z242" s="13"/>
      <c r="AA242" s="13"/>
      <c r="AB242" s="13"/>
      <c r="AC242" s="13"/>
      <c r="AD242" s="13"/>
      <c r="AE242" s="13"/>
      <c r="AT242" s="248" t="s">
        <v>213</v>
      </c>
      <c r="AU242" s="248" t="s">
        <v>86</v>
      </c>
      <c r="AV242" s="13" t="s">
        <v>86</v>
      </c>
      <c r="AW242" s="13" t="s">
        <v>39</v>
      </c>
      <c r="AX242" s="13" t="s">
        <v>6</v>
      </c>
      <c r="AY242" s="248" t="s">
        <v>199</v>
      </c>
    </row>
    <row r="243" spans="1:51" s="14" customFormat="1" ht="12">
      <c r="A243" s="14"/>
      <c r="B243" s="249"/>
      <c r="C243" s="250"/>
      <c r="D243" s="234" t="s">
        <v>213</v>
      </c>
      <c r="E243" s="251" t="s">
        <v>32</v>
      </c>
      <c r="F243" s="252" t="s">
        <v>215</v>
      </c>
      <c r="G243" s="250"/>
      <c r="H243" s="253">
        <v>5127.988</v>
      </c>
      <c r="I243" s="254"/>
      <c r="J243" s="250"/>
      <c r="K243" s="250"/>
      <c r="L243" s="255"/>
      <c r="M243" s="269"/>
      <c r="N243" s="270"/>
      <c r="O243" s="270"/>
      <c r="P243" s="270"/>
      <c r="Q243" s="270"/>
      <c r="R243" s="270"/>
      <c r="S243" s="270"/>
      <c r="T243" s="271"/>
      <c r="U243" s="14"/>
      <c r="V243" s="14"/>
      <c r="W243" s="14"/>
      <c r="X243" s="14"/>
      <c r="Y243" s="14"/>
      <c r="Z243" s="14"/>
      <c r="AA243" s="14"/>
      <c r="AB243" s="14"/>
      <c r="AC243" s="14"/>
      <c r="AD243" s="14"/>
      <c r="AE243" s="14"/>
      <c r="AT243" s="259" t="s">
        <v>213</v>
      </c>
      <c r="AU243" s="259" t="s">
        <v>86</v>
      </c>
      <c r="AV243" s="14" t="s">
        <v>209</v>
      </c>
      <c r="AW243" s="14" t="s">
        <v>39</v>
      </c>
      <c r="AX243" s="14" t="s">
        <v>84</v>
      </c>
      <c r="AY243" s="259" t="s">
        <v>199</v>
      </c>
    </row>
    <row r="244" spans="1:65" s="2" customFormat="1" ht="19.8" customHeight="1">
      <c r="A244" s="40"/>
      <c r="B244" s="41"/>
      <c r="C244" s="260" t="s">
        <v>425</v>
      </c>
      <c r="D244" s="260" t="s">
        <v>222</v>
      </c>
      <c r="E244" s="261" t="s">
        <v>614</v>
      </c>
      <c r="F244" s="262" t="s">
        <v>615</v>
      </c>
      <c r="G244" s="263" t="s">
        <v>303</v>
      </c>
      <c r="H244" s="264">
        <v>1488.981</v>
      </c>
      <c r="I244" s="265"/>
      <c r="J244" s="266">
        <f>ROUND(I244*H244,2)</f>
        <v>0</v>
      </c>
      <c r="K244" s="262" t="s">
        <v>32</v>
      </c>
      <c r="L244" s="46"/>
      <c r="M244" s="267" t="s">
        <v>32</v>
      </c>
      <c r="N244" s="268" t="s">
        <v>48</v>
      </c>
      <c r="O244" s="86"/>
      <c r="P244" s="230">
        <f>O244*H244</f>
        <v>0</v>
      </c>
      <c r="Q244" s="230">
        <v>0</v>
      </c>
      <c r="R244" s="230">
        <f>Q244*H244</f>
        <v>0</v>
      </c>
      <c r="S244" s="230">
        <v>0</v>
      </c>
      <c r="T244" s="231">
        <f>S244*H244</f>
        <v>0</v>
      </c>
      <c r="U244" s="40"/>
      <c r="V244" s="40"/>
      <c r="W244" s="40"/>
      <c r="X244" s="40"/>
      <c r="Y244" s="40"/>
      <c r="Z244" s="40"/>
      <c r="AA244" s="40"/>
      <c r="AB244" s="40"/>
      <c r="AC244" s="40"/>
      <c r="AD244" s="40"/>
      <c r="AE244" s="40"/>
      <c r="AR244" s="232" t="s">
        <v>209</v>
      </c>
      <c r="AT244" s="232" t="s">
        <v>222</v>
      </c>
      <c r="AU244" s="232" t="s">
        <v>86</v>
      </c>
      <c r="AY244" s="18" t="s">
        <v>199</v>
      </c>
      <c r="BE244" s="233">
        <f>IF(N244="základní",J244,0)</f>
        <v>0</v>
      </c>
      <c r="BF244" s="233">
        <f>IF(N244="snížená",J244,0)</f>
        <v>0</v>
      </c>
      <c r="BG244" s="233">
        <f>IF(N244="zákl. přenesená",J244,0)</f>
        <v>0</v>
      </c>
      <c r="BH244" s="233">
        <f>IF(N244="sníž. přenesená",J244,0)</f>
        <v>0</v>
      </c>
      <c r="BI244" s="233">
        <f>IF(N244="nulová",J244,0)</f>
        <v>0</v>
      </c>
      <c r="BJ244" s="18" t="s">
        <v>84</v>
      </c>
      <c r="BK244" s="233">
        <f>ROUND(I244*H244,2)</f>
        <v>0</v>
      </c>
      <c r="BL244" s="18" t="s">
        <v>209</v>
      </c>
      <c r="BM244" s="232" t="s">
        <v>428</v>
      </c>
    </row>
    <row r="245" spans="1:47" s="2" customFormat="1" ht="12">
      <c r="A245" s="40"/>
      <c r="B245" s="41"/>
      <c r="C245" s="42"/>
      <c r="D245" s="234" t="s">
        <v>210</v>
      </c>
      <c r="E245" s="42"/>
      <c r="F245" s="235" t="s">
        <v>615</v>
      </c>
      <c r="G245" s="42"/>
      <c r="H245" s="42"/>
      <c r="I245" s="138"/>
      <c r="J245" s="42"/>
      <c r="K245" s="42"/>
      <c r="L245" s="46"/>
      <c r="M245" s="236"/>
      <c r="N245" s="237"/>
      <c r="O245" s="86"/>
      <c r="P245" s="86"/>
      <c r="Q245" s="86"/>
      <c r="R245" s="86"/>
      <c r="S245" s="86"/>
      <c r="T245" s="87"/>
      <c r="U245" s="40"/>
      <c r="V245" s="40"/>
      <c r="W245" s="40"/>
      <c r="X245" s="40"/>
      <c r="Y245" s="40"/>
      <c r="Z245" s="40"/>
      <c r="AA245" s="40"/>
      <c r="AB245" s="40"/>
      <c r="AC245" s="40"/>
      <c r="AD245" s="40"/>
      <c r="AE245" s="40"/>
      <c r="AT245" s="18" t="s">
        <v>210</v>
      </c>
      <c r="AU245" s="18" t="s">
        <v>86</v>
      </c>
    </row>
    <row r="246" spans="1:51" s="13" customFormat="1" ht="12">
      <c r="A246" s="13"/>
      <c r="B246" s="238"/>
      <c r="C246" s="239"/>
      <c r="D246" s="234" t="s">
        <v>213</v>
      </c>
      <c r="E246" s="240" t="s">
        <v>32</v>
      </c>
      <c r="F246" s="241" t="s">
        <v>616</v>
      </c>
      <c r="G246" s="239"/>
      <c r="H246" s="242">
        <v>1488.981</v>
      </c>
      <c r="I246" s="243"/>
      <c r="J246" s="239"/>
      <c r="K246" s="239"/>
      <c r="L246" s="244"/>
      <c r="M246" s="245"/>
      <c r="N246" s="246"/>
      <c r="O246" s="246"/>
      <c r="P246" s="246"/>
      <c r="Q246" s="246"/>
      <c r="R246" s="246"/>
      <c r="S246" s="246"/>
      <c r="T246" s="247"/>
      <c r="U246" s="13"/>
      <c r="V246" s="13"/>
      <c r="W246" s="13"/>
      <c r="X246" s="13"/>
      <c r="Y246" s="13"/>
      <c r="Z246" s="13"/>
      <c r="AA246" s="13"/>
      <c r="AB246" s="13"/>
      <c r="AC246" s="13"/>
      <c r="AD246" s="13"/>
      <c r="AE246" s="13"/>
      <c r="AT246" s="248" t="s">
        <v>213</v>
      </c>
      <c r="AU246" s="248" t="s">
        <v>86</v>
      </c>
      <c r="AV246" s="13" t="s">
        <v>86</v>
      </c>
      <c r="AW246" s="13" t="s">
        <v>39</v>
      </c>
      <c r="AX246" s="13" t="s">
        <v>6</v>
      </c>
      <c r="AY246" s="248" t="s">
        <v>199</v>
      </c>
    </row>
    <row r="247" spans="1:51" s="14" customFormat="1" ht="12">
      <c r="A247" s="14"/>
      <c r="B247" s="249"/>
      <c r="C247" s="250"/>
      <c r="D247" s="234" t="s">
        <v>213</v>
      </c>
      <c r="E247" s="251" t="s">
        <v>32</v>
      </c>
      <c r="F247" s="252" t="s">
        <v>215</v>
      </c>
      <c r="G247" s="250"/>
      <c r="H247" s="253">
        <v>1488.981</v>
      </c>
      <c r="I247" s="254"/>
      <c r="J247" s="250"/>
      <c r="K247" s="250"/>
      <c r="L247" s="255"/>
      <c r="M247" s="269"/>
      <c r="N247" s="270"/>
      <c r="O247" s="270"/>
      <c r="P247" s="270"/>
      <c r="Q247" s="270"/>
      <c r="R247" s="270"/>
      <c r="S247" s="270"/>
      <c r="T247" s="271"/>
      <c r="U247" s="14"/>
      <c r="V247" s="14"/>
      <c r="W247" s="14"/>
      <c r="X247" s="14"/>
      <c r="Y247" s="14"/>
      <c r="Z247" s="14"/>
      <c r="AA247" s="14"/>
      <c r="AB247" s="14"/>
      <c r="AC247" s="14"/>
      <c r="AD247" s="14"/>
      <c r="AE247" s="14"/>
      <c r="AT247" s="259" t="s">
        <v>213</v>
      </c>
      <c r="AU247" s="259" t="s">
        <v>86</v>
      </c>
      <c r="AV247" s="14" t="s">
        <v>209</v>
      </c>
      <c r="AW247" s="14" t="s">
        <v>39</v>
      </c>
      <c r="AX247" s="14" t="s">
        <v>84</v>
      </c>
      <c r="AY247" s="259" t="s">
        <v>199</v>
      </c>
    </row>
    <row r="248" spans="1:65" s="2" customFormat="1" ht="19.8" customHeight="1">
      <c r="A248" s="40"/>
      <c r="B248" s="41"/>
      <c r="C248" s="260" t="s">
        <v>351</v>
      </c>
      <c r="D248" s="260" t="s">
        <v>222</v>
      </c>
      <c r="E248" s="261" t="s">
        <v>617</v>
      </c>
      <c r="F248" s="262" t="s">
        <v>618</v>
      </c>
      <c r="G248" s="263" t="s">
        <v>288</v>
      </c>
      <c r="H248" s="264">
        <v>780</v>
      </c>
      <c r="I248" s="265"/>
      <c r="J248" s="266">
        <f>ROUND(I248*H248,2)</f>
        <v>0</v>
      </c>
      <c r="K248" s="262" t="s">
        <v>32</v>
      </c>
      <c r="L248" s="46"/>
      <c r="M248" s="267" t="s">
        <v>32</v>
      </c>
      <c r="N248" s="268" t="s">
        <v>48</v>
      </c>
      <c r="O248" s="86"/>
      <c r="P248" s="230">
        <f>O248*H248</f>
        <v>0</v>
      </c>
      <c r="Q248" s="230">
        <v>0</v>
      </c>
      <c r="R248" s="230">
        <f>Q248*H248</f>
        <v>0</v>
      </c>
      <c r="S248" s="230">
        <v>0</v>
      </c>
      <c r="T248" s="231">
        <f>S248*H248</f>
        <v>0</v>
      </c>
      <c r="U248" s="40"/>
      <c r="V248" s="40"/>
      <c r="W248" s="40"/>
      <c r="X248" s="40"/>
      <c r="Y248" s="40"/>
      <c r="Z248" s="40"/>
      <c r="AA248" s="40"/>
      <c r="AB248" s="40"/>
      <c r="AC248" s="40"/>
      <c r="AD248" s="40"/>
      <c r="AE248" s="40"/>
      <c r="AR248" s="232" t="s">
        <v>209</v>
      </c>
      <c r="AT248" s="232" t="s">
        <v>222</v>
      </c>
      <c r="AU248" s="232" t="s">
        <v>86</v>
      </c>
      <c r="AY248" s="18" t="s">
        <v>199</v>
      </c>
      <c r="BE248" s="233">
        <f>IF(N248="základní",J248,0)</f>
        <v>0</v>
      </c>
      <c r="BF248" s="233">
        <f>IF(N248="snížená",J248,0)</f>
        <v>0</v>
      </c>
      <c r="BG248" s="233">
        <f>IF(N248="zákl. přenesená",J248,0)</f>
        <v>0</v>
      </c>
      <c r="BH248" s="233">
        <f>IF(N248="sníž. přenesená",J248,0)</f>
        <v>0</v>
      </c>
      <c r="BI248" s="233">
        <f>IF(N248="nulová",J248,0)</f>
        <v>0</v>
      </c>
      <c r="BJ248" s="18" t="s">
        <v>84</v>
      </c>
      <c r="BK248" s="233">
        <f>ROUND(I248*H248,2)</f>
        <v>0</v>
      </c>
      <c r="BL248" s="18" t="s">
        <v>209</v>
      </c>
      <c r="BM248" s="232" t="s">
        <v>431</v>
      </c>
    </row>
    <row r="249" spans="1:47" s="2" customFormat="1" ht="12">
      <c r="A249" s="40"/>
      <c r="B249" s="41"/>
      <c r="C249" s="42"/>
      <c r="D249" s="234" t="s">
        <v>210</v>
      </c>
      <c r="E249" s="42"/>
      <c r="F249" s="235" t="s">
        <v>618</v>
      </c>
      <c r="G249" s="42"/>
      <c r="H249" s="42"/>
      <c r="I249" s="138"/>
      <c r="J249" s="42"/>
      <c r="K249" s="42"/>
      <c r="L249" s="46"/>
      <c r="M249" s="236"/>
      <c r="N249" s="237"/>
      <c r="O249" s="86"/>
      <c r="P249" s="86"/>
      <c r="Q249" s="86"/>
      <c r="R249" s="86"/>
      <c r="S249" s="86"/>
      <c r="T249" s="87"/>
      <c r="U249" s="40"/>
      <c r="V249" s="40"/>
      <c r="W249" s="40"/>
      <c r="X249" s="40"/>
      <c r="Y249" s="40"/>
      <c r="Z249" s="40"/>
      <c r="AA249" s="40"/>
      <c r="AB249" s="40"/>
      <c r="AC249" s="40"/>
      <c r="AD249" s="40"/>
      <c r="AE249" s="40"/>
      <c r="AT249" s="18" t="s">
        <v>210</v>
      </c>
      <c r="AU249" s="18" t="s">
        <v>86</v>
      </c>
    </row>
    <row r="250" spans="1:51" s="13" customFormat="1" ht="12">
      <c r="A250" s="13"/>
      <c r="B250" s="238"/>
      <c r="C250" s="239"/>
      <c r="D250" s="234" t="s">
        <v>213</v>
      </c>
      <c r="E250" s="240" t="s">
        <v>32</v>
      </c>
      <c r="F250" s="241" t="s">
        <v>619</v>
      </c>
      <c r="G250" s="239"/>
      <c r="H250" s="242">
        <v>780</v>
      </c>
      <c r="I250" s="243"/>
      <c r="J250" s="239"/>
      <c r="K250" s="239"/>
      <c r="L250" s="244"/>
      <c r="M250" s="245"/>
      <c r="N250" s="246"/>
      <c r="O250" s="246"/>
      <c r="P250" s="246"/>
      <c r="Q250" s="246"/>
      <c r="R250" s="246"/>
      <c r="S250" s="246"/>
      <c r="T250" s="247"/>
      <c r="U250" s="13"/>
      <c r="V250" s="13"/>
      <c r="W250" s="13"/>
      <c r="X250" s="13"/>
      <c r="Y250" s="13"/>
      <c r="Z250" s="13"/>
      <c r="AA250" s="13"/>
      <c r="AB250" s="13"/>
      <c r="AC250" s="13"/>
      <c r="AD250" s="13"/>
      <c r="AE250" s="13"/>
      <c r="AT250" s="248" t="s">
        <v>213</v>
      </c>
      <c r="AU250" s="248" t="s">
        <v>86</v>
      </c>
      <c r="AV250" s="13" t="s">
        <v>86</v>
      </c>
      <c r="AW250" s="13" t="s">
        <v>39</v>
      </c>
      <c r="AX250" s="13" t="s">
        <v>6</v>
      </c>
      <c r="AY250" s="248" t="s">
        <v>199</v>
      </c>
    </row>
    <row r="251" spans="1:51" s="14" customFormat="1" ht="12">
      <c r="A251" s="14"/>
      <c r="B251" s="249"/>
      <c r="C251" s="250"/>
      <c r="D251" s="234" t="s">
        <v>213</v>
      </c>
      <c r="E251" s="251" t="s">
        <v>32</v>
      </c>
      <c r="F251" s="252" t="s">
        <v>215</v>
      </c>
      <c r="G251" s="250"/>
      <c r="H251" s="253">
        <v>780</v>
      </c>
      <c r="I251" s="254"/>
      <c r="J251" s="250"/>
      <c r="K251" s="250"/>
      <c r="L251" s="255"/>
      <c r="M251" s="269"/>
      <c r="N251" s="270"/>
      <c r="O251" s="270"/>
      <c r="P251" s="270"/>
      <c r="Q251" s="270"/>
      <c r="R251" s="270"/>
      <c r="S251" s="270"/>
      <c r="T251" s="271"/>
      <c r="U251" s="14"/>
      <c r="V251" s="14"/>
      <c r="W251" s="14"/>
      <c r="X251" s="14"/>
      <c r="Y251" s="14"/>
      <c r="Z251" s="14"/>
      <c r="AA251" s="14"/>
      <c r="AB251" s="14"/>
      <c r="AC251" s="14"/>
      <c r="AD251" s="14"/>
      <c r="AE251" s="14"/>
      <c r="AT251" s="259" t="s">
        <v>213</v>
      </c>
      <c r="AU251" s="259" t="s">
        <v>86</v>
      </c>
      <c r="AV251" s="14" t="s">
        <v>209</v>
      </c>
      <c r="AW251" s="14" t="s">
        <v>39</v>
      </c>
      <c r="AX251" s="14" t="s">
        <v>84</v>
      </c>
      <c r="AY251" s="259" t="s">
        <v>199</v>
      </c>
    </row>
    <row r="252" spans="1:65" s="2" customFormat="1" ht="19.8" customHeight="1">
      <c r="A252" s="40"/>
      <c r="B252" s="41"/>
      <c r="C252" s="260" t="s">
        <v>432</v>
      </c>
      <c r="D252" s="260" t="s">
        <v>222</v>
      </c>
      <c r="E252" s="261" t="s">
        <v>620</v>
      </c>
      <c r="F252" s="262" t="s">
        <v>621</v>
      </c>
      <c r="G252" s="263" t="s">
        <v>296</v>
      </c>
      <c r="H252" s="264">
        <v>13606.052</v>
      </c>
      <c r="I252" s="265"/>
      <c r="J252" s="266">
        <f>ROUND(I252*H252,2)</f>
        <v>0</v>
      </c>
      <c r="K252" s="262" t="s">
        <v>32</v>
      </c>
      <c r="L252" s="46"/>
      <c r="M252" s="267" t="s">
        <v>32</v>
      </c>
      <c r="N252" s="268" t="s">
        <v>48</v>
      </c>
      <c r="O252" s="86"/>
      <c r="P252" s="230">
        <f>O252*H252</f>
        <v>0</v>
      </c>
      <c r="Q252" s="230">
        <v>0</v>
      </c>
      <c r="R252" s="230">
        <f>Q252*H252</f>
        <v>0</v>
      </c>
      <c r="S252" s="230">
        <v>0</v>
      </c>
      <c r="T252" s="231">
        <f>S252*H252</f>
        <v>0</v>
      </c>
      <c r="U252" s="40"/>
      <c r="V252" s="40"/>
      <c r="W252" s="40"/>
      <c r="X252" s="40"/>
      <c r="Y252" s="40"/>
      <c r="Z252" s="40"/>
      <c r="AA252" s="40"/>
      <c r="AB252" s="40"/>
      <c r="AC252" s="40"/>
      <c r="AD252" s="40"/>
      <c r="AE252" s="40"/>
      <c r="AR252" s="232" t="s">
        <v>209</v>
      </c>
      <c r="AT252" s="232" t="s">
        <v>222</v>
      </c>
      <c r="AU252" s="232" t="s">
        <v>86</v>
      </c>
      <c r="AY252" s="18" t="s">
        <v>199</v>
      </c>
      <c r="BE252" s="233">
        <f>IF(N252="základní",J252,0)</f>
        <v>0</v>
      </c>
      <c r="BF252" s="233">
        <f>IF(N252="snížená",J252,0)</f>
        <v>0</v>
      </c>
      <c r="BG252" s="233">
        <f>IF(N252="zákl. přenesená",J252,0)</f>
        <v>0</v>
      </c>
      <c r="BH252" s="233">
        <f>IF(N252="sníž. přenesená",J252,0)</f>
        <v>0</v>
      </c>
      <c r="BI252" s="233">
        <f>IF(N252="nulová",J252,0)</f>
        <v>0</v>
      </c>
      <c r="BJ252" s="18" t="s">
        <v>84</v>
      </c>
      <c r="BK252" s="233">
        <f>ROUND(I252*H252,2)</f>
        <v>0</v>
      </c>
      <c r="BL252" s="18" t="s">
        <v>209</v>
      </c>
      <c r="BM252" s="232" t="s">
        <v>435</v>
      </c>
    </row>
    <row r="253" spans="1:47" s="2" customFormat="1" ht="12">
      <c r="A253" s="40"/>
      <c r="B253" s="41"/>
      <c r="C253" s="42"/>
      <c r="D253" s="234" t="s">
        <v>210</v>
      </c>
      <c r="E253" s="42"/>
      <c r="F253" s="235" t="s">
        <v>621</v>
      </c>
      <c r="G253" s="42"/>
      <c r="H253" s="42"/>
      <c r="I253" s="138"/>
      <c r="J253" s="42"/>
      <c r="K253" s="42"/>
      <c r="L253" s="46"/>
      <c r="M253" s="236"/>
      <c r="N253" s="237"/>
      <c r="O253" s="86"/>
      <c r="P253" s="86"/>
      <c r="Q253" s="86"/>
      <c r="R253" s="86"/>
      <c r="S253" s="86"/>
      <c r="T253" s="87"/>
      <c r="U253" s="40"/>
      <c r="V253" s="40"/>
      <c r="W253" s="40"/>
      <c r="X253" s="40"/>
      <c r="Y253" s="40"/>
      <c r="Z253" s="40"/>
      <c r="AA253" s="40"/>
      <c r="AB253" s="40"/>
      <c r="AC253" s="40"/>
      <c r="AD253" s="40"/>
      <c r="AE253" s="40"/>
      <c r="AT253" s="18" t="s">
        <v>210</v>
      </c>
      <c r="AU253" s="18" t="s">
        <v>86</v>
      </c>
    </row>
    <row r="254" spans="1:63" s="12" customFormat="1" ht="22.8" customHeight="1">
      <c r="A254" s="12"/>
      <c r="B254" s="204"/>
      <c r="C254" s="205"/>
      <c r="D254" s="206" t="s">
        <v>76</v>
      </c>
      <c r="E254" s="218" t="s">
        <v>622</v>
      </c>
      <c r="F254" s="218" t="s">
        <v>623</v>
      </c>
      <c r="G254" s="205"/>
      <c r="H254" s="205"/>
      <c r="I254" s="208"/>
      <c r="J254" s="219">
        <f>BK254</f>
        <v>0</v>
      </c>
      <c r="K254" s="205"/>
      <c r="L254" s="210"/>
      <c r="M254" s="211"/>
      <c r="N254" s="212"/>
      <c r="O254" s="212"/>
      <c r="P254" s="213">
        <f>SUM(P255:P262)</f>
        <v>0</v>
      </c>
      <c r="Q254" s="212"/>
      <c r="R254" s="213">
        <f>SUM(R255:R262)</f>
        <v>0</v>
      </c>
      <c r="S254" s="212"/>
      <c r="T254" s="214">
        <f>SUM(T255:T262)</f>
        <v>0</v>
      </c>
      <c r="U254" s="12"/>
      <c r="V254" s="12"/>
      <c r="W254" s="12"/>
      <c r="X254" s="12"/>
      <c r="Y254" s="12"/>
      <c r="Z254" s="12"/>
      <c r="AA254" s="12"/>
      <c r="AB254" s="12"/>
      <c r="AC254" s="12"/>
      <c r="AD254" s="12"/>
      <c r="AE254" s="12"/>
      <c r="AR254" s="215" t="s">
        <v>84</v>
      </c>
      <c r="AT254" s="216" t="s">
        <v>76</v>
      </c>
      <c r="AU254" s="216" t="s">
        <v>84</v>
      </c>
      <c r="AY254" s="215" t="s">
        <v>199</v>
      </c>
      <c r="BK254" s="217">
        <f>SUM(BK255:BK262)</f>
        <v>0</v>
      </c>
    </row>
    <row r="255" spans="1:65" s="2" customFormat="1" ht="19.8" customHeight="1">
      <c r="A255" s="40"/>
      <c r="B255" s="41"/>
      <c r="C255" s="260" t="s">
        <v>354</v>
      </c>
      <c r="D255" s="260" t="s">
        <v>222</v>
      </c>
      <c r="E255" s="261" t="s">
        <v>624</v>
      </c>
      <c r="F255" s="262" t="s">
        <v>625</v>
      </c>
      <c r="G255" s="263" t="s">
        <v>303</v>
      </c>
      <c r="H255" s="264">
        <v>17821.355</v>
      </c>
      <c r="I255" s="265"/>
      <c r="J255" s="266">
        <f>ROUND(I255*H255,2)</f>
        <v>0</v>
      </c>
      <c r="K255" s="262" t="s">
        <v>207</v>
      </c>
      <c r="L255" s="46"/>
      <c r="M255" s="267" t="s">
        <v>32</v>
      </c>
      <c r="N255" s="268" t="s">
        <v>48</v>
      </c>
      <c r="O255" s="86"/>
      <c r="P255" s="230">
        <f>O255*H255</f>
        <v>0</v>
      </c>
      <c r="Q255" s="230">
        <v>0</v>
      </c>
      <c r="R255" s="230">
        <f>Q255*H255</f>
        <v>0</v>
      </c>
      <c r="S255" s="230">
        <v>0</v>
      </c>
      <c r="T255" s="231">
        <f>S255*H255</f>
        <v>0</v>
      </c>
      <c r="U255" s="40"/>
      <c r="V255" s="40"/>
      <c r="W255" s="40"/>
      <c r="X255" s="40"/>
      <c r="Y255" s="40"/>
      <c r="Z255" s="40"/>
      <c r="AA255" s="40"/>
      <c r="AB255" s="40"/>
      <c r="AC255" s="40"/>
      <c r="AD255" s="40"/>
      <c r="AE255" s="40"/>
      <c r="AR255" s="232" t="s">
        <v>209</v>
      </c>
      <c r="AT255" s="232" t="s">
        <v>222</v>
      </c>
      <c r="AU255" s="232" t="s">
        <v>86</v>
      </c>
      <c r="AY255" s="18" t="s">
        <v>199</v>
      </c>
      <c r="BE255" s="233">
        <f>IF(N255="základní",J255,0)</f>
        <v>0</v>
      </c>
      <c r="BF255" s="233">
        <f>IF(N255="snížená",J255,0)</f>
        <v>0</v>
      </c>
      <c r="BG255" s="233">
        <f>IF(N255="zákl. přenesená",J255,0)</f>
        <v>0</v>
      </c>
      <c r="BH255" s="233">
        <f>IF(N255="sníž. přenesená",J255,0)</f>
        <v>0</v>
      </c>
      <c r="BI255" s="233">
        <f>IF(N255="nulová",J255,0)</f>
        <v>0</v>
      </c>
      <c r="BJ255" s="18" t="s">
        <v>84</v>
      </c>
      <c r="BK255" s="233">
        <f>ROUND(I255*H255,2)</f>
        <v>0</v>
      </c>
      <c r="BL255" s="18" t="s">
        <v>209</v>
      </c>
      <c r="BM255" s="232" t="s">
        <v>443</v>
      </c>
    </row>
    <row r="256" spans="1:47" s="2" customFormat="1" ht="12">
      <c r="A256" s="40"/>
      <c r="B256" s="41"/>
      <c r="C256" s="42"/>
      <c r="D256" s="234" t="s">
        <v>210</v>
      </c>
      <c r="E256" s="42"/>
      <c r="F256" s="235" t="s">
        <v>625</v>
      </c>
      <c r="G256" s="42"/>
      <c r="H256" s="42"/>
      <c r="I256" s="138"/>
      <c r="J256" s="42"/>
      <c r="K256" s="42"/>
      <c r="L256" s="46"/>
      <c r="M256" s="236"/>
      <c r="N256" s="237"/>
      <c r="O256" s="86"/>
      <c r="P256" s="86"/>
      <c r="Q256" s="86"/>
      <c r="R256" s="86"/>
      <c r="S256" s="86"/>
      <c r="T256" s="87"/>
      <c r="U256" s="40"/>
      <c r="V256" s="40"/>
      <c r="W256" s="40"/>
      <c r="X256" s="40"/>
      <c r="Y256" s="40"/>
      <c r="Z256" s="40"/>
      <c r="AA256" s="40"/>
      <c r="AB256" s="40"/>
      <c r="AC256" s="40"/>
      <c r="AD256" s="40"/>
      <c r="AE256" s="40"/>
      <c r="AT256" s="18" t="s">
        <v>210</v>
      </c>
      <c r="AU256" s="18" t="s">
        <v>86</v>
      </c>
    </row>
    <row r="257" spans="1:65" s="2" customFormat="1" ht="50.4" customHeight="1">
      <c r="A257" s="40"/>
      <c r="B257" s="41"/>
      <c r="C257" s="260" t="s">
        <v>444</v>
      </c>
      <c r="D257" s="260" t="s">
        <v>222</v>
      </c>
      <c r="E257" s="261" t="s">
        <v>426</v>
      </c>
      <c r="F257" s="262" t="s">
        <v>427</v>
      </c>
      <c r="G257" s="263" t="s">
        <v>296</v>
      </c>
      <c r="H257" s="264">
        <v>34358.59</v>
      </c>
      <c r="I257" s="265"/>
      <c r="J257" s="266">
        <f>ROUND(I257*H257,2)</f>
        <v>0</v>
      </c>
      <c r="K257" s="262" t="s">
        <v>207</v>
      </c>
      <c r="L257" s="46"/>
      <c r="M257" s="267" t="s">
        <v>32</v>
      </c>
      <c r="N257" s="268" t="s">
        <v>48</v>
      </c>
      <c r="O257" s="86"/>
      <c r="P257" s="230">
        <f>O257*H257</f>
        <v>0</v>
      </c>
      <c r="Q257" s="230">
        <v>0</v>
      </c>
      <c r="R257" s="230">
        <f>Q257*H257</f>
        <v>0</v>
      </c>
      <c r="S257" s="230">
        <v>0</v>
      </c>
      <c r="T257" s="231">
        <f>S257*H257</f>
        <v>0</v>
      </c>
      <c r="U257" s="40"/>
      <c r="V257" s="40"/>
      <c r="W257" s="40"/>
      <c r="X257" s="40"/>
      <c r="Y257" s="40"/>
      <c r="Z257" s="40"/>
      <c r="AA257" s="40"/>
      <c r="AB257" s="40"/>
      <c r="AC257" s="40"/>
      <c r="AD257" s="40"/>
      <c r="AE257" s="40"/>
      <c r="AR257" s="232" t="s">
        <v>209</v>
      </c>
      <c r="AT257" s="232" t="s">
        <v>222</v>
      </c>
      <c r="AU257" s="232" t="s">
        <v>86</v>
      </c>
      <c r="AY257" s="18" t="s">
        <v>199</v>
      </c>
      <c r="BE257" s="233">
        <f>IF(N257="základní",J257,0)</f>
        <v>0</v>
      </c>
      <c r="BF257" s="233">
        <f>IF(N257="snížená",J257,0)</f>
        <v>0</v>
      </c>
      <c r="BG257" s="233">
        <f>IF(N257="zákl. přenesená",J257,0)</f>
        <v>0</v>
      </c>
      <c r="BH257" s="233">
        <f>IF(N257="sníž. přenesená",J257,0)</f>
        <v>0</v>
      </c>
      <c r="BI257" s="233">
        <f>IF(N257="nulová",J257,0)</f>
        <v>0</v>
      </c>
      <c r="BJ257" s="18" t="s">
        <v>84</v>
      </c>
      <c r="BK257" s="233">
        <f>ROUND(I257*H257,2)</f>
        <v>0</v>
      </c>
      <c r="BL257" s="18" t="s">
        <v>209</v>
      </c>
      <c r="BM257" s="232" t="s">
        <v>447</v>
      </c>
    </row>
    <row r="258" spans="1:47" s="2" customFormat="1" ht="12">
      <c r="A258" s="40"/>
      <c r="B258" s="41"/>
      <c r="C258" s="42"/>
      <c r="D258" s="234" t="s">
        <v>210</v>
      </c>
      <c r="E258" s="42"/>
      <c r="F258" s="235" t="s">
        <v>427</v>
      </c>
      <c r="G258" s="42"/>
      <c r="H258" s="42"/>
      <c r="I258" s="138"/>
      <c r="J258" s="42"/>
      <c r="K258" s="42"/>
      <c r="L258" s="46"/>
      <c r="M258" s="236"/>
      <c r="N258" s="237"/>
      <c r="O258" s="86"/>
      <c r="P258" s="86"/>
      <c r="Q258" s="86"/>
      <c r="R258" s="86"/>
      <c r="S258" s="86"/>
      <c r="T258" s="87"/>
      <c r="U258" s="40"/>
      <c r="V258" s="40"/>
      <c r="W258" s="40"/>
      <c r="X258" s="40"/>
      <c r="Y258" s="40"/>
      <c r="Z258" s="40"/>
      <c r="AA258" s="40"/>
      <c r="AB258" s="40"/>
      <c r="AC258" s="40"/>
      <c r="AD258" s="40"/>
      <c r="AE258" s="40"/>
      <c r="AT258" s="18" t="s">
        <v>210</v>
      </c>
      <c r="AU258" s="18" t="s">
        <v>86</v>
      </c>
    </row>
    <row r="259" spans="1:51" s="15" customFormat="1" ht="12">
      <c r="A259" s="15"/>
      <c r="B259" s="276"/>
      <c r="C259" s="277"/>
      <c r="D259" s="234" t="s">
        <v>213</v>
      </c>
      <c r="E259" s="278" t="s">
        <v>32</v>
      </c>
      <c r="F259" s="279" t="s">
        <v>573</v>
      </c>
      <c r="G259" s="277"/>
      <c r="H259" s="278" t="s">
        <v>32</v>
      </c>
      <c r="I259" s="280"/>
      <c r="J259" s="277"/>
      <c r="K259" s="277"/>
      <c r="L259" s="281"/>
      <c r="M259" s="282"/>
      <c r="N259" s="283"/>
      <c r="O259" s="283"/>
      <c r="P259" s="283"/>
      <c r="Q259" s="283"/>
      <c r="R259" s="283"/>
      <c r="S259" s="283"/>
      <c r="T259" s="284"/>
      <c r="U259" s="15"/>
      <c r="V259" s="15"/>
      <c r="W259" s="15"/>
      <c r="X259" s="15"/>
      <c r="Y259" s="15"/>
      <c r="Z259" s="15"/>
      <c r="AA259" s="15"/>
      <c r="AB259" s="15"/>
      <c r="AC259" s="15"/>
      <c r="AD259" s="15"/>
      <c r="AE259" s="15"/>
      <c r="AT259" s="285" t="s">
        <v>213</v>
      </c>
      <c r="AU259" s="285" t="s">
        <v>86</v>
      </c>
      <c r="AV259" s="15" t="s">
        <v>84</v>
      </c>
      <c r="AW259" s="15" t="s">
        <v>39</v>
      </c>
      <c r="AX259" s="15" t="s">
        <v>6</v>
      </c>
      <c r="AY259" s="285" t="s">
        <v>199</v>
      </c>
    </row>
    <row r="260" spans="1:51" s="15" customFormat="1" ht="12">
      <c r="A260" s="15"/>
      <c r="B260" s="276"/>
      <c r="C260" s="277"/>
      <c r="D260" s="234" t="s">
        <v>213</v>
      </c>
      <c r="E260" s="278" t="s">
        <v>32</v>
      </c>
      <c r="F260" s="279" t="s">
        <v>626</v>
      </c>
      <c r="G260" s="277"/>
      <c r="H260" s="278" t="s">
        <v>32</v>
      </c>
      <c r="I260" s="280"/>
      <c r="J260" s="277"/>
      <c r="K260" s="277"/>
      <c r="L260" s="281"/>
      <c r="M260" s="282"/>
      <c r="N260" s="283"/>
      <c r="O260" s="283"/>
      <c r="P260" s="283"/>
      <c r="Q260" s="283"/>
      <c r="R260" s="283"/>
      <c r="S260" s="283"/>
      <c r="T260" s="284"/>
      <c r="U260" s="15"/>
      <c r="V260" s="15"/>
      <c r="W260" s="15"/>
      <c r="X260" s="15"/>
      <c r="Y260" s="15"/>
      <c r="Z260" s="15"/>
      <c r="AA260" s="15"/>
      <c r="AB260" s="15"/>
      <c r="AC260" s="15"/>
      <c r="AD260" s="15"/>
      <c r="AE260" s="15"/>
      <c r="AT260" s="285" t="s">
        <v>213</v>
      </c>
      <c r="AU260" s="285" t="s">
        <v>86</v>
      </c>
      <c r="AV260" s="15" t="s">
        <v>84</v>
      </c>
      <c r="AW260" s="15" t="s">
        <v>39</v>
      </c>
      <c r="AX260" s="15" t="s">
        <v>6</v>
      </c>
      <c r="AY260" s="285" t="s">
        <v>199</v>
      </c>
    </row>
    <row r="261" spans="1:51" s="13" customFormat="1" ht="12">
      <c r="A261" s="13"/>
      <c r="B261" s="238"/>
      <c r="C261" s="239"/>
      <c r="D261" s="234" t="s">
        <v>213</v>
      </c>
      <c r="E261" s="240" t="s">
        <v>32</v>
      </c>
      <c r="F261" s="241" t="s">
        <v>627</v>
      </c>
      <c r="G261" s="239"/>
      <c r="H261" s="242">
        <v>34358.59</v>
      </c>
      <c r="I261" s="243"/>
      <c r="J261" s="239"/>
      <c r="K261" s="239"/>
      <c r="L261" s="244"/>
      <c r="M261" s="245"/>
      <c r="N261" s="246"/>
      <c r="O261" s="246"/>
      <c r="P261" s="246"/>
      <c r="Q261" s="246"/>
      <c r="R261" s="246"/>
      <c r="S261" s="246"/>
      <c r="T261" s="247"/>
      <c r="U261" s="13"/>
      <c r="V261" s="13"/>
      <c r="W261" s="13"/>
      <c r="X261" s="13"/>
      <c r="Y261" s="13"/>
      <c r="Z261" s="13"/>
      <c r="AA261" s="13"/>
      <c r="AB261" s="13"/>
      <c r="AC261" s="13"/>
      <c r="AD261" s="13"/>
      <c r="AE261" s="13"/>
      <c r="AT261" s="248" t="s">
        <v>213</v>
      </c>
      <c r="AU261" s="248" t="s">
        <v>86</v>
      </c>
      <c r="AV261" s="13" t="s">
        <v>86</v>
      </c>
      <c r="AW261" s="13" t="s">
        <v>39</v>
      </c>
      <c r="AX261" s="13" t="s">
        <v>6</v>
      </c>
      <c r="AY261" s="248" t="s">
        <v>199</v>
      </c>
    </row>
    <row r="262" spans="1:51" s="14" customFormat="1" ht="12">
      <c r="A262" s="14"/>
      <c r="B262" s="249"/>
      <c r="C262" s="250"/>
      <c r="D262" s="234" t="s">
        <v>213</v>
      </c>
      <c r="E262" s="251" t="s">
        <v>32</v>
      </c>
      <c r="F262" s="252" t="s">
        <v>215</v>
      </c>
      <c r="G262" s="250"/>
      <c r="H262" s="253">
        <v>34358.59</v>
      </c>
      <c r="I262" s="254"/>
      <c r="J262" s="250"/>
      <c r="K262" s="250"/>
      <c r="L262" s="255"/>
      <c r="M262" s="269"/>
      <c r="N262" s="270"/>
      <c r="O262" s="270"/>
      <c r="P262" s="270"/>
      <c r="Q262" s="270"/>
      <c r="R262" s="270"/>
      <c r="S262" s="270"/>
      <c r="T262" s="271"/>
      <c r="U262" s="14"/>
      <c r="V262" s="14"/>
      <c r="W262" s="14"/>
      <c r="X262" s="14"/>
      <c r="Y262" s="14"/>
      <c r="Z262" s="14"/>
      <c r="AA262" s="14"/>
      <c r="AB262" s="14"/>
      <c r="AC262" s="14"/>
      <c r="AD262" s="14"/>
      <c r="AE262" s="14"/>
      <c r="AT262" s="259" t="s">
        <v>213</v>
      </c>
      <c r="AU262" s="259" t="s">
        <v>86</v>
      </c>
      <c r="AV262" s="14" t="s">
        <v>209</v>
      </c>
      <c r="AW262" s="14" t="s">
        <v>39</v>
      </c>
      <c r="AX262" s="14" t="s">
        <v>84</v>
      </c>
      <c r="AY262" s="259" t="s">
        <v>199</v>
      </c>
    </row>
    <row r="263" spans="1:63" s="12" customFormat="1" ht="22.8" customHeight="1">
      <c r="A263" s="12"/>
      <c r="B263" s="204"/>
      <c r="C263" s="205"/>
      <c r="D263" s="206" t="s">
        <v>76</v>
      </c>
      <c r="E263" s="218" t="s">
        <v>628</v>
      </c>
      <c r="F263" s="218" t="s">
        <v>629</v>
      </c>
      <c r="G263" s="205"/>
      <c r="H263" s="205"/>
      <c r="I263" s="208"/>
      <c r="J263" s="219">
        <f>BK263</f>
        <v>0</v>
      </c>
      <c r="K263" s="205"/>
      <c r="L263" s="210"/>
      <c r="M263" s="211"/>
      <c r="N263" s="212"/>
      <c r="O263" s="212"/>
      <c r="P263" s="213">
        <f>SUM(P264:P269)</f>
        <v>0</v>
      </c>
      <c r="Q263" s="212"/>
      <c r="R263" s="213">
        <f>SUM(R264:R269)</f>
        <v>0</v>
      </c>
      <c r="S263" s="212"/>
      <c r="T263" s="214">
        <f>SUM(T264:T269)</f>
        <v>0</v>
      </c>
      <c r="U263" s="12"/>
      <c r="V263" s="12"/>
      <c r="W263" s="12"/>
      <c r="X263" s="12"/>
      <c r="Y263" s="12"/>
      <c r="Z263" s="12"/>
      <c r="AA263" s="12"/>
      <c r="AB263" s="12"/>
      <c r="AC263" s="12"/>
      <c r="AD263" s="12"/>
      <c r="AE263" s="12"/>
      <c r="AR263" s="215" t="s">
        <v>84</v>
      </c>
      <c r="AT263" s="216" t="s">
        <v>76</v>
      </c>
      <c r="AU263" s="216" t="s">
        <v>84</v>
      </c>
      <c r="AY263" s="215" t="s">
        <v>199</v>
      </c>
      <c r="BK263" s="217">
        <f>SUM(BK264:BK269)</f>
        <v>0</v>
      </c>
    </row>
    <row r="264" spans="1:65" s="2" customFormat="1" ht="19.8" customHeight="1">
      <c r="A264" s="40"/>
      <c r="B264" s="41"/>
      <c r="C264" s="260" t="s">
        <v>358</v>
      </c>
      <c r="D264" s="260" t="s">
        <v>222</v>
      </c>
      <c r="E264" s="261" t="s">
        <v>457</v>
      </c>
      <c r="F264" s="262" t="s">
        <v>458</v>
      </c>
      <c r="G264" s="263" t="s">
        <v>296</v>
      </c>
      <c r="H264" s="264">
        <v>22408.722</v>
      </c>
      <c r="I264" s="265"/>
      <c r="J264" s="266">
        <f>ROUND(I264*H264,2)</f>
        <v>0</v>
      </c>
      <c r="K264" s="262" t="s">
        <v>207</v>
      </c>
      <c r="L264" s="46"/>
      <c r="M264" s="267" t="s">
        <v>32</v>
      </c>
      <c r="N264" s="268" t="s">
        <v>48</v>
      </c>
      <c r="O264" s="86"/>
      <c r="P264" s="230">
        <f>O264*H264</f>
        <v>0</v>
      </c>
      <c r="Q264" s="230">
        <v>0</v>
      </c>
      <c r="R264" s="230">
        <f>Q264*H264</f>
        <v>0</v>
      </c>
      <c r="S264" s="230">
        <v>0</v>
      </c>
      <c r="T264" s="231">
        <f>S264*H264</f>
        <v>0</v>
      </c>
      <c r="U264" s="40"/>
      <c r="V264" s="40"/>
      <c r="W264" s="40"/>
      <c r="X264" s="40"/>
      <c r="Y264" s="40"/>
      <c r="Z264" s="40"/>
      <c r="AA264" s="40"/>
      <c r="AB264" s="40"/>
      <c r="AC264" s="40"/>
      <c r="AD264" s="40"/>
      <c r="AE264" s="40"/>
      <c r="AR264" s="232" t="s">
        <v>209</v>
      </c>
      <c r="AT264" s="232" t="s">
        <v>222</v>
      </c>
      <c r="AU264" s="232" t="s">
        <v>86</v>
      </c>
      <c r="AY264" s="18" t="s">
        <v>199</v>
      </c>
      <c r="BE264" s="233">
        <f>IF(N264="základní",J264,0)</f>
        <v>0</v>
      </c>
      <c r="BF264" s="233">
        <f>IF(N264="snížená",J264,0)</f>
        <v>0</v>
      </c>
      <c r="BG264" s="233">
        <f>IF(N264="zákl. přenesená",J264,0)</f>
        <v>0</v>
      </c>
      <c r="BH264" s="233">
        <f>IF(N264="sníž. přenesená",J264,0)</f>
        <v>0</v>
      </c>
      <c r="BI264" s="233">
        <f>IF(N264="nulová",J264,0)</f>
        <v>0</v>
      </c>
      <c r="BJ264" s="18" t="s">
        <v>84</v>
      </c>
      <c r="BK264" s="233">
        <f>ROUND(I264*H264,2)</f>
        <v>0</v>
      </c>
      <c r="BL264" s="18" t="s">
        <v>209</v>
      </c>
      <c r="BM264" s="232" t="s">
        <v>454</v>
      </c>
    </row>
    <row r="265" spans="1:47" s="2" customFormat="1" ht="12">
      <c r="A265" s="40"/>
      <c r="B265" s="41"/>
      <c r="C265" s="42"/>
      <c r="D265" s="234" t="s">
        <v>210</v>
      </c>
      <c r="E265" s="42"/>
      <c r="F265" s="235" t="s">
        <v>460</v>
      </c>
      <c r="G265" s="42"/>
      <c r="H265" s="42"/>
      <c r="I265" s="138"/>
      <c r="J265" s="42"/>
      <c r="K265" s="42"/>
      <c r="L265" s="46"/>
      <c r="M265" s="236"/>
      <c r="N265" s="237"/>
      <c r="O265" s="86"/>
      <c r="P265" s="86"/>
      <c r="Q265" s="86"/>
      <c r="R265" s="86"/>
      <c r="S265" s="86"/>
      <c r="T265" s="87"/>
      <c r="U265" s="40"/>
      <c r="V265" s="40"/>
      <c r="W265" s="40"/>
      <c r="X265" s="40"/>
      <c r="Y265" s="40"/>
      <c r="Z265" s="40"/>
      <c r="AA265" s="40"/>
      <c r="AB265" s="40"/>
      <c r="AC265" s="40"/>
      <c r="AD265" s="40"/>
      <c r="AE265" s="40"/>
      <c r="AT265" s="18" t="s">
        <v>210</v>
      </c>
      <c r="AU265" s="18" t="s">
        <v>86</v>
      </c>
    </row>
    <row r="266" spans="1:65" s="2" customFormat="1" ht="50.4" customHeight="1">
      <c r="A266" s="40"/>
      <c r="B266" s="41"/>
      <c r="C266" s="260" t="s">
        <v>456</v>
      </c>
      <c r="D266" s="260" t="s">
        <v>222</v>
      </c>
      <c r="E266" s="261" t="s">
        <v>429</v>
      </c>
      <c r="F266" s="262" t="s">
        <v>430</v>
      </c>
      <c r="G266" s="263" t="s">
        <v>296</v>
      </c>
      <c r="H266" s="264">
        <v>22408.722</v>
      </c>
      <c r="I266" s="265"/>
      <c r="J266" s="266">
        <f>ROUND(I266*H266,2)</f>
        <v>0</v>
      </c>
      <c r="K266" s="262" t="s">
        <v>207</v>
      </c>
      <c r="L266" s="46"/>
      <c r="M266" s="267" t="s">
        <v>32</v>
      </c>
      <c r="N266" s="268" t="s">
        <v>48</v>
      </c>
      <c r="O266" s="86"/>
      <c r="P266" s="230">
        <f>O266*H266</f>
        <v>0</v>
      </c>
      <c r="Q266" s="230">
        <v>0</v>
      </c>
      <c r="R266" s="230">
        <f>Q266*H266</f>
        <v>0</v>
      </c>
      <c r="S266" s="230">
        <v>0</v>
      </c>
      <c r="T266" s="231">
        <f>S266*H266</f>
        <v>0</v>
      </c>
      <c r="U266" s="40"/>
      <c r="V266" s="40"/>
      <c r="W266" s="40"/>
      <c r="X266" s="40"/>
      <c r="Y266" s="40"/>
      <c r="Z266" s="40"/>
      <c r="AA266" s="40"/>
      <c r="AB266" s="40"/>
      <c r="AC266" s="40"/>
      <c r="AD266" s="40"/>
      <c r="AE266" s="40"/>
      <c r="AR266" s="232" t="s">
        <v>209</v>
      </c>
      <c r="AT266" s="232" t="s">
        <v>222</v>
      </c>
      <c r="AU266" s="232" t="s">
        <v>86</v>
      </c>
      <c r="AY266" s="18" t="s">
        <v>199</v>
      </c>
      <c r="BE266" s="233">
        <f>IF(N266="základní",J266,0)</f>
        <v>0</v>
      </c>
      <c r="BF266" s="233">
        <f>IF(N266="snížená",J266,0)</f>
        <v>0</v>
      </c>
      <c r="BG266" s="233">
        <f>IF(N266="zákl. přenesená",J266,0)</f>
        <v>0</v>
      </c>
      <c r="BH266" s="233">
        <f>IF(N266="sníž. přenesená",J266,0)</f>
        <v>0</v>
      </c>
      <c r="BI266" s="233">
        <f>IF(N266="nulová",J266,0)</f>
        <v>0</v>
      </c>
      <c r="BJ266" s="18" t="s">
        <v>84</v>
      </c>
      <c r="BK266" s="233">
        <f>ROUND(I266*H266,2)</f>
        <v>0</v>
      </c>
      <c r="BL266" s="18" t="s">
        <v>209</v>
      </c>
      <c r="BM266" s="232" t="s">
        <v>459</v>
      </c>
    </row>
    <row r="267" spans="1:47" s="2" customFormat="1" ht="12">
      <c r="A267" s="40"/>
      <c r="B267" s="41"/>
      <c r="C267" s="42"/>
      <c r="D267" s="234" t="s">
        <v>210</v>
      </c>
      <c r="E267" s="42"/>
      <c r="F267" s="235" t="s">
        <v>430</v>
      </c>
      <c r="G267" s="42"/>
      <c r="H267" s="42"/>
      <c r="I267" s="138"/>
      <c r="J267" s="42"/>
      <c r="K267" s="42"/>
      <c r="L267" s="46"/>
      <c r="M267" s="236"/>
      <c r="N267" s="237"/>
      <c r="O267" s="86"/>
      <c r="P267" s="86"/>
      <c r="Q267" s="86"/>
      <c r="R267" s="86"/>
      <c r="S267" s="86"/>
      <c r="T267" s="87"/>
      <c r="U267" s="40"/>
      <c r="V267" s="40"/>
      <c r="W267" s="40"/>
      <c r="X267" s="40"/>
      <c r="Y267" s="40"/>
      <c r="Z267" s="40"/>
      <c r="AA267" s="40"/>
      <c r="AB267" s="40"/>
      <c r="AC267" s="40"/>
      <c r="AD267" s="40"/>
      <c r="AE267" s="40"/>
      <c r="AT267" s="18" t="s">
        <v>210</v>
      </c>
      <c r="AU267" s="18" t="s">
        <v>86</v>
      </c>
    </row>
    <row r="268" spans="1:65" s="2" customFormat="1" ht="19.8" customHeight="1">
      <c r="A268" s="40"/>
      <c r="B268" s="41"/>
      <c r="C268" s="260" t="s">
        <v>363</v>
      </c>
      <c r="D268" s="260" t="s">
        <v>222</v>
      </c>
      <c r="E268" s="261" t="s">
        <v>466</v>
      </c>
      <c r="F268" s="262" t="s">
        <v>467</v>
      </c>
      <c r="G268" s="263" t="s">
        <v>296</v>
      </c>
      <c r="H268" s="264">
        <v>22408.722</v>
      </c>
      <c r="I268" s="265"/>
      <c r="J268" s="266">
        <f>ROUND(I268*H268,2)</f>
        <v>0</v>
      </c>
      <c r="K268" s="262" t="s">
        <v>207</v>
      </c>
      <c r="L268" s="46"/>
      <c r="M268" s="267" t="s">
        <v>32</v>
      </c>
      <c r="N268" s="268" t="s">
        <v>48</v>
      </c>
      <c r="O268" s="86"/>
      <c r="P268" s="230">
        <f>O268*H268</f>
        <v>0</v>
      </c>
      <c r="Q268" s="230">
        <v>0</v>
      </c>
      <c r="R268" s="230">
        <f>Q268*H268</f>
        <v>0</v>
      </c>
      <c r="S268" s="230">
        <v>0</v>
      </c>
      <c r="T268" s="231">
        <f>S268*H268</f>
        <v>0</v>
      </c>
      <c r="U268" s="40"/>
      <c r="V268" s="40"/>
      <c r="W268" s="40"/>
      <c r="X268" s="40"/>
      <c r="Y268" s="40"/>
      <c r="Z268" s="40"/>
      <c r="AA268" s="40"/>
      <c r="AB268" s="40"/>
      <c r="AC268" s="40"/>
      <c r="AD268" s="40"/>
      <c r="AE268" s="40"/>
      <c r="AR268" s="232" t="s">
        <v>209</v>
      </c>
      <c r="AT268" s="232" t="s">
        <v>222</v>
      </c>
      <c r="AU268" s="232" t="s">
        <v>86</v>
      </c>
      <c r="AY268" s="18" t="s">
        <v>199</v>
      </c>
      <c r="BE268" s="233">
        <f>IF(N268="základní",J268,0)</f>
        <v>0</v>
      </c>
      <c r="BF268" s="233">
        <f>IF(N268="snížená",J268,0)</f>
        <v>0</v>
      </c>
      <c r="BG268" s="233">
        <f>IF(N268="zákl. přenesená",J268,0)</f>
        <v>0</v>
      </c>
      <c r="BH268" s="233">
        <f>IF(N268="sníž. přenesená",J268,0)</f>
        <v>0</v>
      </c>
      <c r="BI268" s="233">
        <f>IF(N268="nulová",J268,0)</f>
        <v>0</v>
      </c>
      <c r="BJ268" s="18" t="s">
        <v>84</v>
      </c>
      <c r="BK268" s="233">
        <f>ROUND(I268*H268,2)</f>
        <v>0</v>
      </c>
      <c r="BL268" s="18" t="s">
        <v>209</v>
      </c>
      <c r="BM268" s="232" t="s">
        <v>463</v>
      </c>
    </row>
    <row r="269" spans="1:47" s="2" customFormat="1" ht="12">
      <c r="A269" s="40"/>
      <c r="B269" s="41"/>
      <c r="C269" s="42"/>
      <c r="D269" s="234" t="s">
        <v>210</v>
      </c>
      <c r="E269" s="42"/>
      <c r="F269" s="235" t="s">
        <v>467</v>
      </c>
      <c r="G269" s="42"/>
      <c r="H269" s="42"/>
      <c r="I269" s="138"/>
      <c r="J269" s="42"/>
      <c r="K269" s="42"/>
      <c r="L269" s="46"/>
      <c r="M269" s="272"/>
      <c r="N269" s="273"/>
      <c r="O269" s="274"/>
      <c r="P269" s="274"/>
      <c r="Q269" s="274"/>
      <c r="R269" s="274"/>
      <c r="S269" s="274"/>
      <c r="T269" s="275"/>
      <c r="U269" s="40"/>
      <c r="V269" s="40"/>
      <c r="W269" s="40"/>
      <c r="X269" s="40"/>
      <c r="Y269" s="40"/>
      <c r="Z269" s="40"/>
      <c r="AA269" s="40"/>
      <c r="AB269" s="40"/>
      <c r="AC269" s="40"/>
      <c r="AD269" s="40"/>
      <c r="AE269" s="40"/>
      <c r="AT269" s="18" t="s">
        <v>210</v>
      </c>
      <c r="AU269" s="18" t="s">
        <v>86</v>
      </c>
    </row>
    <row r="270" spans="1:31" s="2" customFormat="1" ht="6.95" customHeight="1">
      <c r="A270" s="40"/>
      <c r="B270" s="61"/>
      <c r="C270" s="62"/>
      <c r="D270" s="62"/>
      <c r="E270" s="62"/>
      <c r="F270" s="62"/>
      <c r="G270" s="62"/>
      <c r="H270" s="62"/>
      <c r="I270" s="168"/>
      <c r="J270" s="62"/>
      <c r="K270" s="62"/>
      <c r="L270" s="46"/>
      <c r="M270" s="40"/>
      <c r="O270" s="40"/>
      <c r="P270" s="40"/>
      <c r="Q270" s="40"/>
      <c r="R270" s="40"/>
      <c r="S270" s="40"/>
      <c r="T270" s="40"/>
      <c r="U270" s="40"/>
      <c r="V270" s="40"/>
      <c r="W270" s="40"/>
      <c r="X270" s="40"/>
      <c r="Y270" s="40"/>
      <c r="Z270" s="40"/>
      <c r="AA270" s="40"/>
      <c r="AB270" s="40"/>
      <c r="AC270" s="40"/>
      <c r="AD270" s="40"/>
      <c r="AE270" s="40"/>
    </row>
  </sheetData>
  <sheetProtection password="CC35" sheet="1" objects="1" scenarios="1" formatColumns="0" formatRows="0" autoFilter="0"/>
  <autoFilter ref="C84:K269"/>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24"/>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101</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630</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ROUND((SUM(BE83:BE123)),15)</f>
        <v>0</v>
      </c>
      <c r="G33" s="40"/>
      <c r="H33" s="40"/>
      <c r="I33" s="157">
        <v>0.21</v>
      </c>
      <c r="J33" s="156">
        <f>ROUND(((SUM(BE83:BE123))*I33),15)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ROUND((SUM(BF83:BF123)),15)</f>
        <v>0</v>
      </c>
      <c r="G34" s="40"/>
      <c r="H34" s="40"/>
      <c r="I34" s="157">
        <v>0.15</v>
      </c>
      <c r="J34" s="156">
        <f>ROUND(((SUM(BF83:BF123))*I34),15)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ROUND((SUM(BG83:BG123)),15)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ROUND((SUM(BH83:BH123)),15)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ROUND((SUM(BI83:BI123)),15)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01-12-01 - Zast. Borovnička, úprava nástupní hrany</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J84</f>
        <v>0</v>
      </c>
      <c r="K60" s="179"/>
      <c r="L60" s="184"/>
      <c r="S60" s="9"/>
      <c r="T60" s="9"/>
      <c r="U60" s="9"/>
      <c r="V60" s="9"/>
      <c r="W60" s="9"/>
      <c r="X60" s="9"/>
      <c r="Y60" s="9"/>
      <c r="Z60" s="9"/>
      <c r="AA60" s="9"/>
      <c r="AB60" s="9"/>
      <c r="AC60" s="9"/>
      <c r="AD60" s="9"/>
      <c r="AE60" s="9"/>
    </row>
    <row r="61" spans="1:31" s="10" customFormat="1" ht="19.9" customHeight="1">
      <c r="A61" s="10"/>
      <c r="B61" s="185"/>
      <c r="C61" s="186"/>
      <c r="D61" s="187" t="s">
        <v>182</v>
      </c>
      <c r="E61" s="188"/>
      <c r="F61" s="188"/>
      <c r="G61" s="188"/>
      <c r="H61" s="188"/>
      <c r="I61" s="189"/>
      <c r="J61" s="190">
        <f>J85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284</v>
      </c>
      <c r="E62" s="188"/>
      <c r="F62" s="188"/>
      <c r="G62" s="188"/>
      <c r="H62" s="188"/>
      <c r="I62" s="189"/>
      <c r="J62" s="190">
        <f>J102</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631</v>
      </c>
      <c r="E63" s="188"/>
      <c r="F63" s="188"/>
      <c r="G63" s="188"/>
      <c r="H63" s="188"/>
      <c r="I63" s="189"/>
      <c r="J63" s="190">
        <f>J115</f>
        <v>0</v>
      </c>
      <c r="K63" s="186"/>
      <c r="L63" s="191"/>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138"/>
      <c r="J64" s="42"/>
      <c r="K64" s="42"/>
      <c r="L64" s="139"/>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168"/>
      <c r="J65" s="62"/>
      <c r="K65" s="62"/>
      <c r="L65" s="139"/>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171"/>
      <c r="J69" s="64"/>
      <c r="K69" s="64"/>
      <c r="L69" s="139"/>
      <c r="S69" s="40"/>
      <c r="T69" s="40"/>
      <c r="U69" s="40"/>
      <c r="V69" s="40"/>
      <c r="W69" s="40"/>
      <c r="X69" s="40"/>
      <c r="Y69" s="40"/>
      <c r="Z69" s="40"/>
      <c r="AA69" s="40"/>
      <c r="AB69" s="40"/>
      <c r="AC69" s="40"/>
      <c r="AD69" s="40"/>
      <c r="AE69" s="40"/>
    </row>
    <row r="70" spans="1:31" s="2" customFormat="1" ht="24.95" customHeight="1">
      <c r="A70" s="40"/>
      <c r="B70" s="41"/>
      <c r="C70" s="24" t="s">
        <v>184</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4" customHeight="1">
      <c r="A73" s="40"/>
      <c r="B73" s="41"/>
      <c r="C73" s="42"/>
      <c r="D73" s="42"/>
      <c r="E73" s="172" t="str">
        <f>E7</f>
        <v>Oprava trati v úseku Mostek – Horka u Staré Paky</v>
      </c>
      <c r="F73" s="33"/>
      <c r="G73" s="33"/>
      <c r="H73" s="33"/>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3" t="s">
        <v>175</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4.4" customHeight="1">
      <c r="A75" s="40"/>
      <c r="B75" s="41"/>
      <c r="C75" s="42"/>
      <c r="D75" s="42"/>
      <c r="E75" s="71" t="str">
        <f>E9</f>
        <v>SO 01-12-01 - Zast. Borovnička, úprava nástupní hrany</v>
      </c>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3" t="s">
        <v>22</v>
      </c>
      <c r="D77" s="42"/>
      <c r="E77" s="42"/>
      <c r="F77" s="28" t="str">
        <f>F12</f>
        <v>Mostek - Horka u St. Paky</v>
      </c>
      <c r="G77" s="42"/>
      <c r="H77" s="42"/>
      <c r="I77" s="142" t="s">
        <v>24</v>
      </c>
      <c r="J77" s="74" t="str">
        <f>IF(J12="","",J12)</f>
        <v>12. 3. 2020</v>
      </c>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5.6" customHeight="1">
      <c r="A79" s="40"/>
      <c r="B79" s="41"/>
      <c r="C79" s="33" t="s">
        <v>30</v>
      </c>
      <c r="D79" s="42"/>
      <c r="E79" s="42"/>
      <c r="F79" s="28" t="str">
        <f>E15</f>
        <v>Správa železnic, státní organizace</v>
      </c>
      <c r="G79" s="42"/>
      <c r="H79" s="42"/>
      <c r="I79" s="142" t="s">
        <v>37</v>
      </c>
      <c r="J79" s="38" t="str">
        <f>E21</f>
        <v>Prodin, a.s.</v>
      </c>
      <c r="K79" s="42"/>
      <c r="L79" s="139"/>
      <c r="S79" s="40"/>
      <c r="T79" s="40"/>
      <c r="U79" s="40"/>
      <c r="V79" s="40"/>
      <c r="W79" s="40"/>
      <c r="X79" s="40"/>
      <c r="Y79" s="40"/>
      <c r="Z79" s="40"/>
      <c r="AA79" s="40"/>
      <c r="AB79" s="40"/>
      <c r="AC79" s="40"/>
      <c r="AD79" s="40"/>
      <c r="AE79" s="40"/>
    </row>
    <row r="80" spans="1:31" s="2" customFormat="1" ht="15.6" customHeight="1">
      <c r="A80" s="40"/>
      <c r="B80" s="41"/>
      <c r="C80" s="33" t="s">
        <v>35</v>
      </c>
      <c r="D80" s="42"/>
      <c r="E80" s="42"/>
      <c r="F80" s="28" t="str">
        <f>IF(E18="","",E18)</f>
        <v>Vyplň údaj</v>
      </c>
      <c r="G80" s="42"/>
      <c r="H80" s="42"/>
      <c r="I80" s="142" t="s">
        <v>40</v>
      </c>
      <c r="J80" s="38" t="str">
        <f>E24</f>
        <v>Prodin, a.s.</v>
      </c>
      <c r="K80" s="42"/>
      <c r="L80" s="139"/>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11" customFormat="1" ht="29.25" customHeight="1">
      <c r="A82" s="192"/>
      <c r="B82" s="193"/>
      <c r="C82" s="194" t="s">
        <v>185</v>
      </c>
      <c r="D82" s="195" t="s">
        <v>62</v>
      </c>
      <c r="E82" s="195" t="s">
        <v>58</v>
      </c>
      <c r="F82" s="195" t="s">
        <v>59</v>
      </c>
      <c r="G82" s="195" t="s">
        <v>186</v>
      </c>
      <c r="H82" s="195" t="s">
        <v>187</v>
      </c>
      <c r="I82" s="196" t="s">
        <v>188</v>
      </c>
      <c r="J82" s="195" t="s">
        <v>179</v>
      </c>
      <c r="K82" s="197" t="s">
        <v>189</v>
      </c>
      <c r="L82" s="198"/>
      <c r="M82" s="94" t="s">
        <v>32</v>
      </c>
      <c r="N82" s="95" t="s">
        <v>47</v>
      </c>
      <c r="O82" s="95" t="s">
        <v>190</v>
      </c>
      <c r="P82" s="95" t="s">
        <v>191</v>
      </c>
      <c r="Q82" s="95" t="s">
        <v>192</v>
      </c>
      <c r="R82" s="95" t="s">
        <v>193</v>
      </c>
      <c r="S82" s="95" t="s">
        <v>194</v>
      </c>
      <c r="T82" s="96" t="s">
        <v>195</v>
      </c>
      <c r="U82" s="192"/>
      <c r="V82" s="192"/>
      <c r="W82" s="192"/>
      <c r="X82" s="192"/>
      <c r="Y82" s="192"/>
      <c r="Z82" s="192"/>
      <c r="AA82" s="192"/>
      <c r="AB82" s="192"/>
      <c r="AC82" s="192"/>
      <c r="AD82" s="192"/>
      <c r="AE82" s="192"/>
    </row>
    <row r="83" spans="1:63" s="2" customFormat="1" ht="22.8" customHeight="1">
      <c r="A83" s="40"/>
      <c r="B83" s="41"/>
      <c r="C83" s="101" t="s">
        <v>196</v>
      </c>
      <c r="D83" s="42"/>
      <c r="E83" s="42"/>
      <c r="F83" s="42"/>
      <c r="G83" s="42"/>
      <c r="H83" s="42"/>
      <c r="I83" s="138"/>
      <c r="J83" s="199">
        <f>BK83</f>
        <v>0</v>
      </c>
      <c r="K83" s="42"/>
      <c r="L83" s="46"/>
      <c r="M83" s="97"/>
      <c r="N83" s="200"/>
      <c r="O83" s="98"/>
      <c r="P83" s="201">
        <f>P84</f>
        <v>0</v>
      </c>
      <c r="Q83" s="98"/>
      <c r="R83" s="201">
        <f>R84</f>
        <v>0</v>
      </c>
      <c r="S83" s="98"/>
      <c r="T83" s="202">
        <f>T84</f>
        <v>0</v>
      </c>
      <c r="U83" s="40"/>
      <c r="V83" s="40"/>
      <c r="W83" s="40"/>
      <c r="X83" s="40"/>
      <c r="Y83" s="40"/>
      <c r="Z83" s="40"/>
      <c r="AA83" s="40"/>
      <c r="AB83" s="40"/>
      <c r="AC83" s="40"/>
      <c r="AD83" s="40"/>
      <c r="AE83" s="40"/>
      <c r="AT83" s="18" t="s">
        <v>76</v>
      </c>
      <c r="AU83" s="18" t="s">
        <v>180</v>
      </c>
      <c r="BK83" s="203">
        <f>BK84</f>
        <v>0</v>
      </c>
    </row>
    <row r="84" spans="1:63" s="12" customFormat="1" ht="25.9" customHeight="1">
      <c r="A84" s="12"/>
      <c r="B84" s="204"/>
      <c r="C84" s="205"/>
      <c r="D84" s="206" t="s">
        <v>76</v>
      </c>
      <c r="E84" s="207" t="s">
        <v>197</v>
      </c>
      <c r="F84" s="207" t="s">
        <v>198</v>
      </c>
      <c r="G84" s="205"/>
      <c r="H84" s="205"/>
      <c r="I84" s="208"/>
      <c r="J84" s="209">
        <f>BK84</f>
        <v>0</v>
      </c>
      <c r="K84" s="205"/>
      <c r="L84" s="210"/>
      <c r="M84" s="211"/>
      <c r="N84" s="212"/>
      <c r="O84" s="212"/>
      <c r="P84" s="213">
        <f>P85+P102+P115</f>
        <v>0</v>
      </c>
      <c r="Q84" s="212"/>
      <c r="R84" s="213">
        <f>R85+R102+R115</f>
        <v>0</v>
      </c>
      <c r="S84" s="212"/>
      <c r="T84" s="214">
        <f>T85+T102+T115</f>
        <v>0</v>
      </c>
      <c r="U84" s="12"/>
      <c r="V84" s="12"/>
      <c r="W84" s="12"/>
      <c r="X84" s="12"/>
      <c r="Y84" s="12"/>
      <c r="Z84" s="12"/>
      <c r="AA84" s="12"/>
      <c r="AB84" s="12"/>
      <c r="AC84" s="12"/>
      <c r="AD84" s="12"/>
      <c r="AE84" s="12"/>
      <c r="AR84" s="215" t="s">
        <v>84</v>
      </c>
      <c r="AT84" s="216" t="s">
        <v>76</v>
      </c>
      <c r="AU84" s="216" t="s">
        <v>6</v>
      </c>
      <c r="AY84" s="215" t="s">
        <v>199</v>
      </c>
      <c r="BK84" s="217">
        <f>BK85+BK102+BK115</f>
        <v>0</v>
      </c>
    </row>
    <row r="85" spans="1:63" s="12" customFormat="1" ht="22.8" customHeight="1">
      <c r="A85" s="12"/>
      <c r="B85" s="204"/>
      <c r="C85" s="205"/>
      <c r="D85" s="206" t="s">
        <v>76</v>
      </c>
      <c r="E85" s="218" t="s">
        <v>200</v>
      </c>
      <c r="F85" s="218" t="s">
        <v>201</v>
      </c>
      <c r="G85" s="205"/>
      <c r="H85" s="205"/>
      <c r="I85" s="208"/>
      <c r="J85" s="219">
        <f>BK85</f>
        <v>0</v>
      </c>
      <c r="K85" s="205"/>
      <c r="L85" s="210"/>
      <c r="M85" s="211"/>
      <c r="N85" s="212"/>
      <c r="O85" s="212"/>
      <c r="P85" s="213">
        <f>SUM(P86:P101)</f>
        <v>0</v>
      </c>
      <c r="Q85" s="212"/>
      <c r="R85" s="213">
        <f>SUM(R86:R101)</f>
        <v>0</v>
      </c>
      <c r="S85" s="212"/>
      <c r="T85" s="214">
        <f>SUM(T86:T101)</f>
        <v>0</v>
      </c>
      <c r="U85" s="12"/>
      <c r="V85" s="12"/>
      <c r="W85" s="12"/>
      <c r="X85" s="12"/>
      <c r="Y85" s="12"/>
      <c r="Z85" s="12"/>
      <c r="AA85" s="12"/>
      <c r="AB85" s="12"/>
      <c r="AC85" s="12"/>
      <c r="AD85" s="12"/>
      <c r="AE85" s="12"/>
      <c r="AR85" s="215" t="s">
        <v>84</v>
      </c>
      <c r="AT85" s="216" t="s">
        <v>76</v>
      </c>
      <c r="AU85" s="216" t="s">
        <v>84</v>
      </c>
      <c r="AY85" s="215" t="s">
        <v>199</v>
      </c>
      <c r="BK85" s="217">
        <f>SUM(BK86:BK101)</f>
        <v>0</v>
      </c>
    </row>
    <row r="86" spans="1:65" s="2" customFormat="1" ht="19.8" customHeight="1">
      <c r="A86" s="40"/>
      <c r="B86" s="41"/>
      <c r="C86" s="260" t="s">
        <v>84</v>
      </c>
      <c r="D86" s="260" t="s">
        <v>222</v>
      </c>
      <c r="E86" s="261" t="s">
        <v>632</v>
      </c>
      <c r="F86" s="262" t="s">
        <v>633</v>
      </c>
      <c r="G86" s="263" t="s">
        <v>288</v>
      </c>
      <c r="H86" s="264">
        <v>12</v>
      </c>
      <c r="I86" s="265"/>
      <c r="J86" s="266">
        <f>ROUND(I86*H86,2)</f>
        <v>0</v>
      </c>
      <c r="K86" s="262" t="s">
        <v>207</v>
      </c>
      <c r="L86" s="46"/>
      <c r="M86" s="267" t="s">
        <v>32</v>
      </c>
      <c r="N86" s="268" t="s">
        <v>48</v>
      </c>
      <c r="O86" s="86"/>
      <c r="P86" s="230">
        <f>O86*H86</f>
        <v>0</v>
      </c>
      <c r="Q86" s="230">
        <v>0</v>
      </c>
      <c r="R86" s="230">
        <f>Q86*H86</f>
        <v>0</v>
      </c>
      <c r="S86" s="230">
        <v>0</v>
      </c>
      <c r="T86" s="231">
        <f>S86*H86</f>
        <v>0</v>
      </c>
      <c r="U86" s="40"/>
      <c r="V86" s="40"/>
      <c r="W86" s="40"/>
      <c r="X86" s="40"/>
      <c r="Y86" s="40"/>
      <c r="Z86" s="40"/>
      <c r="AA86" s="40"/>
      <c r="AB86" s="40"/>
      <c r="AC86" s="40"/>
      <c r="AD86" s="40"/>
      <c r="AE86" s="40"/>
      <c r="AR86" s="232" t="s">
        <v>209</v>
      </c>
      <c r="AT86" s="232" t="s">
        <v>222</v>
      </c>
      <c r="AU86" s="232" t="s">
        <v>86</v>
      </c>
      <c r="AY86" s="18" t="s">
        <v>199</v>
      </c>
      <c r="BE86" s="233">
        <f>IF(N86="základní",J86,0)</f>
        <v>0</v>
      </c>
      <c r="BF86" s="233">
        <f>IF(N86="snížená",J86,0)</f>
        <v>0</v>
      </c>
      <c r="BG86" s="233">
        <f>IF(N86="zákl. přenesená",J86,0)</f>
        <v>0</v>
      </c>
      <c r="BH86" s="233">
        <f>IF(N86="sníž. přenesená",J86,0)</f>
        <v>0</v>
      </c>
      <c r="BI86" s="233">
        <f>IF(N86="nulová",J86,0)</f>
        <v>0</v>
      </c>
      <c r="BJ86" s="18" t="s">
        <v>84</v>
      </c>
      <c r="BK86" s="233">
        <f>ROUND(I86*H86,2)</f>
        <v>0</v>
      </c>
      <c r="BL86" s="18" t="s">
        <v>209</v>
      </c>
      <c r="BM86" s="232" t="s">
        <v>86</v>
      </c>
    </row>
    <row r="87" spans="1:47" s="2" customFormat="1" ht="12">
      <c r="A87" s="40"/>
      <c r="B87" s="41"/>
      <c r="C87" s="42"/>
      <c r="D87" s="234" t="s">
        <v>210</v>
      </c>
      <c r="E87" s="42"/>
      <c r="F87" s="235" t="s">
        <v>633</v>
      </c>
      <c r="G87" s="42"/>
      <c r="H87" s="42"/>
      <c r="I87" s="138"/>
      <c r="J87" s="42"/>
      <c r="K87" s="42"/>
      <c r="L87" s="46"/>
      <c r="M87" s="236"/>
      <c r="N87" s="237"/>
      <c r="O87" s="86"/>
      <c r="P87" s="86"/>
      <c r="Q87" s="86"/>
      <c r="R87" s="86"/>
      <c r="S87" s="86"/>
      <c r="T87" s="87"/>
      <c r="U87" s="40"/>
      <c r="V87" s="40"/>
      <c r="W87" s="40"/>
      <c r="X87" s="40"/>
      <c r="Y87" s="40"/>
      <c r="Z87" s="40"/>
      <c r="AA87" s="40"/>
      <c r="AB87" s="40"/>
      <c r="AC87" s="40"/>
      <c r="AD87" s="40"/>
      <c r="AE87" s="40"/>
      <c r="AT87" s="18" t="s">
        <v>210</v>
      </c>
      <c r="AU87" s="18" t="s">
        <v>86</v>
      </c>
    </row>
    <row r="88" spans="1:65" s="2" customFormat="1" ht="19.8" customHeight="1">
      <c r="A88" s="40"/>
      <c r="B88" s="41"/>
      <c r="C88" s="260" t="s">
        <v>86</v>
      </c>
      <c r="D88" s="260" t="s">
        <v>222</v>
      </c>
      <c r="E88" s="261" t="s">
        <v>634</v>
      </c>
      <c r="F88" s="262" t="s">
        <v>635</v>
      </c>
      <c r="G88" s="263" t="s">
        <v>288</v>
      </c>
      <c r="H88" s="264">
        <v>12</v>
      </c>
      <c r="I88" s="265"/>
      <c r="J88" s="266">
        <f>ROUND(I88*H88,2)</f>
        <v>0</v>
      </c>
      <c r="K88" s="262" t="s">
        <v>207</v>
      </c>
      <c r="L88" s="46"/>
      <c r="M88" s="267" t="s">
        <v>32</v>
      </c>
      <c r="N88" s="268" t="s">
        <v>48</v>
      </c>
      <c r="O88" s="86"/>
      <c r="P88" s="230">
        <f>O88*H88</f>
        <v>0</v>
      </c>
      <c r="Q88" s="230">
        <v>0</v>
      </c>
      <c r="R88" s="230">
        <f>Q88*H88</f>
        <v>0</v>
      </c>
      <c r="S88" s="230">
        <v>0</v>
      </c>
      <c r="T88" s="231">
        <f>S88*H88</f>
        <v>0</v>
      </c>
      <c r="U88" s="40"/>
      <c r="V88" s="40"/>
      <c r="W88" s="40"/>
      <c r="X88" s="40"/>
      <c r="Y88" s="40"/>
      <c r="Z88" s="40"/>
      <c r="AA88" s="40"/>
      <c r="AB88" s="40"/>
      <c r="AC88" s="40"/>
      <c r="AD88" s="40"/>
      <c r="AE88" s="40"/>
      <c r="AR88" s="232" t="s">
        <v>209</v>
      </c>
      <c r="AT88" s="232" t="s">
        <v>222</v>
      </c>
      <c r="AU88" s="232" t="s">
        <v>86</v>
      </c>
      <c r="AY88" s="18" t="s">
        <v>199</v>
      </c>
      <c r="BE88" s="233">
        <f>IF(N88="základní",J88,0)</f>
        <v>0</v>
      </c>
      <c r="BF88" s="233">
        <f>IF(N88="snížená",J88,0)</f>
        <v>0</v>
      </c>
      <c r="BG88" s="233">
        <f>IF(N88="zákl. přenesená",J88,0)</f>
        <v>0</v>
      </c>
      <c r="BH88" s="233">
        <f>IF(N88="sníž. přenesená",J88,0)</f>
        <v>0</v>
      </c>
      <c r="BI88" s="233">
        <f>IF(N88="nulová",J88,0)</f>
        <v>0</v>
      </c>
      <c r="BJ88" s="18" t="s">
        <v>84</v>
      </c>
      <c r="BK88" s="233">
        <f>ROUND(I88*H88,2)</f>
        <v>0</v>
      </c>
      <c r="BL88" s="18" t="s">
        <v>209</v>
      </c>
      <c r="BM88" s="232" t="s">
        <v>209</v>
      </c>
    </row>
    <row r="89" spans="1:47" s="2" customFormat="1" ht="12">
      <c r="A89" s="40"/>
      <c r="B89" s="41"/>
      <c r="C89" s="42"/>
      <c r="D89" s="234" t="s">
        <v>210</v>
      </c>
      <c r="E89" s="42"/>
      <c r="F89" s="235" t="s">
        <v>635</v>
      </c>
      <c r="G89" s="42"/>
      <c r="H89" s="42"/>
      <c r="I89" s="138"/>
      <c r="J89" s="42"/>
      <c r="K89" s="42"/>
      <c r="L89" s="46"/>
      <c r="M89" s="236"/>
      <c r="N89" s="237"/>
      <c r="O89" s="86"/>
      <c r="P89" s="86"/>
      <c r="Q89" s="86"/>
      <c r="R89" s="86"/>
      <c r="S89" s="86"/>
      <c r="T89" s="87"/>
      <c r="U89" s="40"/>
      <c r="V89" s="40"/>
      <c r="W89" s="40"/>
      <c r="X89" s="40"/>
      <c r="Y89" s="40"/>
      <c r="Z89" s="40"/>
      <c r="AA89" s="40"/>
      <c r="AB89" s="40"/>
      <c r="AC89" s="40"/>
      <c r="AD89" s="40"/>
      <c r="AE89" s="40"/>
      <c r="AT89" s="18" t="s">
        <v>210</v>
      </c>
      <c r="AU89" s="18" t="s">
        <v>86</v>
      </c>
    </row>
    <row r="90" spans="1:65" s="2" customFormat="1" ht="19.8" customHeight="1">
      <c r="A90" s="40"/>
      <c r="B90" s="41"/>
      <c r="C90" s="260" t="s">
        <v>221</v>
      </c>
      <c r="D90" s="260" t="s">
        <v>222</v>
      </c>
      <c r="E90" s="261" t="s">
        <v>636</v>
      </c>
      <c r="F90" s="262" t="s">
        <v>637</v>
      </c>
      <c r="G90" s="263" t="s">
        <v>206</v>
      </c>
      <c r="H90" s="264">
        <v>60</v>
      </c>
      <c r="I90" s="265"/>
      <c r="J90" s="266">
        <f>ROUND(I90*H90,2)</f>
        <v>0</v>
      </c>
      <c r="K90" s="262" t="s">
        <v>207</v>
      </c>
      <c r="L90" s="46"/>
      <c r="M90" s="267" t="s">
        <v>32</v>
      </c>
      <c r="N90" s="268" t="s">
        <v>48</v>
      </c>
      <c r="O90" s="86"/>
      <c r="P90" s="230">
        <f>O90*H90</f>
        <v>0</v>
      </c>
      <c r="Q90" s="230">
        <v>0</v>
      </c>
      <c r="R90" s="230">
        <f>Q90*H90</f>
        <v>0</v>
      </c>
      <c r="S90" s="230">
        <v>0</v>
      </c>
      <c r="T90" s="231">
        <f>S90*H90</f>
        <v>0</v>
      </c>
      <c r="U90" s="40"/>
      <c r="V90" s="40"/>
      <c r="W90" s="40"/>
      <c r="X90" s="40"/>
      <c r="Y90" s="40"/>
      <c r="Z90" s="40"/>
      <c r="AA90" s="40"/>
      <c r="AB90" s="40"/>
      <c r="AC90" s="40"/>
      <c r="AD90" s="40"/>
      <c r="AE90" s="40"/>
      <c r="AR90" s="232" t="s">
        <v>209</v>
      </c>
      <c r="AT90" s="232" t="s">
        <v>222</v>
      </c>
      <c r="AU90" s="232" t="s">
        <v>86</v>
      </c>
      <c r="AY90" s="18" t="s">
        <v>199</v>
      </c>
      <c r="BE90" s="233">
        <f>IF(N90="základní",J90,0)</f>
        <v>0</v>
      </c>
      <c r="BF90" s="233">
        <f>IF(N90="snížená",J90,0)</f>
        <v>0</v>
      </c>
      <c r="BG90" s="233">
        <f>IF(N90="zákl. přenesená",J90,0)</f>
        <v>0</v>
      </c>
      <c r="BH90" s="233">
        <f>IF(N90="sníž. přenesená",J90,0)</f>
        <v>0</v>
      </c>
      <c r="BI90" s="233">
        <f>IF(N90="nulová",J90,0)</f>
        <v>0</v>
      </c>
      <c r="BJ90" s="18" t="s">
        <v>84</v>
      </c>
      <c r="BK90" s="233">
        <f>ROUND(I90*H90,2)</f>
        <v>0</v>
      </c>
      <c r="BL90" s="18" t="s">
        <v>209</v>
      </c>
      <c r="BM90" s="232" t="s">
        <v>230</v>
      </c>
    </row>
    <row r="91" spans="1:47" s="2" customFormat="1" ht="12">
      <c r="A91" s="40"/>
      <c r="B91" s="41"/>
      <c r="C91" s="42"/>
      <c r="D91" s="234" t="s">
        <v>210</v>
      </c>
      <c r="E91" s="42"/>
      <c r="F91" s="235" t="s">
        <v>637</v>
      </c>
      <c r="G91" s="42"/>
      <c r="H91" s="42"/>
      <c r="I91" s="138"/>
      <c r="J91" s="42"/>
      <c r="K91" s="42"/>
      <c r="L91" s="46"/>
      <c r="M91" s="236"/>
      <c r="N91" s="237"/>
      <c r="O91" s="86"/>
      <c r="P91" s="86"/>
      <c r="Q91" s="86"/>
      <c r="R91" s="86"/>
      <c r="S91" s="86"/>
      <c r="T91" s="87"/>
      <c r="U91" s="40"/>
      <c r="V91" s="40"/>
      <c r="W91" s="40"/>
      <c r="X91" s="40"/>
      <c r="Y91" s="40"/>
      <c r="Z91" s="40"/>
      <c r="AA91" s="40"/>
      <c r="AB91" s="40"/>
      <c r="AC91" s="40"/>
      <c r="AD91" s="40"/>
      <c r="AE91" s="40"/>
      <c r="AT91" s="18" t="s">
        <v>210</v>
      </c>
      <c r="AU91" s="18" t="s">
        <v>86</v>
      </c>
    </row>
    <row r="92" spans="1:65" s="2" customFormat="1" ht="19.8" customHeight="1">
      <c r="A92" s="40"/>
      <c r="B92" s="41"/>
      <c r="C92" s="260" t="s">
        <v>209</v>
      </c>
      <c r="D92" s="260" t="s">
        <v>222</v>
      </c>
      <c r="E92" s="261" t="s">
        <v>638</v>
      </c>
      <c r="F92" s="262" t="s">
        <v>639</v>
      </c>
      <c r="G92" s="263" t="s">
        <v>324</v>
      </c>
      <c r="H92" s="264">
        <v>60</v>
      </c>
      <c r="I92" s="265"/>
      <c r="J92" s="266">
        <f>ROUND(I92*H92,2)</f>
        <v>0</v>
      </c>
      <c r="K92" s="262" t="s">
        <v>207</v>
      </c>
      <c r="L92" s="46"/>
      <c r="M92" s="267" t="s">
        <v>32</v>
      </c>
      <c r="N92" s="268" t="s">
        <v>48</v>
      </c>
      <c r="O92" s="86"/>
      <c r="P92" s="230">
        <f>O92*H92</f>
        <v>0</v>
      </c>
      <c r="Q92" s="230">
        <v>0</v>
      </c>
      <c r="R92" s="230">
        <f>Q92*H92</f>
        <v>0</v>
      </c>
      <c r="S92" s="230">
        <v>0</v>
      </c>
      <c r="T92" s="231">
        <f>S92*H92</f>
        <v>0</v>
      </c>
      <c r="U92" s="40"/>
      <c r="V92" s="40"/>
      <c r="W92" s="40"/>
      <c r="X92" s="40"/>
      <c r="Y92" s="40"/>
      <c r="Z92" s="40"/>
      <c r="AA92" s="40"/>
      <c r="AB92" s="40"/>
      <c r="AC92" s="40"/>
      <c r="AD92" s="40"/>
      <c r="AE92" s="40"/>
      <c r="AR92" s="232" t="s">
        <v>209</v>
      </c>
      <c r="AT92" s="232" t="s">
        <v>222</v>
      </c>
      <c r="AU92" s="232" t="s">
        <v>86</v>
      </c>
      <c r="AY92" s="18" t="s">
        <v>199</v>
      </c>
      <c r="BE92" s="233">
        <f>IF(N92="základní",J92,0)</f>
        <v>0</v>
      </c>
      <c r="BF92" s="233">
        <f>IF(N92="snížená",J92,0)</f>
        <v>0</v>
      </c>
      <c r="BG92" s="233">
        <f>IF(N92="zákl. přenesená",J92,0)</f>
        <v>0</v>
      </c>
      <c r="BH92" s="233">
        <f>IF(N92="sníž. přenesená",J92,0)</f>
        <v>0</v>
      </c>
      <c r="BI92" s="233">
        <f>IF(N92="nulová",J92,0)</f>
        <v>0</v>
      </c>
      <c r="BJ92" s="18" t="s">
        <v>84</v>
      </c>
      <c r="BK92" s="233">
        <f>ROUND(I92*H92,2)</f>
        <v>0</v>
      </c>
      <c r="BL92" s="18" t="s">
        <v>209</v>
      </c>
      <c r="BM92" s="232" t="s">
        <v>208</v>
      </c>
    </row>
    <row r="93" spans="1:47" s="2" customFormat="1" ht="12">
      <c r="A93" s="40"/>
      <c r="B93" s="41"/>
      <c r="C93" s="42"/>
      <c r="D93" s="234" t="s">
        <v>210</v>
      </c>
      <c r="E93" s="42"/>
      <c r="F93" s="235" t="s">
        <v>639</v>
      </c>
      <c r="G93" s="42"/>
      <c r="H93" s="42"/>
      <c r="I93" s="138"/>
      <c r="J93" s="42"/>
      <c r="K93" s="42"/>
      <c r="L93" s="46"/>
      <c r="M93" s="236"/>
      <c r="N93" s="237"/>
      <c r="O93" s="86"/>
      <c r="P93" s="86"/>
      <c r="Q93" s="86"/>
      <c r="R93" s="86"/>
      <c r="S93" s="86"/>
      <c r="T93" s="87"/>
      <c r="U93" s="40"/>
      <c r="V93" s="40"/>
      <c r="W93" s="40"/>
      <c r="X93" s="40"/>
      <c r="Y93" s="40"/>
      <c r="Z93" s="40"/>
      <c r="AA93" s="40"/>
      <c r="AB93" s="40"/>
      <c r="AC93" s="40"/>
      <c r="AD93" s="40"/>
      <c r="AE93" s="40"/>
      <c r="AT93" s="18" t="s">
        <v>210</v>
      </c>
      <c r="AU93" s="18" t="s">
        <v>86</v>
      </c>
    </row>
    <row r="94" spans="1:65" s="2" customFormat="1" ht="19.8" customHeight="1">
      <c r="A94" s="40"/>
      <c r="B94" s="41"/>
      <c r="C94" s="260" t="s">
        <v>200</v>
      </c>
      <c r="D94" s="260" t="s">
        <v>222</v>
      </c>
      <c r="E94" s="261" t="s">
        <v>640</v>
      </c>
      <c r="F94" s="262" t="s">
        <v>641</v>
      </c>
      <c r="G94" s="263" t="s">
        <v>288</v>
      </c>
      <c r="H94" s="264">
        <v>12</v>
      </c>
      <c r="I94" s="265"/>
      <c r="J94" s="266">
        <f>ROUND(I94*H94,2)</f>
        <v>0</v>
      </c>
      <c r="K94" s="262" t="s">
        <v>207</v>
      </c>
      <c r="L94" s="46"/>
      <c r="M94" s="267" t="s">
        <v>32</v>
      </c>
      <c r="N94" s="268" t="s">
        <v>48</v>
      </c>
      <c r="O94" s="86"/>
      <c r="P94" s="230">
        <f>O94*H94</f>
        <v>0</v>
      </c>
      <c r="Q94" s="230">
        <v>0</v>
      </c>
      <c r="R94" s="230">
        <f>Q94*H94</f>
        <v>0</v>
      </c>
      <c r="S94" s="230">
        <v>0</v>
      </c>
      <c r="T94" s="231">
        <f>S94*H94</f>
        <v>0</v>
      </c>
      <c r="U94" s="40"/>
      <c r="V94" s="40"/>
      <c r="W94" s="40"/>
      <c r="X94" s="40"/>
      <c r="Y94" s="40"/>
      <c r="Z94" s="40"/>
      <c r="AA94" s="40"/>
      <c r="AB94" s="40"/>
      <c r="AC94" s="40"/>
      <c r="AD94" s="40"/>
      <c r="AE94" s="40"/>
      <c r="AR94" s="232" t="s">
        <v>209</v>
      </c>
      <c r="AT94" s="232" t="s">
        <v>222</v>
      </c>
      <c r="AU94" s="232" t="s">
        <v>86</v>
      </c>
      <c r="AY94" s="18" t="s">
        <v>199</v>
      </c>
      <c r="BE94" s="233">
        <f>IF(N94="základní",J94,0)</f>
        <v>0</v>
      </c>
      <c r="BF94" s="233">
        <f>IF(N94="snížená",J94,0)</f>
        <v>0</v>
      </c>
      <c r="BG94" s="233">
        <f>IF(N94="zákl. přenesená",J94,0)</f>
        <v>0</v>
      </c>
      <c r="BH94" s="233">
        <f>IF(N94="sníž. přenesená",J94,0)</f>
        <v>0</v>
      </c>
      <c r="BI94" s="233">
        <f>IF(N94="nulová",J94,0)</f>
        <v>0</v>
      </c>
      <c r="BJ94" s="18" t="s">
        <v>84</v>
      </c>
      <c r="BK94" s="233">
        <f>ROUND(I94*H94,2)</f>
        <v>0</v>
      </c>
      <c r="BL94" s="18" t="s">
        <v>209</v>
      </c>
      <c r="BM94" s="232" t="s">
        <v>235</v>
      </c>
    </row>
    <row r="95" spans="1:47" s="2" customFormat="1" ht="12">
      <c r="A95" s="40"/>
      <c r="B95" s="41"/>
      <c r="C95" s="42"/>
      <c r="D95" s="234" t="s">
        <v>210</v>
      </c>
      <c r="E95" s="42"/>
      <c r="F95" s="235" t="s">
        <v>641</v>
      </c>
      <c r="G95" s="42"/>
      <c r="H95" s="42"/>
      <c r="I95" s="138"/>
      <c r="J95" s="42"/>
      <c r="K95" s="42"/>
      <c r="L95" s="46"/>
      <c r="M95" s="236"/>
      <c r="N95" s="237"/>
      <c r="O95" s="86"/>
      <c r="P95" s="86"/>
      <c r="Q95" s="86"/>
      <c r="R95" s="86"/>
      <c r="S95" s="86"/>
      <c r="T95" s="87"/>
      <c r="U95" s="40"/>
      <c r="V95" s="40"/>
      <c r="W95" s="40"/>
      <c r="X95" s="40"/>
      <c r="Y95" s="40"/>
      <c r="Z95" s="40"/>
      <c r="AA95" s="40"/>
      <c r="AB95" s="40"/>
      <c r="AC95" s="40"/>
      <c r="AD95" s="40"/>
      <c r="AE95" s="40"/>
      <c r="AT95" s="18" t="s">
        <v>210</v>
      </c>
      <c r="AU95" s="18" t="s">
        <v>86</v>
      </c>
    </row>
    <row r="96" spans="1:65" s="2" customFormat="1" ht="19.8" customHeight="1">
      <c r="A96" s="40"/>
      <c r="B96" s="41"/>
      <c r="C96" s="220" t="s">
        <v>230</v>
      </c>
      <c r="D96" s="220" t="s">
        <v>203</v>
      </c>
      <c r="E96" s="221" t="s">
        <v>642</v>
      </c>
      <c r="F96" s="222" t="s">
        <v>643</v>
      </c>
      <c r="G96" s="223" t="s">
        <v>288</v>
      </c>
      <c r="H96" s="224">
        <v>12</v>
      </c>
      <c r="I96" s="225"/>
      <c r="J96" s="226">
        <f>ROUND(I96*H96,2)</f>
        <v>0</v>
      </c>
      <c r="K96" s="222" t="s">
        <v>207</v>
      </c>
      <c r="L96" s="227"/>
      <c r="M96" s="228" t="s">
        <v>32</v>
      </c>
      <c r="N96" s="229"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208</v>
      </c>
      <c r="AT96" s="232" t="s">
        <v>203</v>
      </c>
      <c r="AU96" s="232" t="s">
        <v>86</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238</v>
      </c>
    </row>
    <row r="97" spans="1:47" s="2" customFormat="1" ht="12">
      <c r="A97" s="40"/>
      <c r="B97" s="41"/>
      <c r="C97" s="42"/>
      <c r="D97" s="234" t="s">
        <v>210</v>
      </c>
      <c r="E97" s="42"/>
      <c r="F97" s="235" t="s">
        <v>643</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86</v>
      </c>
    </row>
    <row r="98" spans="1:65" s="2" customFormat="1" ht="19.8" customHeight="1">
      <c r="A98" s="40"/>
      <c r="B98" s="41"/>
      <c r="C98" s="220" t="s">
        <v>239</v>
      </c>
      <c r="D98" s="220" t="s">
        <v>203</v>
      </c>
      <c r="E98" s="221" t="s">
        <v>644</v>
      </c>
      <c r="F98" s="222" t="s">
        <v>645</v>
      </c>
      <c r="G98" s="223" t="s">
        <v>296</v>
      </c>
      <c r="H98" s="224">
        <v>0.702</v>
      </c>
      <c r="I98" s="225"/>
      <c r="J98" s="226">
        <f>ROUND(I98*H98,2)</f>
        <v>0</v>
      </c>
      <c r="K98" s="222" t="s">
        <v>207</v>
      </c>
      <c r="L98" s="227"/>
      <c r="M98" s="228" t="s">
        <v>32</v>
      </c>
      <c r="N98" s="229"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208</v>
      </c>
      <c r="AT98" s="232" t="s">
        <v>203</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242</v>
      </c>
    </row>
    <row r="99" spans="1:47" s="2" customFormat="1" ht="12">
      <c r="A99" s="40"/>
      <c r="B99" s="41"/>
      <c r="C99" s="42"/>
      <c r="D99" s="234" t="s">
        <v>210</v>
      </c>
      <c r="E99" s="42"/>
      <c r="F99" s="235" t="s">
        <v>645</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51" s="13" customFormat="1" ht="12">
      <c r="A100" s="13"/>
      <c r="B100" s="238"/>
      <c r="C100" s="239"/>
      <c r="D100" s="234" t="s">
        <v>213</v>
      </c>
      <c r="E100" s="240" t="s">
        <v>32</v>
      </c>
      <c r="F100" s="241" t="s">
        <v>646</v>
      </c>
      <c r="G100" s="239"/>
      <c r="H100" s="242">
        <v>0.702</v>
      </c>
      <c r="I100" s="243"/>
      <c r="J100" s="239"/>
      <c r="K100" s="239"/>
      <c r="L100" s="244"/>
      <c r="M100" s="245"/>
      <c r="N100" s="246"/>
      <c r="O100" s="246"/>
      <c r="P100" s="246"/>
      <c r="Q100" s="246"/>
      <c r="R100" s="246"/>
      <c r="S100" s="246"/>
      <c r="T100" s="247"/>
      <c r="U100" s="13"/>
      <c r="V100" s="13"/>
      <c r="W100" s="13"/>
      <c r="X100" s="13"/>
      <c r="Y100" s="13"/>
      <c r="Z100" s="13"/>
      <c r="AA100" s="13"/>
      <c r="AB100" s="13"/>
      <c r="AC100" s="13"/>
      <c r="AD100" s="13"/>
      <c r="AE100" s="13"/>
      <c r="AT100" s="248" t="s">
        <v>213</v>
      </c>
      <c r="AU100" s="248" t="s">
        <v>86</v>
      </c>
      <c r="AV100" s="13" t="s">
        <v>86</v>
      </c>
      <c r="AW100" s="13" t="s">
        <v>39</v>
      </c>
      <c r="AX100" s="13" t="s">
        <v>6</v>
      </c>
      <c r="AY100" s="248" t="s">
        <v>199</v>
      </c>
    </row>
    <row r="101" spans="1:51" s="14" customFormat="1" ht="12">
      <c r="A101" s="14"/>
      <c r="B101" s="249"/>
      <c r="C101" s="250"/>
      <c r="D101" s="234" t="s">
        <v>213</v>
      </c>
      <c r="E101" s="251" t="s">
        <v>32</v>
      </c>
      <c r="F101" s="252" t="s">
        <v>215</v>
      </c>
      <c r="G101" s="250"/>
      <c r="H101" s="253">
        <v>0.702</v>
      </c>
      <c r="I101" s="254"/>
      <c r="J101" s="250"/>
      <c r="K101" s="250"/>
      <c r="L101" s="255"/>
      <c r="M101" s="269"/>
      <c r="N101" s="270"/>
      <c r="O101" s="270"/>
      <c r="P101" s="270"/>
      <c r="Q101" s="270"/>
      <c r="R101" s="270"/>
      <c r="S101" s="270"/>
      <c r="T101" s="271"/>
      <c r="U101" s="14"/>
      <c r="V101" s="14"/>
      <c r="W101" s="14"/>
      <c r="X101" s="14"/>
      <c r="Y101" s="14"/>
      <c r="Z101" s="14"/>
      <c r="AA101" s="14"/>
      <c r="AB101" s="14"/>
      <c r="AC101" s="14"/>
      <c r="AD101" s="14"/>
      <c r="AE101" s="14"/>
      <c r="AT101" s="259" t="s">
        <v>213</v>
      </c>
      <c r="AU101" s="259" t="s">
        <v>86</v>
      </c>
      <c r="AV101" s="14" t="s">
        <v>209</v>
      </c>
      <c r="AW101" s="14" t="s">
        <v>39</v>
      </c>
      <c r="AX101" s="14" t="s">
        <v>84</v>
      </c>
      <c r="AY101" s="259" t="s">
        <v>199</v>
      </c>
    </row>
    <row r="102" spans="1:63" s="12" customFormat="1" ht="22.8" customHeight="1">
      <c r="A102" s="12"/>
      <c r="B102" s="204"/>
      <c r="C102" s="205"/>
      <c r="D102" s="206" t="s">
        <v>76</v>
      </c>
      <c r="E102" s="218" t="s">
        <v>247</v>
      </c>
      <c r="F102" s="218" t="s">
        <v>248</v>
      </c>
      <c r="G102" s="205"/>
      <c r="H102" s="205"/>
      <c r="I102" s="208"/>
      <c r="J102" s="219">
        <f>BK102</f>
        <v>0</v>
      </c>
      <c r="K102" s="205"/>
      <c r="L102" s="210"/>
      <c r="M102" s="211"/>
      <c r="N102" s="212"/>
      <c r="O102" s="212"/>
      <c r="P102" s="213">
        <f>SUM(P103:P114)</f>
        <v>0</v>
      </c>
      <c r="Q102" s="212"/>
      <c r="R102" s="213">
        <f>SUM(R103:R114)</f>
        <v>0</v>
      </c>
      <c r="S102" s="212"/>
      <c r="T102" s="214">
        <f>SUM(T103:T114)</f>
        <v>0</v>
      </c>
      <c r="U102" s="12"/>
      <c r="V102" s="12"/>
      <c r="W102" s="12"/>
      <c r="X102" s="12"/>
      <c r="Y102" s="12"/>
      <c r="Z102" s="12"/>
      <c r="AA102" s="12"/>
      <c r="AB102" s="12"/>
      <c r="AC102" s="12"/>
      <c r="AD102" s="12"/>
      <c r="AE102" s="12"/>
      <c r="AR102" s="215" t="s">
        <v>209</v>
      </c>
      <c r="AT102" s="216" t="s">
        <v>76</v>
      </c>
      <c r="AU102" s="216" t="s">
        <v>84</v>
      </c>
      <c r="AY102" s="215" t="s">
        <v>199</v>
      </c>
      <c r="BK102" s="217">
        <f>SUM(BK103:BK114)</f>
        <v>0</v>
      </c>
    </row>
    <row r="103" spans="1:65" s="2" customFormat="1" ht="60.6" customHeight="1">
      <c r="A103" s="40"/>
      <c r="B103" s="41"/>
      <c r="C103" s="260" t="s">
        <v>208</v>
      </c>
      <c r="D103" s="260" t="s">
        <v>222</v>
      </c>
      <c r="E103" s="261" t="s">
        <v>568</v>
      </c>
      <c r="F103" s="262" t="s">
        <v>569</v>
      </c>
      <c r="G103" s="263" t="s">
        <v>206</v>
      </c>
      <c r="H103" s="264">
        <v>2</v>
      </c>
      <c r="I103" s="265"/>
      <c r="J103" s="266">
        <f>ROUND(I103*H103,2)</f>
        <v>0</v>
      </c>
      <c r="K103" s="262" t="s">
        <v>207</v>
      </c>
      <c r="L103" s="46"/>
      <c r="M103" s="267" t="s">
        <v>32</v>
      </c>
      <c r="N103" s="268" t="s">
        <v>48</v>
      </c>
      <c r="O103" s="86"/>
      <c r="P103" s="230">
        <f>O103*H103</f>
        <v>0</v>
      </c>
      <c r="Q103" s="230">
        <v>0</v>
      </c>
      <c r="R103" s="230">
        <f>Q103*H103</f>
        <v>0</v>
      </c>
      <c r="S103" s="230">
        <v>0</v>
      </c>
      <c r="T103" s="231">
        <f>S103*H103</f>
        <v>0</v>
      </c>
      <c r="U103" s="40"/>
      <c r="V103" s="40"/>
      <c r="W103" s="40"/>
      <c r="X103" s="40"/>
      <c r="Y103" s="40"/>
      <c r="Z103" s="40"/>
      <c r="AA103" s="40"/>
      <c r="AB103" s="40"/>
      <c r="AC103" s="40"/>
      <c r="AD103" s="40"/>
      <c r="AE103" s="40"/>
      <c r="AR103" s="232" t="s">
        <v>253</v>
      </c>
      <c r="AT103" s="232" t="s">
        <v>222</v>
      </c>
      <c r="AU103" s="232" t="s">
        <v>86</v>
      </c>
      <c r="AY103" s="18" t="s">
        <v>199</v>
      </c>
      <c r="BE103" s="233">
        <f>IF(N103="základní",J103,0)</f>
        <v>0</v>
      </c>
      <c r="BF103" s="233">
        <f>IF(N103="snížená",J103,0)</f>
        <v>0</v>
      </c>
      <c r="BG103" s="233">
        <f>IF(N103="zákl. přenesená",J103,0)</f>
        <v>0</v>
      </c>
      <c r="BH103" s="233">
        <f>IF(N103="sníž. přenesená",J103,0)</f>
        <v>0</v>
      </c>
      <c r="BI103" s="233">
        <f>IF(N103="nulová",J103,0)</f>
        <v>0</v>
      </c>
      <c r="BJ103" s="18" t="s">
        <v>84</v>
      </c>
      <c r="BK103" s="233">
        <f>ROUND(I103*H103,2)</f>
        <v>0</v>
      </c>
      <c r="BL103" s="18" t="s">
        <v>253</v>
      </c>
      <c r="BM103" s="232" t="s">
        <v>245</v>
      </c>
    </row>
    <row r="104" spans="1:47" s="2" customFormat="1" ht="12">
      <c r="A104" s="40"/>
      <c r="B104" s="41"/>
      <c r="C104" s="42"/>
      <c r="D104" s="234" t="s">
        <v>210</v>
      </c>
      <c r="E104" s="42"/>
      <c r="F104" s="235" t="s">
        <v>569</v>
      </c>
      <c r="G104" s="42"/>
      <c r="H104" s="42"/>
      <c r="I104" s="138"/>
      <c r="J104" s="42"/>
      <c r="K104" s="42"/>
      <c r="L104" s="46"/>
      <c r="M104" s="236"/>
      <c r="N104" s="237"/>
      <c r="O104" s="86"/>
      <c r="P104" s="86"/>
      <c r="Q104" s="86"/>
      <c r="R104" s="86"/>
      <c r="S104" s="86"/>
      <c r="T104" s="87"/>
      <c r="U104" s="40"/>
      <c r="V104" s="40"/>
      <c r="W104" s="40"/>
      <c r="X104" s="40"/>
      <c r="Y104" s="40"/>
      <c r="Z104" s="40"/>
      <c r="AA104" s="40"/>
      <c r="AB104" s="40"/>
      <c r="AC104" s="40"/>
      <c r="AD104" s="40"/>
      <c r="AE104" s="40"/>
      <c r="AT104" s="18" t="s">
        <v>210</v>
      </c>
      <c r="AU104" s="18" t="s">
        <v>86</v>
      </c>
    </row>
    <row r="105" spans="1:51" s="13" customFormat="1" ht="12">
      <c r="A105" s="13"/>
      <c r="B105" s="238"/>
      <c r="C105" s="239"/>
      <c r="D105" s="234" t="s">
        <v>213</v>
      </c>
      <c r="E105" s="240" t="s">
        <v>32</v>
      </c>
      <c r="F105" s="241" t="s">
        <v>647</v>
      </c>
      <c r="G105" s="239"/>
      <c r="H105" s="242">
        <v>2</v>
      </c>
      <c r="I105" s="243"/>
      <c r="J105" s="239"/>
      <c r="K105" s="239"/>
      <c r="L105" s="244"/>
      <c r="M105" s="245"/>
      <c r="N105" s="246"/>
      <c r="O105" s="246"/>
      <c r="P105" s="246"/>
      <c r="Q105" s="246"/>
      <c r="R105" s="246"/>
      <c r="S105" s="246"/>
      <c r="T105" s="247"/>
      <c r="U105" s="13"/>
      <c r="V105" s="13"/>
      <c r="W105" s="13"/>
      <c r="X105" s="13"/>
      <c r="Y105" s="13"/>
      <c r="Z105" s="13"/>
      <c r="AA105" s="13"/>
      <c r="AB105" s="13"/>
      <c r="AC105" s="13"/>
      <c r="AD105" s="13"/>
      <c r="AE105" s="13"/>
      <c r="AT105" s="248" t="s">
        <v>213</v>
      </c>
      <c r="AU105" s="248" t="s">
        <v>86</v>
      </c>
      <c r="AV105" s="13" t="s">
        <v>86</v>
      </c>
      <c r="AW105" s="13" t="s">
        <v>39</v>
      </c>
      <c r="AX105" s="13" t="s">
        <v>6</v>
      </c>
      <c r="AY105" s="248" t="s">
        <v>199</v>
      </c>
    </row>
    <row r="106" spans="1:51" s="14" customFormat="1" ht="12">
      <c r="A106" s="14"/>
      <c r="B106" s="249"/>
      <c r="C106" s="250"/>
      <c r="D106" s="234" t="s">
        <v>213</v>
      </c>
      <c r="E106" s="251" t="s">
        <v>32</v>
      </c>
      <c r="F106" s="252" t="s">
        <v>215</v>
      </c>
      <c r="G106" s="250"/>
      <c r="H106" s="253">
        <v>2</v>
      </c>
      <c r="I106" s="254"/>
      <c r="J106" s="250"/>
      <c r="K106" s="250"/>
      <c r="L106" s="255"/>
      <c r="M106" s="269"/>
      <c r="N106" s="270"/>
      <c r="O106" s="270"/>
      <c r="P106" s="270"/>
      <c r="Q106" s="270"/>
      <c r="R106" s="270"/>
      <c r="S106" s="270"/>
      <c r="T106" s="271"/>
      <c r="U106" s="14"/>
      <c r="V106" s="14"/>
      <c r="W106" s="14"/>
      <c r="X106" s="14"/>
      <c r="Y106" s="14"/>
      <c r="Z106" s="14"/>
      <c r="AA106" s="14"/>
      <c r="AB106" s="14"/>
      <c r="AC106" s="14"/>
      <c r="AD106" s="14"/>
      <c r="AE106" s="14"/>
      <c r="AT106" s="259" t="s">
        <v>213</v>
      </c>
      <c r="AU106" s="259" t="s">
        <v>86</v>
      </c>
      <c r="AV106" s="14" t="s">
        <v>209</v>
      </c>
      <c r="AW106" s="14" t="s">
        <v>39</v>
      </c>
      <c r="AX106" s="14" t="s">
        <v>84</v>
      </c>
      <c r="AY106" s="259" t="s">
        <v>199</v>
      </c>
    </row>
    <row r="107" spans="1:65" s="2" customFormat="1" ht="60.6" customHeight="1">
      <c r="A107" s="40"/>
      <c r="B107" s="41"/>
      <c r="C107" s="260" t="s">
        <v>249</v>
      </c>
      <c r="D107" s="260" t="s">
        <v>222</v>
      </c>
      <c r="E107" s="261" t="s">
        <v>433</v>
      </c>
      <c r="F107" s="262" t="s">
        <v>434</v>
      </c>
      <c r="G107" s="263" t="s">
        <v>296</v>
      </c>
      <c r="H107" s="264">
        <v>61.2</v>
      </c>
      <c r="I107" s="265"/>
      <c r="J107" s="266">
        <f>ROUND(I107*H107,2)</f>
        <v>0</v>
      </c>
      <c r="K107" s="262" t="s">
        <v>207</v>
      </c>
      <c r="L107" s="46"/>
      <c r="M107" s="267" t="s">
        <v>32</v>
      </c>
      <c r="N107" s="268" t="s">
        <v>48</v>
      </c>
      <c r="O107" s="86"/>
      <c r="P107" s="230">
        <f>O107*H107</f>
        <v>0</v>
      </c>
      <c r="Q107" s="230">
        <v>0</v>
      </c>
      <c r="R107" s="230">
        <f>Q107*H107</f>
        <v>0</v>
      </c>
      <c r="S107" s="230">
        <v>0</v>
      </c>
      <c r="T107" s="231">
        <f>S107*H107</f>
        <v>0</v>
      </c>
      <c r="U107" s="40"/>
      <c r="V107" s="40"/>
      <c r="W107" s="40"/>
      <c r="X107" s="40"/>
      <c r="Y107" s="40"/>
      <c r="Z107" s="40"/>
      <c r="AA107" s="40"/>
      <c r="AB107" s="40"/>
      <c r="AC107" s="40"/>
      <c r="AD107" s="40"/>
      <c r="AE107" s="40"/>
      <c r="AR107" s="232" t="s">
        <v>253</v>
      </c>
      <c r="AT107" s="232" t="s">
        <v>222</v>
      </c>
      <c r="AU107" s="232" t="s">
        <v>86</v>
      </c>
      <c r="AY107" s="18" t="s">
        <v>199</v>
      </c>
      <c r="BE107" s="233">
        <f>IF(N107="základní",J107,0)</f>
        <v>0</v>
      </c>
      <c r="BF107" s="233">
        <f>IF(N107="snížená",J107,0)</f>
        <v>0</v>
      </c>
      <c r="BG107" s="233">
        <f>IF(N107="zákl. přenesená",J107,0)</f>
        <v>0</v>
      </c>
      <c r="BH107" s="233">
        <f>IF(N107="sníž. přenesená",J107,0)</f>
        <v>0</v>
      </c>
      <c r="BI107" s="233">
        <f>IF(N107="nulová",J107,0)</f>
        <v>0</v>
      </c>
      <c r="BJ107" s="18" t="s">
        <v>84</v>
      </c>
      <c r="BK107" s="233">
        <f>ROUND(I107*H107,2)</f>
        <v>0</v>
      </c>
      <c r="BL107" s="18" t="s">
        <v>253</v>
      </c>
      <c r="BM107" s="232" t="s">
        <v>254</v>
      </c>
    </row>
    <row r="108" spans="1:47" s="2" customFormat="1" ht="12">
      <c r="A108" s="40"/>
      <c r="B108" s="41"/>
      <c r="C108" s="42"/>
      <c r="D108" s="234" t="s">
        <v>210</v>
      </c>
      <c r="E108" s="42"/>
      <c r="F108" s="235" t="s">
        <v>434</v>
      </c>
      <c r="G108" s="42"/>
      <c r="H108" s="42"/>
      <c r="I108" s="138"/>
      <c r="J108" s="42"/>
      <c r="K108" s="42"/>
      <c r="L108" s="46"/>
      <c r="M108" s="236"/>
      <c r="N108" s="237"/>
      <c r="O108" s="86"/>
      <c r="P108" s="86"/>
      <c r="Q108" s="86"/>
      <c r="R108" s="86"/>
      <c r="S108" s="86"/>
      <c r="T108" s="87"/>
      <c r="U108" s="40"/>
      <c r="V108" s="40"/>
      <c r="W108" s="40"/>
      <c r="X108" s="40"/>
      <c r="Y108" s="40"/>
      <c r="Z108" s="40"/>
      <c r="AA108" s="40"/>
      <c r="AB108" s="40"/>
      <c r="AC108" s="40"/>
      <c r="AD108" s="40"/>
      <c r="AE108" s="40"/>
      <c r="AT108" s="18" t="s">
        <v>210</v>
      </c>
      <c r="AU108" s="18" t="s">
        <v>86</v>
      </c>
    </row>
    <row r="109" spans="1:51" s="13" customFormat="1" ht="12">
      <c r="A109" s="13"/>
      <c r="B109" s="238"/>
      <c r="C109" s="239"/>
      <c r="D109" s="234" t="s">
        <v>213</v>
      </c>
      <c r="E109" s="240" t="s">
        <v>32</v>
      </c>
      <c r="F109" s="241" t="s">
        <v>648</v>
      </c>
      <c r="G109" s="239"/>
      <c r="H109" s="242">
        <v>61.2</v>
      </c>
      <c r="I109" s="243"/>
      <c r="J109" s="239"/>
      <c r="K109" s="239"/>
      <c r="L109" s="244"/>
      <c r="M109" s="245"/>
      <c r="N109" s="246"/>
      <c r="O109" s="246"/>
      <c r="P109" s="246"/>
      <c r="Q109" s="246"/>
      <c r="R109" s="246"/>
      <c r="S109" s="246"/>
      <c r="T109" s="247"/>
      <c r="U109" s="13"/>
      <c r="V109" s="13"/>
      <c r="W109" s="13"/>
      <c r="X109" s="13"/>
      <c r="Y109" s="13"/>
      <c r="Z109" s="13"/>
      <c r="AA109" s="13"/>
      <c r="AB109" s="13"/>
      <c r="AC109" s="13"/>
      <c r="AD109" s="13"/>
      <c r="AE109" s="13"/>
      <c r="AT109" s="248" t="s">
        <v>213</v>
      </c>
      <c r="AU109" s="248" t="s">
        <v>86</v>
      </c>
      <c r="AV109" s="13" t="s">
        <v>86</v>
      </c>
      <c r="AW109" s="13" t="s">
        <v>39</v>
      </c>
      <c r="AX109" s="13" t="s">
        <v>6</v>
      </c>
      <c r="AY109" s="248" t="s">
        <v>199</v>
      </c>
    </row>
    <row r="110" spans="1:51" s="14" customFormat="1" ht="12">
      <c r="A110" s="14"/>
      <c r="B110" s="249"/>
      <c r="C110" s="250"/>
      <c r="D110" s="234" t="s">
        <v>213</v>
      </c>
      <c r="E110" s="251" t="s">
        <v>32</v>
      </c>
      <c r="F110" s="252" t="s">
        <v>215</v>
      </c>
      <c r="G110" s="250"/>
      <c r="H110" s="253">
        <v>61.2</v>
      </c>
      <c r="I110" s="254"/>
      <c r="J110" s="250"/>
      <c r="K110" s="250"/>
      <c r="L110" s="255"/>
      <c r="M110" s="269"/>
      <c r="N110" s="270"/>
      <c r="O110" s="270"/>
      <c r="P110" s="270"/>
      <c r="Q110" s="270"/>
      <c r="R110" s="270"/>
      <c r="S110" s="270"/>
      <c r="T110" s="271"/>
      <c r="U110" s="14"/>
      <c r="V110" s="14"/>
      <c r="W110" s="14"/>
      <c r="X110" s="14"/>
      <c r="Y110" s="14"/>
      <c r="Z110" s="14"/>
      <c r="AA110" s="14"/>
      <c r="AB110" s="14"/>
      <c r="AC110" s="14"/>
      <c r="AD110" s="14"/>
      <c r="AE110" s="14"/>
      <c r="AT110" s="259" t="s">
        <v>213</v>
      </c>
      <c r="AU110" s="259" t="s">
        <v>86</v>
      </c>
      <c r="AV110" s="14" t="s">
        <v>209</v>
      </c>
      <c r="AW110" s="14" t="s">
        <v>39</v>
      </c>
      <c r="AX110" s="14" t="s">
        <v>84</v>
      </c>
      <c r="AY110" s="259" t="s">
        <v>199</v>
      </c>
    </row>
    <row r="111" spans="1:65" s="2" customFormat="1" ht="19.8" customHeight="1">
      <c r="A111" s="40"/>
      <c r="B111" s="41"/>
      <c r="C111" s="260" t="s">
        <v>235</v>
      </c>
      <c r="D111" s="260" t="s">
        <v>222</v>
      </c>
      <c r="E111" s="261" t="s">
        <v>461</v>
      </c>
      <c r="F111" s="262" t="s">
        <v>462</v>
      </c>
      <c r="G111" s="263" t="s">
        <v>296</v>
      </c>
      <c r="H111" s="264">
        <v>30.6</v>
      </c>
      <c r="I111" s="265"/>
      <c r="J111" s="266">
        <f>ROUND(I111*H111,2)</f>
        <v>0</v>
      </c>
      <c r="K111" s="262" t="s">
        <v>207</v>
      </c>
      <c r="L111" s="46"/>
      <c r="M111" s="267" t="s">
        <v>32</v>
      </c>
      <c r="N111" s="268" t="s">
        <v>48</v>
      </c>
      <c r="O111" s="86"/>
      <c r="P111" s="230">
        <f>O111*H111</f>
        <v>0</v>
      </c>
      <c r="Q111" s="230">
        <v>0</v>
      </c>
      <c r="R111" s="230">
        <f>Q111*H111</f>
        <v>0</v>
      </c>
      <c r="S111" s="230">
        <v>0</v>
      </c>
      <c r="T111" s="231">
        <f>S111*H111</f>
        <v>0</v>
      </c>
      <c r="U111" s="40"/>
      <c r="V111" s="40"/>
      <c r="W111" s="40"/>
      <c r="X111" s="40"/>
      <c r="Y111" s="40"/>
      <c r="Z111" s="40"/>
      <c r="AA111" s="40"/>
      <c r="AB111" s="40"/>
      <c r="AC111" s="40"/>
      <c r="AD111" s="40"/>
      <c r="AE111" s="40"/>
      <c r="AR111" s="232" t="s">
        <v>253</v>
      </c>
      <c r="AT111" s="232" t="s">
        <v>222</v>
      </c>
      <c r="AU111" s="232" t="s">
        <v>86</v>
      </c>
      <c r="AY111" s="18" t="s">
        <v>199</v>
      </c>
      <c r="BE111" s="233">
        <f>IF(N111="základní",J111,0)</f>
        <v>0</v>
      </c>
      <c r="BF111" s="233">
        <f>IF(N111="snížená",J111,0)</f>
        <v>0</v>
      </c>
      <c r="BG111" s="233">
        <f>IF(N111="zákl. přenesená",J111,0)</f>
        <v>0</v>
      </c>
      <c r="BH111" s="233">
        <f>IF(N111="sníž. přenesená",J111,0)</f>
        <v>0</v>
      </c>
      <c r="BI111" s="233">
        <f>IF(N111="nulová",J111,0)</f>
        <v>0</v>
      </c>
      <c r="BJ111" s="18" t="s">
        <v>84</v>
      </c>
      <c r="BK111" s="233">
        <f>ROUND(I111*H111,2)</f>
        <v>0</v>
      </c>
      <c r="BL111" s="18" t="s">
        <v>253</v>
      </c>
      <c r="BM111" s="232" t="s">
        <v>257</v>
      </c>
    </row>
    <row r="112" spans="1:47" s="2" customFormat="1" ht="12">
      <c r="A112" s="40"/>
      <c r="B112" s="41"/>
      <c r="C112" s="42"/>
      <c r="D112" s="234" t="s">
        <v>210</v>
      </c>
      <c r="E112" s="42"/>
      <c r="F112" s="235" t="s">
        <v>464</v>
      </c>
      <c r="G112" s="42"/>
      <c r="H112" s="42"/>
      <c r="I112" s="138"/>
      <c r="J112" s="42"/>
      <c r="K112" s="42"/>
      <c r="L112" s="46"/>
      <c r="M112" s="236"/>
      <c r="N112" s="237"/>
      <c r="O112" s="86"/>
      <c r="P112" s="86"/>
      <c r="Q112" s="86"/>
      <c r="R112" s="86"/>
      <c r="S112" s="86"/>
      <c r="T112" s="87"/>
      <c r="U112" s="40"/>
      <c r="V112" s="40"/>
      <c r="W112" s="40"/>
      <c r="X112" s="40"/>
      <c r="Y112" s="40"/>
      <c r="Z112" s="40"/>
      <c r="AA112" s="40"/>
      <c r="AB112" s="40"/>
      <c r="AC112" s="40"/>
      <c r="AD112" s="40"/>
      <c r="AE112" s="40"/>
      <c r="AT112" s="18" t="s">
        <v>210</v>
      </c>
      <c r="AU112" s="18" t="s">
        <v>86</v>
      </c>
    </row>
    <row r="113" spans="1:51" s="13" customFormat="1" ht="12">
      <c r="A113" s="13"/>
      <c r="B113" s="238"/>
      <c r="C113" s="239"/>
      <c r="D113" s="234" t="s">
        <v>213</v>
      </c>
      <c r="E113" s="240" t="s">
        <v>32</v>
      </c>
      <c r="F113" s="241" t="s">
        <v>649</v>
      </c>
      <c r="G113" s="239"/>
      <c r="H113" s="242">
        <v>30.6</v>
      </c>
      <c r="I113" s="243"/>
      <c r="J113" s="239"/>
      <c r="K113" s="239"/>
      <c r="L113" s="244"/>
      <c r="M113" s="245"/>
      <c r="N113" s="246"/>
      <c r="O113" s="246"/>
      <c r="P113" s="246"/>
      <c r="Q113" s="246"/>
      <c r="R113" s="246"/>
      <c r="S113" s="246"/>
      <c r="T113" s="247"/>
      <c r="U113" s="13"/>
      <c r="V113" s="13"/>
      <c r="W113" s="13"/>
      <c r="X113" s="13"/>
      <c r="Y113" s="13"/>
      <c r="Z113" s="13"/>
      <c r="AA113" s="13"/>
      <c r="AB113" s="13"/>
      <c r="AC113" s="13"/>
      <c r="AD113" s="13"/>
      <c r="AE113" s="13"/>
      <c r="AT113" s="248" t="s">
        <v>213</v>
      </c>
      <c r="AU113" s="248" t="s">
        <v>86</v>
      </c>
      <c r="AV113" s="13" t="s">
        <v>86</v>
      </c>
      <c r="AW113" s="13" t="s">
        <v>39</v>
      </c>
      <c r="AX113" s="13" t="s">
        <v>6</v>
      </c>
      <c r="AY113" s="248" t="s">
        <v>199</v>
      </c>
    </row>
    <row r="114" spans="1:51" s="14" customFormat="1" ht="12">
      <c r="A114" s="14"/>
      <c r="B114" s="249"/>
      <c r="C114" s="250"/>
      <c r="D114" s="234" t="s">
        <v>213</v>
      </c>
      <c r="E114" s="251" t="s">
        <v>32</v>
      </c>
      <c r="F114" s="252" t="s">
        <v>215</v>
      </c>
      <c r="G114" s="250"/>
      <c r="H114" s="253">
        <v>30.6</v>
      </c>
      <c r="I114" s="254"/>
      <c r="J114" s="250"/>
      <c r="K114" s="250"/>
      <c r="L114" s="255"/>
      <c r="M114" s="269"/>
      <c r="N114" s="270"/>
      <c r="O114" s="270"/>
      <c r="P114" s="270"/>
      <c r="Q114" s="270"/>
      <c r="R114" s="270"/>
      <c r="S114" s="270"/>
      <c r="T114" s="271"/>
      <c r="U114" s="14"/>
      <c r="V114" s="14"/>
      <c r="W114" s="14"/>
      <c r="X114" s="14"/>
      <c r="Y114" s="14"/>
      <c r="Z114" s="14"/>
      <c r="AA114" s="14"/>
      <c r="AB114" s="14"/>
      <c r="AC114" s="14"/>
      <c r="AD114" s="14"/>
      <c r="AE114" s="14"/>
      <c r="AT114" s="259" t="s">
        <v>213</v>
      </c>
      <c r="AU114" s="259" t="s">
        <v>86</v>
      </c>
      <c r="AV114" s="14" t="s">
        <v>209</v>
      </c>
      <c r="AW114" s="14" t="s">
        <v>39</v>
      </c>
      <c r="AX114" s="14" t="s">
        <v>84</v>
      </c>
      <c r="AY114" s="259" t="s">
        <v>199</v>
      </c>
    </row>
    <row r="115" spans="1:63" s="12" customFormat="1" ht="22.8" customHeight="1">
      <c r="A115" s="12"/>
      <c r="B115" s="204"/>
      <c r="C115" s="205"/>
      <c r="D115" s="206" t="s">
        <v>76</v>
      </c>
      <c r="E115" s="218" t="s">
        <v>593</v>
      </c>
      <c r="F115" s="218" t="s">
        <v>650</v>
      </c>
      <c r="G115" s="205"/>
      <c r="H115" s="205"/>
      <c r="I115" s="208"/>
      <c r="J115" s="219">
        <f>BK115</f>
        <v>0</v>
      </c>
      <c r="K115" s="205"/>
      <c r="L115" s="210"/>
      <c r="M115" s="211"/>
      <c r="N115" s="212"/>
      <c r="O115" s="212"/>
      <c r="P115" s="213">
        <f>SUM(P116:P123)</f>
        <v>0</v>
      </c>
      <c r="Q115" s="212"/>
      <c r="R115" s="213">
        <f>SUM(R116:R123)</f>
        <v>0</v>
      </c>
      <c r="S115" s="212"/>
      <c r="T115" s="214">
        <f>SUM(T116:T123)</f>
        <v>0</v>
      </c>
      <c r="U115" s="12"/>
      <c r="V115" s="12"/>
      <c r="W115" s="12"/>
      <c r="X115" s="12"/>
      <c r="Y115" s="12"/>
      <c r="Z115" s="12"/>
      <c r="AA115" s="12"/>
      <c r="AB115" s="12"/>
      <c r="AC115" s="12"/>
      <c r="AD115" s="12"/>
      <c r="AE115" s="12"/>
      <c r="AR115" s="215" t="s">
        <v>84</v>
      </c>
      <c r="AT115" s="216" t="s">
        <v>76</v>
      </c>
      <c r="AU115" s="216" t="s">
        <v>84</v>
      </c>
      <c r="AY115" s="215" t="s">
        <v>199</v>
      </c>
      <c r="BK115" s="217">
        <f>SUM(BK116:BK123)</f>
        <v>0</v>
      </c>
    </row>
    <row r="116" spans="1:65" s="2" customFormat="1" ht="19.8" customHeight="1">
      <c r="A116" s="40"/>
      <c r="B116" s="41"/>
      <c r="C116" s="260" t="s">
        <v>258</v>
      </c>
      <c r="D116" s="260" t="s">
        <v>222</v>
      </c>
      <c r="E116" s="261" t="s">
        <v>651</v>
      </c>
      <c r="F116" s="262" t="s">
        <v>652</v>
      </c>
      <c r="G116" s="263" t="s">
        <v>206</v>
      </c>
      <c r="H116" s="264">
        <v>1</v>
      </c>
      <c r="I116" s="265"/>
      <c r="J116" s="266">
        <f>ROUND(I116*H116,2)</f>
        <v>0</v>
      </c>
      <c r="K116" s="262" t="s">
        <v>32</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209</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261</v>
      </c>
    </row>
    <row r="117" spans="1:47" s="2" customFormat="1" ht="12">
      <c r="A117" s="40"/>
      <c r="B117" s="41"/>
      <c r="C117" s="42"/>
      <c r="D117" s="234" t="s">
        <v>210</v>
      </c>
      <c r="E117" s="42"/>
      <c r="F117" s="235" t="s">
        <v>652</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65" s="2" customFormat="1" ht="19.8" customHeight="1">
      <c r="A118" s="40"/>
      <c r="B118" s="41"/>
      <c r="C118" s="260" t="s">
        <v>238</v>
      </c>
      <c r="D118" s="260" t="s">
        <v>222</v>
      </c>
      <c r="E118" s="261" t="s">
        <v>653</v>
      </c>
      <c r="F118" s="262" t="s">
        <v>654</v>
      </c>
      <c r="G118" s="263" t="s">
        <v>206</v>
      </c>
      <c r="H118" s="264">
        <v>1</v>
      </c>
      <c r="I118" s="265"/>
      <c r="J118" s="266">
        <f>ROUND(I118*H118,2)</f>
        <v>0</v>
      </c>
      <c r="K118" s="262" t="s">
        <v>32</v>
      </c>
      <c r="L118" s="46"/>
      <c r="M118" s="267" t="s">
        <v>32</v>
      </c>
      <c r="N118" s="268" t="s">
        <v>48</v>
      </c>
      <c r="O118" s="86"/>
      <c r="P118" s="230">
        <f>O118*H118</f>
        <v>0</v>
      </c>
      <c r="Q118" s="230">
        <v>0</v>
      </c>
      <c r="R118" s="230">
        <f>Q118*H118</f>
        <v>0</v>
      </c>
      <c r="S118" s="230">
        <v>0</v>
      </c>
      <c r="T118" s="231">
        <f>S118*H118</f>
        <v>0</v>
      </c>
      <c r="U118" s="40"/>
      <c r="V118" s="40"/>
      <c r="W118" s="40"/>
      <c r="X118" s="40"/>
      <c r="Y118" s="40"/>
      <c r="Z118" s="40"/>
      <c r="AA118" s="40"/>
      <c r="AB118" s="40"/>
      <c r="AC118" s="40"/>
      <c r="AD118" s="40"/>
      <c r="AE118" s="40"/>
      <c r="AR118" s="232" t="s">
        <v>209</v>
      </c>
      <c r="AT118" s="232" t="s">
        <v>222</v>
      </c>
      <c r="AU118" s="232" t="s">
        <v>86</v>
      </c>
      <c r="AY118" s="18" t="s">
        <v>199</v>
      </c>
      <c r="BE118" s="233">
        <f>IF(N118="základní",J118,0)</f>
        <v>0</v>
      </c>
      <c r="BF118" s="233">
        <f>IF(N118="snížená",J118,0)</f>
        <v>0</v>
      </c>
      <c r="BG118" s="233">
        <f>IF(N118="zákl. přenesená",J118,0)</f>
        <v>0</v>
      </c>
      <c r="BH118" s="233">
        <f>IF(N118="sníž. přenesená",J118,0)</f>
        <v>0</v>
      </c>
      <c r="BI118" s="233">
        <f>IF(N118="nulová",J118,0)</f>
        <v>0</v>
      </c>
      <c r="BJ118" s="18" t="s">
        <v>84</v>
      </c>
      <c r="BK118" s="233">
        <f>ROUND(I118*H118,2)</f>
        <v>0</v>
      </c>
      <c r="BL118" s="18" t="s">
        <v>209</v>
      </c>
      <c r="BM118" s="232" t="s">
        <v>264</v>
      </c>
    </row>
    <row r="119" spans="1:47" s="2" customFormat="1" ht="12">
      <c r="A119" s="40"/>
      <c r="B119" s="41"/>
      <c r="C119" s="42"/>
      <c r="D119" s="234" t="s">
        <v>210</v>
      </c>
      <c r="E119" s="42"/>
      <c r="F119" s="235" t="s">
        <v>654</v>
      </c>
      <c r="G119" s="42"/>
      <c r="H119" s="42"/>
      <c r="I119" s="138"/>
      <c r="J119" s="42"/>
      <c r="K119" s="42"/>
      <c r="L119" s="46"/>
      <c r="M119" s="236"/>
      <c r="N119" s="237"/>
      <c r="O119" s="86"/>
      <c r="P119" s="86"/>
      <c r="Q119" s="86"/>
      <c r="R119" s="86"/>
      <c r="S119" s="86"/>
      <c r="T119" s="87"/>
      <c r="U119" s="40"/>
      <c r="V119" s="40"/>
      <c r="W119" s="40"/>
      <c r="X119" s="40"/>
      <c r="Y119" s="40"/>
      <c r="Z119" s="40"/>
      <c r="AA119" s="40"/>
      <c r="AB119" s="40"/>
      <c r="AC119" s="40"/>
      <c r="AD119" s="40"/>
      <c r="AE119" s="40"/>
      <c r="AT119" s="18" t="s">
        <v>210</v>
      </c>
      <c r="AU119" s="18" t="s">
        <v>86</v>
      </c>
    </row>
    <row r="120" spans="1:65" s="2" customFormat="1" ht="19.8" customHeight="1">
      <c r="A120" s="40"/>
      <c r="B120" s="41"/>
      <c r="C120" s="260" t="s">
        <v>265</v>
      </c>
      <c r="D120" s="260" t="s">
        <v>222</v>
      </c>
      <c r="E120" s="261" t="s">
        <v>655</v>
      </c>
      <c r="F120" s="262" t="s">
        <v>656</v>
      </c>
      <c r="G120" s="263" t="s">
        <v>206</v>
      </c>
      <c r="H120" s="264">
        <v>1</v>
      </c>
      <c r="I120" s="265"/>
      <c r="J120" s="266">
        <f>ROUND(I120*H120,2)</f>
        <v>0</v>
      </c>
      <c r="K120" s="262" t="s">
        <v>32</v>
      </c>
      <c r="L120" s="46"/>
      <c r="M120" s="267" t="s">
        <v>32</v>
      </c>
      <c r="N120" s="268"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209</v>
      </c>
      <c r="AT120" s="232" t="s">
        <v>222</v>
      </c>
      <c r="AU120" s="232" t="s">
        <v>86</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209</v>
      </c>
      <c r="BM120" s="232" t="s">
        <v>268</v>
      </c>
    </row>
    <row r="121" spans="1:47" s="2" customFormat="1" ht="12">
      <c r="A121" s="40"/>
      <c r="B121" s="41"/>
      <c r="C121" s="42"/>
      <c r="D121" s="234" t="s">
        <v>210</v>
      </c>
      <c r="E121" s="42"/>
      <c r="F121" s="235" t="s">
        <v>656</v>
      </c>
      <c r="G121" s="42"/>
      <c r="H121" s="42"/>
      <c r="I121" s="138"/>
      <c r="J121" s="42"/>
      <c r="K121" s="42"/>
      <c r="L121" s="46"/>
      <c r="M121" s="236"/>
      <c r="N121" s="237"/>
      <c r="O121" s="86"/>
      <c r="P121" s="86"/>
      <c r="Q121" s="86"/>
      <c r="R121" s="86"/>
      <c r="S121" s="86"/>
      <c r="T121" s="87"/>
      <c r="U121" s="40"/>
      <c r="V121" s="40"/>
      <c r="W121" s="40"/>
      <c r="X121" s="40"/>
      <c r="Y121" s="40"/>
      <c r="Z121" s="40"/>
      <c r="AA121" s="40"/>
      <c r="AB121" s="40"/>
      <c r="AC121" s="40"/>
      <c r="AD121" s="40"/>
      <c r="AE121" s="40"/>
      <c r="AT121" s="18" t="s">
        <v>210</v>
      </c>
      <c r="AU121" s="18" t="s">
        <v>86</v>
      </c>
    </row>
    <row r="122" spans="1:65" s="2" customFormat="1" ht="19.8" customHeight="1">
      <c r="A122" s="40"/>
      <c r="B122" s="41"/>
      <c r="C122" s="260" t="s">
        <v>242</v>
      </c>
      <c r="D122" s="260" t="s">
        <v>222</v>
      </c>
      <c r="E122" s="261" t="s">
        <v>657</v>
      </c>
      <c r="F122" s="262" t="s">
        <v>658</v>
      </c>
      <c r="G122" s="263" t="s">
        <v>206</v>
      </c>
      <c r="H122" s="264">
        <v>1</v>
      </c>
      <c r="I122" s="265"/>
      <c r="J122" s="266">
        <f>ROUND(I122*H122,2)</f>
        <v>0</v>
      </c>
      <c r="K122" s="262" t="s">
        <v>32</v>
      </c>
      <c r="L122" s="46"/>
      <c r="M122" s="267" t="s">
        <v>32</v>
      </c>
      <c r="N122" s="268" t="s">
        <v>48</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209</v>
      </c>
      <c r="AT122" s="232" t="s">
        <v>222</v>
      </c>
      <c r="AU122" s="232" t="s">
        <v>86</v>
      </c>
      <c r="AY122" s="18" t="s">
        <v>199</v>
      </c>
      <c r="BE122" s="233">
        <f>IF(N122="základní",J122,0)</f>
        <v>0</v>
      </c>
      <c r="BF122" s="233">
        <f>IF(N122="snížená",J122,0)</f>
        <v>0</v>
      </c>
      <c r="BG122" s="233">
        <f>IF(N122="zákl. přenesená",J122,0)</f>
        <v>0</v>
      </c>
      <c r="BH122" s="233">
        <f>IF(N122="sníž. přenesená",J122,0)</f>
        <v>0</v>
      </c>
      <c r="BI122" s="233">
        <f>IF(N122="nulová",J122,0)</f>
        <v>0</v>
      </c>
      <c r="BJ122" s="18" t="s">
        <v>84</v>
      </c>
      <c r="BK122" s="233">
        <f>ROUND(I122*H122,2)</f>
        <v>0</v>
      </c>
      <c r="BL122" s="18" t="s">
        <v>209</v>
      </c>
      <c r="BM122" s="232" t="s">
        <v>271</v>
      </c>
    </row>
    <row r="123" spans="1:47" s="2" customFormat="1" ht="12">
      <c r="A123" s="40"/>
      <c r="B123" s="41"/>
      <c r="C123" s="42"/>
      <c r="D123" s="234" t="s">
        <v>210</v>
      </c>
      <c r="E123" s="42"/>
      <c r="F123" s="235" t="s">
        <v>658</v>
      </c>
      <c r="G123" s="42"/>
      <c r="H123" s="42"/>
      <c r="I123" s="138"/>
      <c r="J123" s="42"/>
      <c r="K123" s="42"/>
      <c r="L123" s="46"/>
      <c r="M123" s="272"/>
      <c r="N123" s="273"/>
      <c r="O123" s="274"/>
      <c r="P123" s="274"/>
      <c r="Q123" s="274"/>
      <c r="R123" s="274"/>
      <c r="S123" s="274"/>
      <c r="T123" s="275"/>
      <c r="U123" s="40"/>
      <c r="V123" s="40"/>
      <c r="W123" s="40"/>
      <c r="X123" s="40"/>
      <c r="Y123" s="40"/>
      <c r="Z123" s="40"/>
      <c r="AA123" s="40"/>
      <c r="AB123" s="40"/>
      <c r="AC123" s="40"/>
      <c r="AD123" s="40"/>
      <c r="AE123" s="40"/>
      <c r="AT123" s="18" t="s">
        <v>210</v>
      </c>
      <c r="AU123" s="18" t="s">
        <v>86</v>
      </c>
    </row>
    <row r="124" spans="1:31" s="2" customFormat="1" ht="6.95" customHeight="1">
      <c r="A124" s="40"/>
      <c r="B124" s="61"/>
      <c r="C124" s="62"/>
      <c r="D124" s="62"/>
      <c r="E124" s="62"/>
      <c r="F124" s="62"/>
      <c r="G124" s="62"/>
      <c r="H124" s="62"/>
      <c r="I124" s="168"/>
      <c r="J124" s="62"/>
      <c r="K124" s="62"/>
      <c r="L124" s="46"/>
      <c r="M124" s="40"/>
      <c r="O124" s="40"/>
      <c r="P124" s="40"/>
      <c r="Q124" s="40"/>
      <c r="R124" s="40"/>
      <c r="S124" s="40"/>
      <c r="T124" s="40"/>
      <c r="U124" s="40"/>
      <c r="V124" s="40"/>
      <c r="W124" s="40"/>
      <c r="X124" s="40"/>
      <c r="Y124" s="40"/>
      <c r="Z124" s="40"/>
      <c r="AA124" s="40"/>
      <c r="AB124" s="40"/>
      <c r="AC124" s="40"/>
      <c r="AD124" s="40"/>
      <c r="AE124" s="40"/>
    </row>
  </sheetData>
  <sheetProtection password="CC35" sheet="1" objects="1" scenarios="1" formatColumns="0" formatRows="0" autoFilter="0"/>
  <autoFilter ref="C82:K123"/>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24"/>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104</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659</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ROUND((SUM(BE83:BE123)),15)</f>
        <v>0</v>
      </c>
      <c r="G33" s="40"/>
      <c r="H33" s="40"/>
      <c r="I33" s="157">
        <v>0.21</v>
      </c>
      <c r="J33" s="156">
        <f>ROUND(((SUM(BE83:BE123))*I33),15)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ROUND((SUM(BF83:BF123)),15)</f>
        <v>0</v>
      </c>
      <c r="G34" s="40"/>
      <c r="H34" s="40"/>
      <c r="I34" s="157">
        <v>0.15</v>
      </c>
      <c r="J34" s="156">
        <f>ROUND(((SUM(BF83:BF123))*I34),15)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ROUND((SUM(BG83:BG123)),15)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ROUND((SUM(BH83:BH123)),15)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ROUND((SUM(BI83:BI123)),15)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01-12-02 - Zast. Borovnice, úprava nástupní hrany</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J84</f>
        <v>0</v>
      </c>
      <c r="K60" s="179"/>
      <c r="L60" s="184"/>
      <c r="S60" s="9"/>
      <c r="T60" s="9"/>
      <c r="U60" s="9"/>
      <c r="V60" s="9"/>
      <c r="W60" s="9"/>
      <c r="X60" s="9"/>
      <c r="Y60" s="9"/>
      <c r="Z60" s="9"/>
      <c r="AA60" s="9"/>
      <c r="AB60" s="9"/>
      <c r="AC60" s="9"/>
      <c r="AD60" s="9"/>
      <c r="AE60" s="9"/>
    </row>
    <row r="61" spans="1:31" s="10" customFormat="1" ht="19.9" customHeight="1">
      <c r="A61" s="10"/>
      <c r="B61" s="185"/>
      <c r="C61" s="186"/>
      <c r="D61" s="187" t="s">
        <v>182</v>
      </c>
      <c r="E61" s="188"/>
      <c r="F61" s="188"/>
      <c r="G61" s="188"/>
      <c r="H61" s="188"/>
      <c r="I61" s="189"/>
      <c r="J61" s="190">
        <f>J85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502</v>
      </c>
      <c r="E62" s="188"/>
      <c r="F62" s="188"/>
      <c r="G62" s="188"/>
      <c r="H62" s="188"/>
      <c r="I62" s="189"/>
      <c r="J62" s="190">
        <f>J102</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284</v>
      </c>
      <c r="E63" s="188"/>
      <c r="F63" s="188"/>
      <c r="G63" s="188"/>
      <c r="H63" s="188"/>
      <c r="I63" s="189"/>
      <c r="J63" s="190">
        <f>J111</f>
        <v>0</v>
      </c>
      <c r="K63" s="186"/>
      <c r="L63" s="191"/>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138"/>
      <c r="J64" s="42"/>
      <c r="K64" s="42"/>
      <c r="L64" s="139"/>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168"/>
      <c r="J65" s="62"/>
      <c r="K65" s="62"/>
      <c r="L65" s="139"/>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171"/>
      <c r="J69" s="64"/>
      <c r="K69" s="64"/>
      <c r="L69" s="139"/>
      <c r="S69" s="40"/>
      <c r="T69" s="40"/>
      <c r="U69" s="40"/>
      <c r="V69" s="40"/>
      <c r="W69" s="40"/>
      <c r="X69" s="40"/>
      <c r="Y69" s="40"/>
      <c r="Z69" s="40"/>
      <c r="AA69" s="40"/>
      <c r="AB69" s="40"/>
      <c r="AC69" s="40"/>
      <c r="AD69" s="40"/>
      <c r="AE69" s="40"/>
    </row>
    <row r="70" spans="1:31" s="2" customFormat="1" ht="24.95" customHeight="1">
      <c r="A70" s="40"/>
      <c r="B70" s="41"/>
      <c r="C70" s="24" t="s">
        <v>184</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4" customHeight="1">
      <c r="A73" s="40"/>
      <c r="B73" s="41"/>
      <c r="C73" s="42"/>
      <c r="D73" s="42"/>
      <c r="E73" s="172" t="str">
        <f>E7</f>
        <v>Oprava trati v úseku Mostek – Horka u Staré Paky</v>
      </c>
      <c r="F73" s="33"/>
      <c r="G73" s="33"/>
      <c r="H73" s="33"/>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3" t="s">
        <v>175</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4.4" customHeight="1">
      <c r="A75" s="40"/>
      <c r="B75" s="41"/>
      <c r="C75" s="42"/>
      <c r="D75" s="42"/>
      <c r="E75" s="71" t="str">
        <f>E9</f>
        <v>SO 01-12-02 - Zast. Borovnice, úprava nástupní hrany</v>
      </c>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3" t="s">
        <v>22</v>
      </c>
      <c r="D77" s="42"/>
      <c r="E77" s="42"/>
      <c r="F77" s="28" t="str">
        <f>F12</f>
        <v>Mostek - Horka u St. Paky</v>
      </c>
      <c r="G77" s="42"/>
      <c r="H77" s="42"/>
      <c r="I77" s="142" t="s">
        <v>24</v>
      </c>
      <c r="J77" s="74" t="str">
        <f>IF(J12="","",J12)</f>
        <v>12. 3. 2020</v>
      </c>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5.6" customHeight="1">
      <c r="A79" s="40"/>
      <c r="B79" s="41"/>
      <c r="C79" s="33" t="s">
        <v>30</v>
      </c>
      <c r="D79" s="42"/>
      <c r="E79" s="42"/>
      <c r="F79" s="28" t="str">
        <f>E15</f>
        <v>Správa železnic, státní organizace</v>
      </c>
      <c r="G79" s="42"/>
      <c r="H79" s="42"/>
      <c r="I79" s="142" t="s">
        <v>37</v>
      </c>
      <c r="J79" s="38" t="str">
        <f>E21</f>
        <v>Prodin, a.s.</v>
      </c>
      <c r="K79" s="42"/>
      <c r="L79" s="139"/>
      <c r="S79" s="40"/>
      <c r="T79" s="40"/>
      <c r="U79" s="40"/>
      <c r="V79" s="40"/>
      <c r="W79" s="40"/>
      <c r="X79" s="40"/>
      <c r="Y79" s="40"/>
      <c r="Z79" s="40"/>
      <c r="AA79" s="40"/>
      <c r="AB79" s="40"/>
      <c r="AC79" s="40"/>
      <c r="AD79" s="40"/>
      <c r="AE79" s="40"/>
    </row>
    <row r="80" spans="1:31" s="2" customFormat="1" ht="15.6" customHeight="1">
      <c r="A80" s="40"/>
      <c r="B80" s="41"/>
      <c r="C80" s="33" t="s">
        <v>35</v>
      </c>
      <c r="D80" s="42"/>
      <c r="E80" s="42"/>
      <c r="F80" s="28" t="str">
        <f>IF(E18="","",E18)</f>
        <v>Vyplň údaj</v>
      </c>
      <c r="G80" s="42"/>
      <c r="H80" s="42"/>
      <c r="I80" s="142" t="s">
        <v>40</v>
      </c>
      <c r="J80" s="38" t="str">
        <f>E24</f>
        <v>Prodin, a.s.</v>
      </c>
      <c r="K80" s="42"/>
      <c r="L80" s="139"/>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11" customFormat="1" ht="29.25" customHeight="1">
      <c r="A82" s="192"/>
      <c r="B82" s="193"/>
      <c r="C82" s="194" t="s">
        <v>185</v>
      </c>
      <c r="D82" s="195" t="s">
        <v>62</v>
      </c>
      <c r="E82" s="195" t="s">
        <v>58</v>
      </c>
      <c r="F82" s="195" t="s">
        <v>59</v>
      </c>
      <c r="G82" s="195" t="s">
        <v>186</v>
      </c>
      <c r="H82" s="195" t="s">
        <v>187</v>
      </c>
      <c r="I82" s="196" t="s">
        <v>188</v>
      </c>
      <c r="J82" s="195" t="s">
        <v>179</v>
      </c>
      <c r="K82" s="197" t="s">
        <v>189</v>
      </c>
      <c r="L82" s="198"/>
      <c r="M82" s="94" t="s">
        <v>32</v>
      </c>
      <c r="N82" s="95" t="s">
        <v>47</v>
      </c>
      <c r="O82" s="95" t="s">
        <v>190</v>
      </c>
      <c r="P82" s="95" t="s">
        <v>191</v>
      </c>
      <c r="Q82" s="95" t="s">
        <v>192</v>
      </c>
      <c r="R82" s="95" t="s">
        <v>193</v>
      </c>
      <c r="S82" s="95" t="s">
        <v>194</v>
      </c>
      <c r="T82" s="96" t="s">
        <v>195</v>
      </c>
      <c r="U82" s="192"/>
      <c r="V82" s="192"/>
      <c r="W82" s="192"/>
      <c r="X82" s="192"/>
      <c r="Y82" s="192"/>
      <c r="Z82" s="192"/>
      <c r="AA82" s="192"/>
      <c r="AB82" s="192"/>
      <c r="AC82" s="192"/>
      <c r="AD82" s="192"/>
      <c r="AE82" s="192"/>
    </row>
    <row r="83" spans="1:63" s="2" customFormat="1" ht="22.8" customHeight="1">
      <c r="A83" s="40"/>
      <c r="B83" s="41"/>
      <c r="C83" s="101" t="s">
        <v>196</v>
      </c>
      <c r="D83" s="42"/>
      <c r="E83" s="42"/>
      <c r="F83" s="42"/>
      <c r="G83" s="42"/>
      <c r="H83" s="42"/>
      <c r="I83" s="138"/>
      <c r="J83" s="199">
        <f>BK83</f>
        <v>0</v>
      </c>
      <c r="K83" s="42"/>
      <c r="L83" s="46"/>
      <c r="M83" s="97"/>
      <c r="N83" s="200"/>
      <c r="O83" s="98"/>
      <c r="P83" s="201">
        <f>P84</f>
        <v>0</v>
      </c>
      <c r="Q83" s="98"/>
      <c r="R83" s="201">
        <f>R84</f>
        <v>0</v>
      </c>
      <c r="S83" s="98"/>
      <c r="T83" s="202">
        <f>T84</f>
        <v>0</v>
      </c>
      <c r="U83" s="40"/>
      <c r="V83" s="40"/>
      <c r="W83" s="40"/>
      <c r="X83" s="40"/>
      <c r="Y83" s="40"/>
      <c r="Z83" s="40"/>
      <c r="AA83" s="40"/>
      <c r="AB83" s="40"/>
      <c r="AC83" s="40"/>
      <c r="AD83" s="40"/>
      <c r="AE83" s="40"/>
      <c r="AT83" s="18" t="s">
        <v>76</v>
      </c>
      <c r="AU83" s="18" t="s">
        <v>180</v>
      </c>
      <c r="BK83" s="203">
        <f>BK84</f>
        <v>0</v>
      </c>
    </row>
    <row r="84" spans="1:63" s="12" customFormat="1" ht="25.9" customHeight="1">
      <c r="A84" s="12"/>
      <c r="B84" s="204"/>
      <c r="C84" s="205"/>
      <c r="D84" s="206" t="s">
        <v>76</v>
      </c>
      <c r="E84" s="207" t="s">
        <v>197</v>
      </c>
      <c r="F84" s="207" t="s">
        <v>198</v>
      </c>
      <c r="G84" s="205"/>
      <c r="H84" s="205"/>
      <c r="I84" s="208"/>
      <c r="J84" s="209">
        <f>BK84</f>
        <v>0</v>
      </c>
      <c r="K84" s="205"/>
      <c r="L84" s="210"/>
      <c r="M84" s="211"/>
      <c r="N84" s="212"/>
      <c r="O84" s="212"/>
      <c r="P84" s="213">
        <f>P85+P102+P111</f>
        <v>0</v>
      </c>
      <c r="Q84" s="212"/>
      <c r="R84" s="213">
        <f>R85+R102+R111</f>
        <v>0</v>
      </c>
      <c r="S84" s="212"/>
      <c r="T84" s="214">
        <f>T85+T102+T111</f>
        <v>0</v>
      </c>
      <c r="U84" s="12"/>
      <c r="V84" s="12"/>
      <c r="W84" s="12"/>
      <c r="X84" s="12"/>
      <c r="Y84" s="12"/>
      <c r="Z84" s="12"/>
      <c r="AA84" s="12"/>
      <c r="AB84" s="12"/>
      <c r="AC84" s="12"/>
      <c r="AD84" s="12"/>
      <c r="AE84" s="12"/>
      <c r="AR84" s="215" t="s">
        <v>84</v>
      </c>
      <c r="AT84" s="216" t="s">
        <v>76</v>
      </c>
      <c r="AU84" s="216" t="s">
        <v>6</v>
      </c>
      <c r="AY84" s="215" t="s">
        <v>199</v>
      </c>
      <c r="BK84" s="217">
        <f>BK85+BK102+BK111</f>
        <v>0</v>
      </c>
    </row>
    <row r="85" spans="1:63" s="12" customFormat="1" ht="22.8" customHeight="1">
      <c r="A85" s="12"/>
      <c r="B85" s="204"/>
      <c r="C85" s="205"/>
      <c r="D85" s="206" t="s">
        <v>76</v>
      </c>
      <c r="E85" s="218" t="s">
        <v>200</v>
      </c>
      <c r="F85" s="218" t="s">
        <v>201</v>
      </c>
      <c r="G85" s="205"/>
      <c r="H85" s="205"/>
      <c r="I85" s="208"/>
      <c r="J85" s="219">
        <f>BK85</f>
        <v>0</v>
      </c>
      <c r="K85" s="205"/>
      <c r="L85" s="210"/>
      <c r="M85" s="211"/>
      <c r="N85" s="212"/>
      <c r="O85" s="212"/>
      <c r="P85" s="213">
        <f>SUM(P86:P101)</f>
        <v>0</v>
      </c>
      <c r="Q85" s="212"/>
      <c r="R85" s="213">
        <f>SUM(R86:R101)</f>
        <v>0</v>
      </c>
      <c r="S85" s="212"/>
      <c r="T85" s="214">
        <f>SUM(T86:T101)</f>
        <v>0</v>
      </c>
      <c r="U85" s="12"/>
      <c r="V85" s="12"/>
      <c r="W85" s="12"/>
      <c r="X85" s="12"/>
      <c r="Y85" s="12"/>
      <c r="Z85" s="12"/>
      <c r="AA85" s="12"/>
      <c r="AB85" s="12"/>
      <c r="AC85" s="12"/>
      <c r="AD85" s="12"/>
      <c r="AE85" s="12"/>
      <c r="AR85" s="215" t="s">
        <v>84</v>
      </c>
      <c r="AT85" s="216" t="s">
        <v>76</v>
      </c>
      <c r="AU85" s="216" t="s">
        <v>84</v>
      </c>
      <c r="AY85" s="215" t="s">
        <v>199</v>
      </c>
      <c r="BK85" s="217">
        <f>SUM(BK86:BK101)</f>
        <v>0</v>
      </c>
    </row>
    <row r="86" spans="1:65" s="2" customFormat="1" ht="19.8" customHeight="1">
      <c r="A86" s="40"/>
      <c r="B86" s="41"/>
      <c r="C86" s="260" t="s">
        <v>84</v>
      </c>
      <c r="D86" s="260" t="s">
        <v>222</v>
      </c>
      <c r="E86" s="261" t="s">
        <v>632</v>
      </c>
      <c r="F86" s="262" t="s">
        <v>633</v>
      </c>
      <c r="G86" s="263" t="s">
        <v>288</v>
      </c>
      <c r="H86" s="264">
        <v>12</v>
      </c>
      <c r="I86" s="265"/>
      <c r="J86" s="266">
        <f>ROUND(I86*H86,2)</f>
        <v>0</v>
      </c>
      <c r="K86" s="262" t="s">
        <v>207</v>
      </c>
      <c r="L86" s="46"/>
      <c r="M86" s="267" t="s">
        <v>32</v>
      </c>
      <c r="N86" s="268" t="s">
        <v>48</v>
      </c>
      <c r="O86" s="86"/>
      <c r="P86" s="230">
        <f>O86*H86</f>
        <v>0</v>
      </c>
      <c r="Q86" s="230">
        <v>0</v>
      </c>
      <c r="R86" s="230">
        <f>Q86*H86</f>
        <v>0</v>
      </c>
      <c r="S86" s="230">
        <v>0</v>
      </c>
      <c r="T86" s="231">
        <f>S86*H86</f>
        <v>0</v>
      </c>
      <c r="U86" s="40"/>
      <c r="V86" s="40"/>
      <c r="W86" s="40"/>
      <c r="X86" s="40"/>
      <c r="Y86" s="40"/>
      <c r="Z86" s="40"/>
      <c r="AA86" s="40"/>
      <c r="AB86" s="40"/>
      <c r="AC86" s="40"/>
      <c r="AD86" s="40"/>
      <c r="AE86" s="40"/>
      <c r="AR86" s="232" t="s">
        <v>209</v>
      </c>
      <c r="AT86" s="232" t="s">
        <v>222</v>
      </c>
      <c r="AU86" s="232" t="s">
        <v>86</v>
      </c>
      <c r="AY86" s="18" t="s">
        <v>199</v>
      </c>
      <c r="BE86" s="233">
        <f>IF(N86="základní",J86,0)</f>
        <v>0</v>
      </c>
      <c r="BF86" s="233">
        <f>IF(N86="snížená",J86,0)</f>
        <v>0</v>
      </c>
      <c r="BG86" s="233">
        <f>IF(N86="zákl. přenesená",J86,0)</f>
        <v>0</v>
      </c>
      <c r="BH86" s="233">
        <f>IF(N86="sníž. přenesená",J86,0)</f>
        <v>0</v>
      </c>
      <c r="BI86" s="233">
        <f>IF(N86="nulová",J86,0)</f>
        <v>0</v>
      </c>
      <c r="BJ86" s="18" t="s">
        <v>84</v>
      </c>
      <c r="BK86" s="233">
        <f>ROUND(I86*H86,2)</f>
        <v>0</v>
      </c>
      <c r="BL86" s="18" t="s">
        <v>209</v>
      </c>
      <c r="BM86" s="232" t="s">
        <v>86</v>
      </c>
    </row>
    <row r="87" spans="1:47" s="2" customFormat="1" ht="12">
      <c r="A87" s="40"/>
      <c r="B87" s="41"/>
      <c r="C87" s="42"/>
      <c r="D87" s="234" t="s">
        <v>210</v>
      </c>
      <c r="E87" s="42"/>
      <c r="F87" s="235" t="s">
        <v>633</v>
      </c>
      <c r="G87" s="42"/>
      <c r="H87" s="42"/>
      <c r="I87" s="138"/>
      <c r="J87" s="42"/>
      <c r="K87" s="42"/>
      <c r="L87" s="46"/>
      <c r="M87" s="236"/>
      <c r="N87" s="237"/>
      <c r="O87" s="86"/>
      <c r="P87" s="86"/>
      <c r="Q87" s="86"/>
      <c r="R87" s="86"/>
      <c r="S87" s="86"/>
      <c r="T87" s="87"/>
      <c r="U87" s="40"/>
      <c r="V87" s="40"/>
      <c r="W87" s="40"/>
      <c r="X87" s="40"/>
      <c r="Y87" s="40"/>
      <c r="Z87" s="40"/>
      <c r="AA87" s="40"/>
      <c r="AB87" s="40"/>
      <c r="AC87" s="40"/>
      <c r="AD87" s="40"/>
      <c r="AE87" s="40"/>
      <c r="AT87" s="18" t="s">
        <v>210</v>
      </c>
      <c r="AU87" s="18" t="s">
        <v>86</v>
      </c>
    </row>
    <row r="88" spans="1:65" s="2" customFormat="1" ht="19.8" customHeight="1">
      <c r="A88" s="40"/>
      <c r="B88" s="41"/>
      <c r="C88" s="260" t="s">
        <v>86</v>
      </c>
      <c r="D88" s="260" t="s">
        <v>222</v>
      </c>
      <c r="E88" s="261" t="s">
        <v>634</v>
      </c>
      <c r="F88" s="262" t="s">
        <v>635</v>
      </c>
      <c r="G88" s="263" t="s">
        <v>288</v>
      </c>
      <c r="H88" s="264">
        <v>12</v>
      </c>
      <c r="I88" s="265"/>
      <c r="J88" s="266">
        <f>ROUND(I88*H88,2)</f>
        <v>0</v>
      </c>
      <c r="K88" s="262" t="s">
        <v>207</v>
      </c>
      <c r="L88" s="46"/>
      <c r="M88" s="267" t="s">
        <v>32</v>
      </c>
      <c r="N88" s="268" t="s">
        <v>48</v>
      </c>
      <c r="O88" s="86"/>
      <c r="P88" s="230">
        <f>O88*H88</f>
        <v>0</v>
      </c>
      <c r="Q88" s="230">
        <v>0</v>
      </c>
      <c r="R88" s="230">
        <f>Q88*H88</f>
        <v>0</v>
      </c>
      <c r="S88" s="230">
        <v>0</v>
      </c>
      <c r="T88" s="231">
        <f>S88*H88</f>
        <v>0</v>
      </c>
      <c r="U88" s="40"/>
      <c r="V88" s="40"/>
      <c r="W88" s="40"/>
      <c r="X88" s="40"/>
      <c r="Y88" s="40"/>
      <c r="Z88" s="40"/>
      <c r="AA88" s="40"/>
      <c r="AB88" s="40"/>
      <c r="AC88" s="40"/>
      <c r="AD88" s="40"/>
      <c r="AE88" s="40"/>
      <c r="AR88" s="232" t="s">
        <v>209</v>
      </c>
      <c r="AT88" s="232" t="s">
        <v>222</v>
      </c>
      <c r="AU88" s="232" t="s">
        <v>86</v>
      </c>
      <c r="AY88" s="18" t="s">
        <v>199</v>
      </c>
      <c r="BE88" s="233">
        <f>IF(N88="základní",J88,0)</f>
        <v>0</v>
      </c>
      <c r="BF88" s="233">
        <f>IF(N88="snížená",J88,0)</f>
        <v>0</v>
      </c>
      <c r="BG88" s="233">
        <f>IF(N88="zákl. přenesená",J88,0)</f>
        <v>0</v>
      </c>
      <c r="BH88" s="233">
        <f>IF(N88="sníž. přenesená",J88,0)</f>
        <v>0</v>
      </c>
      <c r="BI88" s="233">
        <f>IF(N88="nulová",J88,0)</f>
        <v>0</v>
      </c>
      <c r="BJ88" s="18" t="s">
        <v>84</v>
      </c>
      <c r="BK88" s="233">
        <f>ROUND(I88*H88,2)</f>
        <v>0</v>
      </c>
      <c r="BL88" s="18" t="s">
        <v>209</v>
      </c>
      <c r="BM88" s="232" t="s">
        <v>209</v>
      </c>
    </row>
    <row r="89" spans="1:47" s="2" customFormat="1" ht="12">
      <c r="A89" s="40"/>
      <c r="B89" s="41"/>
      <c r="C89" s="42"/>
      <c r="D89" s="234" t="s">
        <v>210</v>
      </c>
      <c r="E89" s="42"/>
      <c r="F89" s="235" t="s">
        <v>635</v>
      </c>
      <c r="G89" s="42"/>
      <c r="H89" s="42"/>
      <c r="I89" s="138"/>
      <c r="J89" s="42"/>
      <c r="K89" s="42"/>
      <c r="L89" s="46"/>
      <c r="M89" s="236"/>
      <c r="N89" s="237"/>
      <c r="O89" s="86"/>
      <c r="P89" s="86"/>
      <c r="Q89" s="86"/>
      <c r="R89" s="86"/>
      <c r="S89" s="86"/>
      <c r="T89" s="87"/>
      <c r="U89" s="40"/>
      <c r="V89" s="40"/>
      <c r="W89" s="40"/>
      <c r="X89" s="40"/>
      <c r="Y89" s="40"/>
      <c r="Z89" s="40"/>
      <c r="AA89" s="40"/>
      <c r="AB89" s="40"/>
      <c r="AC89" s="40"/>
      <c r="AD89" s="40"/>
      <c r="AE89" s="40"/>
      <c r="AT89" s="18" t="s">
        <v>210</v>
      </c>
      <c r="AU89" s="18" t="s">
        <v>86</v>
      </c>
    </row>
    <row r="90" spans="1:65" s="2" customFormat="1" ht="19.8" customHeight="1">
      <c r="A90" s="40"/>
      <c r="B90" s="41"/>
      <c r="C90" s="260" t="s">
        <v>221</v>
      </c>
      <c r="D90" s="260" t="s">
        <v>222</v>
      </c>
      <c r="E90" s="261" t="s">
        <v>636</v>
      </c>
      <c r="F90" s="262" t="s">
        <v>637</v>
      </c>
      <c r="G90" s="263" t="s">
        <v>206</v>
      </c>
      <c r="H90" s="264">
        <v>60</v>
      </c>
      <c r="I90" s="265"/>
      <c r="J90" s="266">
        <f>ROUND(I90*H90,2)</f>
        <v>0</v>
      </c>
      <c r="K90" s="262" t="s">
        <v>207</v>
      </c>
      <c r="L90" s="46"/>
      <c r="M90" s="267" t="s">
        <v>32</v>
      </c>
      <c r="N90" s="268" t="s">
        <v>48</v>
      </c>
      <c r="O90" s="86"/>
      <c r="P90" s="230">
        <f>O90*H90</f>
        <v>0</v>
      </c>
      <c r="Q90" s="230">
        <v>0</v>
      </c>
      <c r="R90" s="230">
        <f>Q90*H90</f>
        <v>0</v>
      </c>
      <c r="S90" s="230">
        <v>0</v>
      </c>
      <c r="T90" s="231">
        <f>S90*H90</f>
        <v>0</v>
      </c>
      <c r="U90" s="40"/>
      <c r="V90" s="40"/>
      <c r="W90" s="40"/>
      <c r="X90" s="40"/>
      <c r="Y90" s="40"/>
      <c r="Z90" s="40"/>
      <c r="AA90" s="40"/>
      <c r="AB90" s="40"/>
      <c r="AC90" s="40"/>
      <c r="AD90" s="40"/>
      <c r="AE90" s="40"/>
      <c r="AR90" s="232" t="s">
        <v>209</v>
      </c>
      <c r="AT90" s="232" t="s">
        <v>222</v>
      </c>
      <c r="AU90" s="232" t="s">
        <v>86</v>
      </c>
      <c r="AY90" s="18" t="s">
        <v>199</v>
      </c>
      <c r="BE90" s="233">
        <f>IF(N90="základní",J90,0)</f>
        <v>0</v>
      </c>
      <c r="BF90" s="233">
        <f>IF(N90="snížená",J90,0)</f>
        <v>0</v>
      </c>
      <c r="BG90" s="233">
        <f>IF(N90="zákl. přenesená",J90,0)</f>
        <v>0</v>
      </c>
      <c r="BH90" s="233">
        <f>IF(N90="sníž. přenesená",J90,0)</f>
        <v>0</v>
      </c>
      <c r="BI90" s="233">
        <f>IF(N90="nulová",J90,0)</f>
        <v>0</v>
      </c>
      <c r="BJ90" s="18" t="s">
        <v>84</v>
      </c>
      <c r="BK90" s="233">
        <f>ROUND(I90*H90,2)</f>
        <v>0</v>
      </c>
      <c r="BL90" s="18" t="s">
        <v>209</v>
      </c>
      <c r="BM90" s="232" t="s">
        <v>230</v>
      </c>
    </row>
    <row r="91" spans="1:47" s="2" customFormat="1" ht="12">
      <c r="A91" s="40"/>
      <c r="B91" s="41"/>
      <c r="C91" s="42"/>
      <c r="D91" s="234" t="s">
        <v>210</v>
      </c>
      <c r="E91" s="42"/>
      <c r="F91" s="235" t="s">
        <v>637</v>
      </c>
      <c r="G91" s="42"/>
      <c r="H91" s="42"/>
      <c r="I91" s="138"/>
      <c r="J91" s="42"/>
      <c r="K91" s="42"/>
      <c r="L91" s="46"/>
      <c r="M91" s="236"/>
      <c r="N91" s="237"/>
      <c r="O91" s="86"/>
      <c r="P91" s="86"/>
      <c r="Q91" s="86"/>
      <c r="R91" s="86"/>
      <c r="S91" s="86"/>
      <c r="T91" s="87"/>
      <c r="U91" s="40"/>
      <c r="V91" s="40"/>
      <c r="W91" s="40"/>
      <c r="X91" s="40"/>
      <c r="Y91" s="40"/>
      <c r="Z91" s="40"/>
      <c r="AA91" s="40"/>
      <c r="AB91" s="40"/>
      <c r="AC91" s="40"/>
      <c r="AD91" s="40"/>
      <c r="AE91" s="40"/>
      <c r="AT91" s="18" t="s">
        <v>210</v>
      </c>
      <c r="AU91" s="18" t="s">
        <v>86</v>
      </c>
    </row>
    <row r="92" spans="1:65" s="2" customFormat="1" ht="19.8" customHeight="1">
      <c r="A92" s="40"/>
      <c r="B92" s="41"/>
      <c r="C92" s="260" t="s">
        <v>209</v>
      </c>
      <c r="D92" s="260" t="s">
        <v>222</v>
      </c>
      <c r="E92" s="261" t="s">
        <v>638</v>
      </c>
      <c r="F92" s="262" t="s">
        <v>639</v>
      </c>
      <c r="G92" s="263" t="s">
        <v>324</v>
      </c>
      <c r="H92" s="264">
        <v>60</v>
      </c>
      <c r="I92" s="265"/>
      <c r="J92" s="266">
        <f>ROUND(I92*H92,2)</f>
        <v>0</v>
      </c>
      <c r="K92" s="262" t="s">
        <v>207</v>
      </c>
      <c r="L92" s="46"/>
      <c r="M92" s="267" t="s">
        <v>32</v>
      </c>
      <c r="N92" s="268" t="s">
        <v>48</v>
      </c>
      <c r="O92" s="86"/>
      <c r="P92" s="230">
        <f>O92*H92</f>
        <v>0</v>
      </c>
      <c r="Q92" s="230">
        <v>0</v>
      </c>
      <c r="R92" s="230">
        <f>Q92*H92</f>
        <v>0</v>
      </c>
      <c r="S92" s="230">
        <v>0</v>
      </c>
      <c r="T92" s="231">
        <f>S92*H92</f>
        <v>0</v>
      </c>
      <c r="U92" s="40"/>
      <c r="V92" s="40"/>
      <c r="W92" s="40"/>
      <c r="X92" s="40"/>
      <c r="Y92" s="40"/>
      <c r="Z92" s="40"/>
      <c r="AA92" s="40"/>
      <c r="AB92" s="40"/>
      <c r="AC92" s="40"/>
      <c r="AD92" s="40"/>
      <c r="AE92" s="40"/>
      <c r="AR92" s="232" t="s">
        <v>209</v>
      </c>
      <c r="AT92" s="232" t="s">
        <v>222</v>
      </c>
      <c r="AU92" s="232" t="s">
        <v>86</v>
      </c>
      <c r="AY92" s="18" t="s">
        <v>199</v>
      </c>
      <c r="BE92" s="233">
        <f>IF(N92="základní",J92,0)</f>
        <v>0</v>
      </c>
      <c r="BF92" s="233">
        <f>IF(N92="snížená",J92,0)</f>
        <v>0</v>
      </c>
      <c r="BG92" s="233">
        <f>IF(N92="zákl. přenesená",J92,0)</f>
        <v>0</v>
      </c>
      <c r="BH92" s="233">
        <f>IF(N92="sníž. přenesená",J92,0)</f>
        <v>0</v>
      </c>
      <c r="BI92" s="233">
        <f>IF(N92="nulová",J92,0)</f>
        <v>0</v>
      </c>
      <c r="BJ92" s="18" t="s">
        <v>84</v>
      </c>
      <c r="BK92" s="233">
        <f>ROUND(I92*H92,2)</f>
        <v>0</v>
      </c>
      <c r="BL92" s="18" t="s">
        <v>209</v>
      </c>
      <c r="BM92" s="232" t="s">
        <v>208</v>
      </c>
    </row>
    <row r="93" spans="1:47" s="2" customFormat="1" ht="12">
      <c r="A93" s="40"/>
      <c r="B93" s="41"/>
      <c r="C93" s="42"/>
      <c r="D93" s="234" t="s">
        <v>210</v>
      </c>
      <c r="E93" s="42"/>
      <c r="F93" s="235" t="s">
        <v>639</v>
      </c>
      <c r="G93" s="42"/>
      <c r="H93" s="42"/>
      <c r="I93" s="138"/>
      <c r="J93" s="42"/>
      <c r="K93" s="42"/>
      <c r="L93" s="46"/>
      <c r="M93" s="236"/>
      <c r="N93" s="237"/>
      <c r="O93" s="86"/>
      <c r="P93" s="86"/>
      <c r="Q93" s="86"/>
      <c r="R93" s="86"/>
      <c r="S93" s="86"/>
      <c r="T93" s="87"/>
      <c r="U93" s="40"/>
      <c r="V93" s="40"/>
      <c r="W93" s="40"/>
      <c r="X93" s="40"/>
      <c r="Y93" s="40"/>
      <c r="Z93" s="40"/>
      <c r="AA93" s="40"/>
      <c r="AB93" s="40"/>
      <c r="AC93" s="40"/>
      <c r="AD93" s="40"/>
      <c r="AE93" s="40"/>
      <c r="AT93" s="18" t="s">
        <v>210</v>
      </c>
      <c r="AU93" s="18" t="s">
        <v>86</v>
      </c>
    </row>
    <row r="94" spans="1:65" s="2" customFormat="1" ht="19.8" customHeight="1">
      <c r="A94" s="40"/>
      <c r="B94" s="41"/>
      <c r="C94" s="260" t="s">
        <v>200</v>
      </c>
      <c r="D94" s="260" t="s">
        <v>222</v>
      </c>
      <c r="E94" s="261" t="s">
        <v>640</v>
      </c>
      <c r="F94" s="262" t="s">
        <v>641</v>
      </c>
      <c r="G94" s="263" t="s">
        <v>288</v>
      </c>
      <c r="H94" s="264">
        <v>12</v>
      </c>
      <c r="I94" s="265"/>
      <c r="J94" s="266">
        <f>ROUND(I94*H94,2)</f>
        <v>0</v>
      </c>
      <c r="K94" s="262" t="s">
        <v>207</v>
      </c>
      <c r="L94" s="46"/>
      <c r="M94" s="267" t="s">
        <v>32</v>
      </c>
      <c r="N94" s="268" t="s">
        <v>48</v>
      </c>
      <c r="O94" s="86"/>
      <c r="P94" s="230">
        <f>O94*H94</f>
        <v>0</v>
      </c>
      <c r="Q94" s="230">
        <v>0</v>
      </c>
      <c r="R94" s="230">
        <f>Q94*H94</f>
        <v>0</v>
      </c>
      <c r="S94" s="230">
        <v>0</v>
      </c>
      <c r="T94" s="231">
        <f>S94*H94</f>
        <v>0</v>
      </c>
      <c r="U94" s="40"/>
      <c r="V94" s="40"/>
      <c r="W94" s="40"/>
      <c r="X94" s="40"/>
      <c r="Y94" s="40"/>
      <c r="Z94" s="40"/>
      <c r="AA94" s="40"/>
      <c r="AB94" s="40"/>
      <c r="AC94" s="40"/>
      <c r="AD94" s="40"/>
      <c r="AE94" s="40"/>
      <c r="AR94" s="232" t="s">
        <v>209</v>
      </c>
      <c r="AT94" s="232" t="s">
        <v>222</v>
      </c>
      <c r="AU94" s="232" t="s">
        <v>86</v>
      </c>
      <c r="AY94" s="18" t="s">
        <v>199</v>
      </c>
      <c r="BE94" s="233">
        <f>IF(N94="základní",J94,0)</f>
        <v>0</v>
      </c>
      <c r="BF94" s="233">
        <f>IF(N94="snížená",J94,0)</f>
        <v>0</v>
      </c>
      <c r="BG94" s="233">
        <f>IF(N94="zákl. přenesená",J94,0)</f>
        <v>0</v>
      </c>
      <c r="BH94" s="233">
        <f>IF(N94="sníž. přenesená",J94,0)</f>
        <v>0</v>
      </c>
      <c r="BI94" s="233">
        <f>IF(N94="nulová",J94,0)</f>
        <v>0</v>
      </c>
      <c r="BJ94" s="18" t="s">
        <v>84</v>
      </c>
      <c r="BK94" s="233">
        <f>ROUND(I94*H94,2)</f>
        <v>0</v>
      </c>
      <c r="BL94" s="18" t="s">
        <v>209</v>
      </c>
      <c r="BM94" s="232" t="s">
        <v>235</v>
      </c>
    </row>
    <row r="95" spans="1:47" s="2" customFormat="1" ht="12">
      <c r="A95" s="40"/>
      <c r="B95" s="41"/>
      <c r="C95" s="42"/>
      <c r="D95" s="234" t="s">
        <v>210</v>
      </c>
      <c r="E95" s="42"/>
      <c r="F95" s="235" t="s">
        <v>641</v>
      </c>
      <c r="G95" s="42"/>
      <c r="H95" s="42"/>
      <c r="I95" s="138"/>
      <c r="J95" s="42"/>
      <c r="K95" s="42"/>
      <c r="L95" s="46"/>
      <c r="M95" s="236"/>
      <c r="N95" s="237"/>
      <c r="O95" s="86"/>
      <c r="P95" s="86"/>
      <c r="Q95" s="86"/>
      <c r="R95" s="86"/>
      <c r="S95" s="86"/>
      <c r="T95" s="87"/>
      <c r="U95" s="40"/>
      <c r="V95" s="40"/>
      <c r="W95" s="40"/>
      <c r="X95" s="40"/>
      <c r="Y95" s="40"/>
      <c r="Z95" s="40"/>
      <c r="AA95" s="40"/>
      <c r="AB95" s="40"/>
      <c r="AC95" s="40"/>
      <c r="AD95" s="40"/>
      <c r="AE95" s="40"/>
      <c r="AT95" s="18" t="s">
        <v>210</v>
      </c>
      <c r="AU95" s="18" t="s">
        <v>86</v>
      </c>
    </row>
    <row r="96" spans="1:65" s="2" customFormat="1" ht="19.8" customHeight="1">
      <c r="A96" s="40"/>
      <c r="B96" s="41"/>
      <c r="C96" s="220" t="s">
        <v>230</v>
      </c>
      <c r="D96" s="220" t="s">
        <v>203</v>
      </c>
      <c r="E96" s="221" t="s">
        <v>642</v>
      </c>
      <c r="F96" s="222" t="s">
        <v>643</v>
      </c>
      <c r="G96" s="223" t="s">
        <v>288</v>
      </c>
      <c r="H96" s="224">
        <v>12</v>
      </c>
      <c r="I96" s="225"/>
      <c r="J96" s="226">
        <f>ROUND(I96*H96,2)</f>
        <v>0</v>
      </c>
      <c r="K96" s="222" t="s">
        <v>207</v>
      </c>
      <c r="L96" s="227"/>
      <c r="M96" s="228" t="s">
        <v>32</v>
      </c>
      <c r="N96" s="229"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208</v>
      </c>
      <c r="AT96" s="232" t="s">
        <v>203</v>
      </c>
      <c r="AU96" s="232" t="s">
        <v>86</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238</v>
      </c>
    </row>
    <row r="97" spans="1:47" s="2" customFormat="1" ht="12">
      <c r="A97" s="40"/>
      <c r="B97" s="41"/>
      <c r="C97" s="42"/>
      <c r="D97" s="234" t="s">
        <v>210</v>
      </c>
      <c r="E97" s="42"/>
      <c r="F97" s="235" t="s">
        <v>643</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86</v>
      </c>
    </row>
    <row r="98" spans="1:65" s="2" customFormat="1" ht="19.8" customHeight="1">
      <c r="A98" s="40"/>
      <c r="B98" s="41"/>
      <c r="C98" s="220" t="s">
        <v>239</v>
      </c>
      <c r="D98" s="220" t="s">
        <v>203</v>
      </c>
      <c r="E98" s="221" t="s">
        <v>644</v>
      </c>
      <c r="F98" s="222" t="s">
        <v>645</v>
      </c>
      <c r="G98" s="223" t="s">
        <v>296</v>
      </c>
      <c r="H98" s="224">
        <v>0.702</v>
      </c>
      <c r="I98" s="225"/>
      <c r="J98" s="226">
        <f>ROUND(I98*H98,2)</f>
        <v>0</v>
      </c>
      <c r="K98" s="222" t="s">
        <v>207</v>
      </c>
      <c r="L98" s="227"/>
      <c r="M98" s="228" t="s">
        <v>32</v>
      </c>
      <c r="N98" s="229"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208</v>
      </c>
      <c r="AT98" s="232" t="s">
        <v>203</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242</v>
      </c>
    </row>
    <row r="99" spans="1:47" s="2" customFormat="1" ht="12">
      <c r="A99" s="40"/>
      <c r="B99" s="41"/>
      <c r="C99" s="42"/>
      <c r="D99" s="234" t="s">
        <v>210</v>
      </c>
      <c r="E99" s="42"/>
      <c r="F99" s="235" t="s">
        <v>645</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51" s="13" customFormat="1" ht="12">
      <c r="A100" s="13"/>
      <c r="B100" s="238"/>
      <c r="C100" s="239"/>
      <c r="D100" s="234" t="s">
        <v>213</v>
      </c>
      <c r="E100" s="240" t="s">
        <v>32</v>
      </c>
      <c r="F100" s="241" t="s">
        <v>646</v>
      </c>
      <c r="G100" s="239"/>
      <c r="H100" s="242">
        <v>0.702</v>
      </c>
      <c r="I100" s="243"/>
      <c r="J100" s="239"/>
      <c r="K100" s="239"/>
      <c r="L100" s="244"/>
      <c r="M100" s="245"/>
      <c r="N100" s="246"/>
      <c r="O100" s="246"/>
      <c r="P100" s="246"/>
      <c r="Q100" s="246"/>
      <c r="R100" s="246"/>
      <c r="S100" s="246"/>
      <c r="T100" s="247"/>
      <c r="U100" s="13"/>
      <c r="V100" s="13"/>
      <c r="W100" s="13"/>
      <c r="X100" s="13"/>
      <c r="Y100" s="13"/>
      <c r="Z100" s="13"/>
      <c r="AA100" s="13"/>
      <c r="AB100" s="13"/>
      <c r="AC100" s="13"/>
      <c r="AD100" s="13"/>
      <c r="AE100" s="13"/>
      <c r="AT100" s="248" t="s">
        <v>213</v>
      </c>
      <c r="AU100" s="248" t="s">
        <v>86</v>
      </c>
      <c r="AV100" s="13" t="s">
        <v>86</v>
      </c>
      <c r="AW100" s="13" t="s">
        <v>39</v>
      </c>
      <c r="AX100" s="13" t="s">
        <v>6</v>
      </c>
      <c r="AY100" s="248" t="s">
        <v>199</v>
      </c>
    </row>
    <row r="101" spans="1:51" s="14" customFormat="1" ht="12">
      <c r="A101" s="14"/>
      <c r="B101" s="249"/>
      <c r="C101" s="250"/>
      <c r="D101" s="234" t="s">
        <v>213</v>
      </c>
      <c r="E101" s="251" t="s">
        <v>32</v>
      </c>
      <c r="F101" s="252" t="s">
        <v>215</v>
      </c>
      <c r="G101" s="250"/>
      <c r="H101" s="253">
        <v>0.702</v>
      </c>
      <c r="I101" s="254"/>
      <c r="J101" s="250"/>
      <c r="K101" s="250"/>
      <c r="L101" s="255"/>
      <c r="M101" s="269"/>
      <c r="N101" s="270"/>
      <c r="O101" s="270"/>
      <c r="P101" s="270"/>
      <c r="Q101" s="270"/>
      <c r="R101" s="270"/>
      <c r="S101" s="270"/>
      <c r="T101" s="271"/>
      <c r="U101" s="14"/>
      <c r="V101" s="14"/>
      <c r="W101" s="14"/>
      <c r="X101" s="14"/>
      <c r="Y101" s="14"/>
      <c r="Z101" s="14"/>
      <c r="AA101" s="14"/>
      <c r="AB101" s="14"/>
      <c r="AC101" s="14"/>
      <c r="AD101" s="14"/>
      <c r="AE101" s="14"/>
      <c r="AT101" s="259" t="s">
        <v>213</v>
      </c>
      <c r="AU101" s="259" t="s">
        <v>86</v>
      </c>
      <c r="AV101" s="14" t="s">
        <v>209</v>
      </c>
      <c r="AW101" s="14" t="s">
        <v>39</v>
      </c>
      <c r="AX101" s="14" t="s">
        <v>84</v>
      </c>
      <c r="AY101" s="259" t="s">
        <v>199</v>
      </c>
    </row>
    <row r="102" spans="1:63" s="12" customFormat="1" ht="22.8" customHeight="1">
      <c r="A102" s="12"/>
      <c r="B102" s="204"/>
      <c r="C102" s="205"/>
      <c r="D102" s="206" t="s">
        <v>76</v>
      </c>
      <c r="E102" s="218" t="s">
        <v>593</v>
      </c>
      <c r="F102" s="218" t="s">
        <v>594</v>
      </c>
      <c r="G102" s="205"/>
      <c r="H102" s="205"/>
      <c r="I102" s="208"/>
      <c r="J102" s="219">
        <f>BK102</f>
        <v>0</v>
      </c>
      <c r="K102" s="205"/>
      <c r="L102" s="210"/>
      <c r="M102" s="211"/>
      <c r="N102" s="212"/>
      <c r="O102" s="212"/>
      <c r="P102" s="213">
        <f>SUM(P103:P110)</f>
        <v>0</v>
      </c>
      <c r="Q102" s="212"/>
      <c r="R102" s="213">
        <f>SUM(R103:R110)</f>
        <v>0</v>
      </c>
      <c r="S102" s="212"/>
      <c r="T102" s="214">
        <f>SUM(T103:T110)</f>
        <v>0</v>
      </c>
      <c r="U102" s="12"/>
      <c r="V102" s="12"/>
      <c r="W102" s="12"/>
      <c r="X102" s="12"/>
      <c r="Y102" s="12"/>
      <c r="Z102" s="12"/>
      <c r="AA102" s="12"/>
      <c r="AB102" s="12"/>
      <c r="AC102" s="12"/>
      <c r="AD102" s="12"/>
      <c r="AE102" s="12"/>
      <c r="AR102" s="215" t="s">
        <v>84</v>
      </c>
      <c r="AT102" s="216" t="s">
        <v>76</v>
      </c>
      <c r="AU102" s="216" t="s">
        <v>84</v>
      </c>
      <c r="AY102" s="215" t="s">
        <v>199</v>
      </c>
      <c r="BK102" s="217">
        <f>SUM(BK103:BK110)</f>
        <v>0</v>
      </c>
    </row>
    <row r="103" spans="1:65" s="2" customFormat="1" ht="19.8" customHeight="1">
      <c r="A103" s="40"/>
      <c r="B103" s="41"/>
      <c r="C103" s="260" t="s">
        <v>208</v>
      </c>
      <c r="D103" s="260" t="s">
        <v>222</v>
      </c>
      <c r="E103" s="261" t="s">
        <v>651</v>
      </c>
      <c r="F103" s="262" t="s">
        <v>652</v>
      </c>
      <c r="G103" s="263" t="s">
        <v>206</v>
      </c>
      <c r="H103" s="264">
        <v>1</v>
      </c>
      <c r="I103" s="265"/>
      <c r="J103" s="266">
        <f>ROUND(I103*H103,2)</f>
        <v>0</v>
      </c>
      <c r="K103" s="262" t="s">
        <v>32</v>
      </c>
      <c r="L103" s="46"/>
      <c r="M103" s="267" t="s">
        <v>32</v>
      </c>
      <c r="N103" s="268" t="s">
        <v>48</v>
      </c>
      <c r="O103" s="86"/>
      <c r="P103" s="230">
        <f>O103*H103</f>
        <v>0</v>
      </c>
      <c r="Q103" s="230">
        <v>0</v>
      </c>
      <c r="R103" s="230">
        <f>Q103*H103</f>
        <v>0</v>
      </c>
      <c r="S103" s="230">
        <v>0</v>
      </c>
      <c r="T103" s="231">
        <f>S103*H103</f>
        <v>0</v>
      </c>
      <c r="U103" s="40"/>
      <c r="V103" s="40"/>
      <c r="W103" s="40"/>
      <c r="X103" s="40"/>
      <c r="Y103" s="40"/>
      <c r="Z103" s="40"/>
      <c r="AA103" s="40"/>
      <c r="AB103" s="40"/>
      <c r="AC103" s="40"/>
      <c r="AD103" s="40"/>
      <c r="AE103" s="40"/>
      <c r="AR103" s="232" t="s">
        <v>209</v>
      </c>
      <c r="AT103" s="232" t="s">
        <v>222</v>
      </c>
      <c r="AU103" s="232" t="s">
        <v>86</v>
      </c>
      <c r="AY103" s="18" t="s">
        <v>199</v>
      </c>
      <c r="BE103" s="233">
        <f>IF(N103="základní",J103,0)</f>
        <v>0</v>
      </c>
      <c r="BF103" s="233">
        <f>IF(N103="snížená",J103,0)</f>
        <v>0</v>
      </c>
      <c r="BG103" s="233">
        <f>IF(N103="zákl. přenesená",J103,0)</f>
        <v>0</v>
      </c>
      <c r="BH103" s="233">
        <f>IF(N103="sníž. přenesená",J103,0)</f>
        <v>0</v>
      </c>
      <c r="BI103" s="233">
        <f>IF(N103="nulová",J103,0)</f>
        <v>0</v>
      </c>
      <c r="BJ103" s="18" t="s">
        <v>84</v>
      </c>
      <c r="BK103" s="233">
        <f>ROUND(I103*H103,2)</f>
        <v>0</v>
      </c>
      <c r="BL103" s="18" t="s">
        <v>209</v>
      </c>
      <c r="BM103" s="232" t="s">
        <v>245</v>
      </c>
    </row>
    <row r="104" spans="1:47" s="2" customFormat="1" ht="12">
      <c r="A104" s="40"/>
      <c r="B104" s="41"/>
      <c r="C104" s="42"/>
      <c r="D104" s="234" t="s">
        <v>210</v>
      </c>
      <c r="E104" s="42"/>
      <c r="F104" s="235" t="s">
        <v>652</v>
      </c>
      <c r="G104" s="42"/>
      <c r="H104" s="42"/>
      <c r="I104" s="138"/>
      <c r="J104" s="42"/>
      <c r="K104" s="42"/>
      <c r="L104" s="46"/>
      <c r="M104" s="236"/>
      <c r="N104" s="237"/>
      <c r="O104" s="86"/>
      <c r="P104" s="86"/>
      <c r="Q104" s="86"/>
      <c r="R104" s="86"/>
      <c r="S104" s="86"/>
      <c r="T104" s="87"/>
      <c r="U104" s="40"/>
      <c r="V104" s="40"/>
      <c r="W104" s="40"/>
      <c r="X104" s="40"/>
      <c r="Y104" s="40"/>
      <c r="Z104" s="40"/>
      <c r="AA104" s="40"/>
      <c r="AB104" s="40"/>
      <c r="AC104" s="40"/>
      <c r="AD104" s="40"/>
      <c r="AE104" s="40"/>
      <c r="AT104" s="18" t="s">
        <v>210</v>
      </c>
      <c r="AU104" s="18" t="s">
        <v>86</v>
      </c>
    </row>
    <row r="105" spans="1:65" s="2" customFormat="1" ht="19.8" customHeight="1">
      <c r="A105" s="40"/>
      <c r="B105" s="41"/>
      <c r="C105" s="260" t="s">
        <v>249</v>
      </c>
      <c r="D105" s="260" t="s">
        <v>222</v>
      </c>
      <c r="E105" s="261" t="s">
        <v>653</v>
      </c>
      <c r="F105" s="262" t="s">
        <v>654</v>
      </c>
      <c r="G105" s="263" t="s">
        <v>206</v>
      </c>
      <c r="H105" s="264">
        <v>1</v>
      </c>
      <c r="I105" s="265"/>
      <c r="J105" s="266">
        <f>ROUND(I105*H105,2)</f>
        <v>0</v>
      </c>
      <c r="K105" s="262" t="s">
        <v>32</v>
      </c>
      <c r="L105" s="46"/>
      <c r="M105" s="267" t="s">
        <v>32</v>
      </c>
      <c r="N105" s="268" t="s">
        <v>48</v>
      </c>
      <c r="O105" s="86"/>
      <c r="P105" s="230">
        <f>O105*H105</f>
        <v>0</v>
      </c>
      <c r="Q105" s="230">
        <v>0</v>
      </c>
      <c r="R105" s="230">
        <f>Q105*H105</f>
        <v>0</v>
      </c>
      <c r="S105" s="230">
        <v>0</v>
      </c>
      <c r="T105" s="231">
        <f>S105*H105</f>
        <v>0</v>
      </c>
      <c r="U105" s="40"/>
      <c r="V105" s="40"/>
      <c r="W105" s="40"/>
      <c r="X105" s="40"/>
      <c r="Y105" s="40"/>
      <c r="Z105" s="40"/>
      <c r="AA105" s="40"/>
      <c r="AB105" s="40"/>
      <c r="AC105" s="40"/>
      <c r="AD105" s="40"/>
      <c r="AE105" s="40"/>
      <c r="AR105" s="232" t="s">
        <v>209</v>
      </c>
      <c r="AT105" s="232" t="s">
        <v>222</v>
      </c>
      <c r="AU105" s="232" t="s">
        <v>86</v>
      </c>
      <c r="AY105" s="18" t="s">
        <v>199</v>
      </c>
      <c r="BE105" s="233">
        <f>IF(N105="základní",J105,0)</f>
        <v>0</v>
      </c>
      <c r="BF105" s="233">
        <f>IF(N105="snížená",J105,0)</f>
        <v>0</v>
      </c>
      <c r="BG105" s="233">
        <f>IF(N105="zákl. přenesená",J105,0)</f>
        <v>0</v>
      </c>
      <c r="BH105" s="233">
        <f>IF(N105="sníž. přenesená",J105,0)</f>
        <v>0</v>
      </c>
      <c r="BI105" s="233">
        <f>IF(N105="nulová",J105,0)</f>
        <v>0</v>
      </c>
      <c r="BJ105" s="18" t="s">
        <v>84</v>
      </c>
      <c r="BK105" s="233">
        <f>ROUND(I105*H105,2)</f>
        <v>0</v>
      </c>
      <c r="BL105" s="18" t="s">
        <v>209</v>
      </c>
      <c r="BM105" s="232" t="s">
        <v>254</v>
      </c>
    </row>
    <row r="106" spans="1:47" s="2" customFormat="1" ht="12">
      <c r="A106" s="40"/>
      <c r="B106" s="41"/>
      <c r="C106" s="42"/>
      <c r="D106" s="234" t="s">
        <v>210</v>
      </c>
      <c r="E106" s="42"/>
      <c r="F106" s="235" t="s">
        <v>654</v>
      </c>
      <c r="G106" s="42"/>
      <c r="H106" s="42"/>
      <c r="I106" s="138"/>
      <c r="J106" s="42"/>
      <c r="K106" s="42"/>
      <c r="L106" s="46"/>
      <c r="M106" s="236"/>
      <c r="N106" s="237"/>
      <c r="O106" s="86"/>
      <c r="P106" s="86"/>
      <c r="Q106" s="86"/>
      <c r="R106" s="86"/>
      <c r="S106" s="86"/>
      <c r="T106" s="87"/>
      <c r="U106" s="40"/>
      <c r="V106" s="40"/>
      <c r="W106" s="40"/>
      <c r="X106" s="40"/>
      <c r="Y106" s="40"/>
      <c r="Z106" s="40"/>
      <c r="AA106" s="40"/>
      <c r="AB106" s="40"/>
      <c r="AC106" s="40"/>
      <c r="AD106" s="40"/>
      <c r="AE106" s="40"/>
      <c r="AT106" s="18" t="s">
        <v>210</v>
      </c>
      <c r="AU106" s="18" t="s">
        <v>86</v>
      </c>
    </row>
    <row r="107" spans="1:65" s="2" customFormat="1" ht="19.8" customHeight="1">
      <c r="A107" s="40"/>
      <c r="B107" s="41"/>
      <c r="C107" s="260" t="s">
        <v>235</v>
      </c>
      <c r="D107" s="260" t="s">
        <v>222</v>
      </c>
      <c r="E107" s="261" t="s">
        <v>655</v>
      </c>
      <c r="F107" s="262" t="s">
        <v>656</v>
      </c>
      <c r="G107" s="263" t="s">
        <v>206</v>
      </c>
      <c r="H107" s="264">
        <v>1</v>
      </c>
      <c r="I107" s="265"/>
      <c r="J107" s="266">
        <f>ROUND(I107*H107,2)</f>
        <v>0</v>
      </c>
      <c r="K107" s="262" t="s">
        <v>32</v>
      </c>
      <c r="L107" s="46"/>
      <c r="M107" s="267" t="s">
        <v>32</v>
      </c>
      <c r="N107" s="268" t="s">
        <v>48</v>
      </c>
      <c r="O107" s="86"/>
      <c r="P107" s="230">
        <f>O107*H107</f>
        <v>0</v>
      </c>
      <c r="Q107" s="230">
        <v>0</v>
      </c>
      <c r="R107" s="230">
        <f>Q107*H107</f>
        <v>0</v>
      </c>
      <c r="S107" s="230">
        <v>0</v>
      </c>
      <c r="T107" s="231">
        <f>S107*H107</f>
        <v>0</v>
      </c>
      <c r="U107" s="40"/>
      <c r="V107" s="40"/>
      <c r="W107" s="40"/>
      <c r="X107" s="40"/>
      <c r="Y107" s="40"/>
      <c r="Z107" s="40"/>
      <c r="AA107" s="40"/>
      <c r="AB107" s="40"/>
      <c r="AC107" s="40"/>
      <c r="AD107" s="40"/>
      <c r="AE107" s="40"/>
      <c r="AR107" s="232" t="s">
        <v>209</v>
      </c>
      <c r="AT107" s="232" t="s">
        <v>222</v>
      </c>
      <c r="AU107" s="232" t="s">
        <v>86</v>
      </c>
      <c r="AY107" s="18" t="s">
        <v>199</v>
      </c>
      <c r="BE107" s="233">
        <f>IF(N107="základní",J107,0)</f>
        <v>0</v>
      </c>
      <c r="BF107" s="233">
        <f>IF(N107="snížená",J107,0)</f>
        <v>0</v>
      </c>
      <c r="BG107" s="233">
        <f>IF(N107="zákl. přenesená",J107,0)</f>
        <v>0</v>
      </c>
      <c r="BH107" s="233">
        <f>IF(N107="sníž. přenesená",J107,0)</f>
        <v>0</v>
      </c>
      <c r="BI107" s="233">
        <f>IF(N107="nulová",J107,0)</f>
        <v>0</v>
      </c>
      <c r="BJ107" s="18" t="s">
        <v>84</v>
      </c>
      <c r="BK107" s="233">
        <f>ROUND(I107*H107,2)</f>
        <v>0</v>
      </c>
      <c r="BL107" s="18" t="s">
        <v>209</v>
      </c>
      <c r="BM107" s="232" t="s">
        <v>257</v>
      </c>
    </row>
    <row r="108" spans="1:47" s="2" customFormat="1" ht="12">
      <c r="A108" s="40"/>
      <c r="B108" s="41"/>
      <c r="C108" s="42"/>
      <c r="D108" s="234" t="s">
        <v>210</v>
      </c>
      <c r="E108" s="42"/>
      <c r="F108" s="235" t="s">
        <v>656</v>
      </c>
      <c r="G108" s="42"/>
      <c r="H108" s="42"/>
      <c r="I108" s="138"/>
      <c r="J108" s="42"/>
      <c r="K108" s="42"/>
      <c r="L108" s="46"/>
      <c r="M108" s="236"/>
      <c r="N108" s="237"/>
      <c r="O108" s="86"/>
      <c r="P108" s="86"/>
      <c r="Q108" s="86"/>
      <c r="R108" s="86"/>
      <c r="S108" s="86"/>
      <c r="T108" s="87"/>
      <c r="U108" s="40"/>
      <c r="V108" s="40"/>
      <c r="W108" s="40"/>
      <c r="X108" s="40"/>
      <c r="Y108" s="40"/>
      <c r="Z108" s="40"/>
      <c r="AA108" s="40"/>
      <c r="AB108" s="40"/>
      <c r="AC108" s="40"/>
      <c r="AD108" s="40"/>
      <c r="AE108" s="40"/>
      <c r="AT108" s="18" t="s">
        <v>210</v>
      </c>
      <c r="AU108" s="18" t="s">
        <v>86</v>
      </c>
    </row>
    <row r="109" spans="1:65" s="2" customFormat="1" ht="19.8" customHeight="1">
      <c r="A109" s="40"/>
      <c r="B109" s="41"/>
      <c r="C109" s="260" t="s">
        <v>258</v>
      </c>
      <c r="D109" s="260" t="s">
        <v>222</v>
      </c>
      <c r="E109" s="261" t="s">
        <v>657</v>
      </c>
      <c r="F109" s="262" t="s">
        <v>658</v>
      </c>
      <c r="G109" s="263" t="s">
        <v>206</v>
      </c>
      <c r="H109" s="264">
        <v>1</v>
      </c>
      <c r="I109" s="265"/>
      <c r="J109" s="266">
        <f>ROUND(I109*H109,2)</f>
        <v>0</v>
      </c>
      <c r="K109" s="262" t="s">
        <v>32</v>
      </c>
      <c r="L109" s="46"/>
      <c r="M109" s="267" t="s">
        <v>32</v>
      </c>
      <c r="N109" s="268" t="s">
        <v>48</v>
      </c>
      <c r="O109" s="86"/>
      <c r="P109" s="230">
        <f>O109*H109</f>
        <v>0</v>
      </c>
      <c r="Q109" s="230">
        <v>0</v>
      </c>
      <c r="R109" s="230">
        <f>Q109*H109</f>
        <v>0</v>
      </c>
      <c r="S109" s="230">
        <v>0</v>
      </c>
      <c r="T109" s="231">
        <f>S109*H109</f>
        <v>0</v>
      </c>
      <c r="U109" s="40"/>
      <c r="V109" s="40"/>
      <c r="W109" s="40"/>
      <c r="X109" s="40"/>
      <c r="Y109" s="40"/>
      <c r="Z109" s="40"/>
      <c r="AA109" s="40"/>
      <c r="AB109" s="40"/>
      <c r="AC109" s="40"/>
      <c r="AD109" s="40"/>
      <c r="AE109" s="40"/>
      <c r="AR109" s="232" t="s">
        <v>209</v>
      </c>
      <c r="AT109" s="232" t="s">
        <v>222</v>
      </c>
      <c r="AU109" s="232" t="s">
        <v>86</v>
      </c>
      <c r="AY109" s="18" t="s">
        <v>199</v>
      </c>
      <c r="BE109" s="233">
        <f>IF(N109="základní",J109,0)</f>
        <v>0</v>
      </c>
      <c r="BF109" s="233">
        <f>IF(N109="snížená",J109,0)</f>
        <v>0</v>
      </c>
      <c r="BG109" s="233">
        <f>IF(N109="zákl. přenesená",J109,0)</f>
        <v>0</v>
      </c>
      <c r="BH109" s="233">
        <f>IF(N109="sníž. přenesená",J109,0)</f>
        <v>0</v>
      </c>
      <c r="BI109" s="233">
        <f>IF(N109="nulová",J109,0)</f>
        <v>0</v>
      </c>
      <c r="BJ109" s="18" t="s">
        <v>84</v>
      </c>
      <c r="BK109" s="233">
        <f>ROUND(I109*H109,2)</f>
        <v>0</v>
      </c>
      <c r="BL109" s="18" t="s">
        <v>209</v>
      </c>
      <c r="BM109" s="232" t="s">
        <v>261</v>
      </c>
    </row>
    <row r="110" spans="1:47" s="2" customFormat="1" ht="12">
      <c r="A110" s="40"/>
      <c r="B110" s="41"/>
      <c r="C110" s="42"/>
      <c r="D110" s="234" t="s">
        <v>210</v>
      </c>
      <c r="E110" s="42"/>
      <c r="F110" s="235" t="s">
        <v>658</v>
      </c>
      <c r="G110" s="42"/>
      <c r="H110" s="42"/>
      <c r="I110" s="138"/>
      <c r="J110" s="42"/>
      <c r="K110" s="42"/>
      <c r="L110" s="46"/>
      <c r="M110" s="236"/>
      <c r="N110" s="237"/>
      <c r="O110" s="86"/>
      <c r="P110" s="86"/>
      <c r="Q110" s="86"/>
      <c r="R110" s="86"/>
      <c r="S110" s="86"/>
      <c r="T110" s="87"/>
      <c r="U110" s="40"/>
      <c r="V110" s="40"/>
      <c r="W110" s="40"/>
      <c r="X110" s="40"/>
      <c r="Y110" s="40"/>
      <c r="Z110" s="40"/>
      <c r="AA110" s="40"/>
      <c r="AB110" s="40"/>
      <c r="AC110" s="40"/>
      <c r="AD110" s="40"/>
      <c r="AE110" s="40"/>
      <c r="AT110" s="18" t="s">
        <v>210</v>
      </c>
      <c r="AU110" s="18" t="s">
        <v>86</v>
      </c>
    </row>
    <row r="111" spans="1:63" s="12" customFormat="1" ht="22.8" customHeight="1">
      <c r="A111" s="12"/>
      <c r="B111" s="204"/>
      <c r="C111" s="205"/>
      <c r="D111" s="206" t="s">
        <v>76</v>
      </c>
      <c r="E111" s="218" t="s">
        <v>247</v>
      </c>
      <c r="F111" s="218" t="s">
        <v>248</v>
      </c>
      <c r="G111" s="205"/>
      <c r="H111" s="205"/>
      <c r="I111" s="208"/>
      <c r="J111" s="219">
        <f>BK111</f>
        <v>0</v>
      </c>
      <c r="K111" s="205"/>
      <c r="L111" s="210"/>
      <c r="M111" s="211"/>
      <c r="N111" s="212"/>
      <c r="O111" s="212"/>
      <c r="P111" s="213">
        <f>SUM(P112:P123)</f>
        <v>0</v>
      </c>
      <c r="Q111" s="212"/>
      <c r="R111" s="213">
        <f>SUM(R112:R123)</f>
        <v>0</v>
      </c>
      <c r="S111" s="212"/>
      <c r="T111" s="214">
        <f>SUM(T112:T123)</f>
        <v>0</v>
      </c>
      <c r="U111" s="12"/>
      <c r="V111" s="12"/>
      <c r="W111" s="12"/>
      <c r="X111" s="12"/>
      <c r="Y111" s="12"/>
      <c r="Z111" s="12"/>
      <c r="AA111" s="12"/>
      <c r="AB111" s="12"/>
      <c r="AC111" s="12"/>
      <c r="AD111" s="12"/>
      <c r="AE111" s="12"/>
      <c r="AR111" s="215" t="s">
        <v>209</v>
      </c>
      <c r="AT111" s="216" t="s">
        <v>76</v>
      </c>
      <c r="AU111" s="216" t="s">
        <v>84</v>
      </c>
      <c r="AY111" s="215" t="s">
        <v>199</v>
      </c>
      <c r="BK111" s="217">
        <f>SUM(BK112:BK123)</f>
        <v>0</v>
      </c>
    </row>
    <row r="112" spans="1:65" s="2" customFormat="1" ht="60.6" customHeight="1">
      <c r="A112" s="40"/>
      <c r="B112" s="41"/>
      <c r="C112" s="260" t="s">
        <v>238</v>
      </c>
      <c r="D112" s="260" t="s">
        <v>222</v>
      </c>
      <c r="E112" s="261" t="s">
        <v>568</v>
      </c>
      <c r="F112" s="262" t="s">
        <v>569</v>
      </c>
      <c r="G112" s="263" t="s">
        <v>206</v>
      </c>
      <c r="H112" s="264">
        <v>2</v>
      </c>
      <c r="I112" s="265"/>
      <c r="J112" s="266">
        <f>ROUND(I112*H112,2)</f>
        <v>0</v>
      </c>
      <c r="K112" s="262" t="s">
        <v>207</v>
      </c>
      <c r="L112" s="46"/>
      <c r="M112" s="267" t="s">
        <v>32</v>
      </c>
      <c r="N112" s="268" t="s">
        <v>48</v>
      </c>
      <c r="O112" s="86"/>
      <c r="P112" s="230">
        <f>O112*H112</f>
        <v>0</v>
      </c>
      <c r="Q112" s="230">
        <v>0</v>
      </c>
      <c r="R112" s="230">
        <f>Q112*H112</f>
        <v>0</v>
      </c>
      <c r="S112" s="230">
        <v>0</v>
      </c>
      <c r="T112" s="231">
        <f>S112*H112</f>
        <v>0</v>
      </c>
      <c r="U112" s="40"/>
      <c r="V112" s="40"/>
      <c r="W112" s="40"/>
      <c r="X112" s="40"/>
      <c r="Y112" s="40"/>
      <c r="Z112" s="40"/>
      <c r="AA112" s="40"/>
      <c r="AB112" s="40"/>
      <c r="AC112" s="40"/>
      <c r="AD112" s="40"/>
      <c r="AE112" s="40"/>
      <c r="AR112" s="232" t="s">
        <v>253</v>
      </c>
      <c r="AT112" s="232" t="s">
        <v>222</v>
      </c>
      <c r="AU112" s="232" t="s">
        <v>86</v>
      </c>
      <c r="AY112" s="18" t="s">
        <v>199</v>
      </c>
      <c r="BE112" s="233">
        <f>IF(N112="základní",J112,0)</f>
        <v>0</v>
      </c>
      <c r="BF112" s="233">
        <f>IF(N112="snížená",J112,0)</f>
        <v>0</v>
      </c>
      <c r="BG112" s="233">
        <f>IF(N112="zákl. přenesená",J112,0)</f>
        <v>0</v>
      </c>
      <c r="BH112" s="233">
        <f>IF(N112="sníž. přenesená",J112,0)</f>
        <v>0</v>
      </c>
      <c r="BI112" s="233">
        <f>IF(N112="nulová",J112,0)</f>
        <v>0</v>
      </c>
      <c r="BJ112" s="18" t="s">
        <v>84</v>
      </c>
      <c r="BK112" s="233">
        <f>ROUND(I112*H112,2)</f>
        <v>0</v>
      </c>
      <c r="BL112" s="18" t="s">
        <v>253</v>
      </c>
      <c r="BM112" s="232" t="s">
        <v>264</v>
      </c>
    </row>
    <row r="113" spans="1:47" s="2" customFormat="1" ht="12">
      <c r="A113" s="40"/>
      <c r="B113" s="41"/>
      <c r="C113" s="42"/>
      <c r="D113" s="234" t="s">
        <v>210</v>
      </c>
      <c r="E113" s="42"/>
      <c r="F113" s="235" t="s">
        <v>569</v>
      </c>
      <c r="G113" s="42"/>
      <c r="H113" s="42"/>
      <c r="I113" s="138"/>
      <c r="J113" s="42"/>
      <c r="K113" s="42"/>
      <c r="L113" s="46"/>
      <c r="M113" s="236"/>
      <c r="N113" s="237"/>
      <c r="O113" s="86"/>
      <c r="P113" s="86"/>
      <c r="Q113" s="86"/>
      <c r="R113" s="86"/>
      <c r="S113" s="86"/>
      <c r="T113" s="87"/>
      <c r="U113" s="40"/>
      <c r="V113" s="40"/>
      <c r="W113" s="40"/>
      <c r="X113" s="40"/>
      <c r="Y113" s="40"/>
      <c r="Z113" s="40"/>
      <c r="AA113" s="40"/>
      <c r="AB113" s="40"/>
      <c r="AC113" s="40"/>
      <c r="AD113" s="40"/>
      <c r="AE113" s="40"/>
      <c r="AT113" s="18" t="s">
        <v>210</v>
      </c>
      <c r="AU113" s="18" t="s">
        <v>86</v>
      </c>
    </row>
    <row r="114" spans="1:51" s="13" customFormat="1" ht="12">
      <c r="A114" s="13"/>
      <c r="B114" s="238"/>
      <c r="C114" s="239"/>
      <c r="D114" s="234" t="s">
        <v>213</v>
      </c>
      <c r="E114" s="240" t="s">
        <v>32</v>
      </c>
      <c r="F114" s="241" t="s">
        <v>647</v>
      </c>
      <c r="G114" s="239"/>
      <c r="H114" s="242">
        <v>2</v>
      </c>
      <c r="I114" s="243"/>
      <c r="J114" s="239"/>
      <c r="K114" s="239"/>
      <c r="L114" s="244"/>
      <c r="M114" s="245"/>
      <c r="N114" s="246"/>
      <c r="O114" s="246"/>
      <c r="P114" s="246"/>
      <c r="Q114" s="246"/>
      <c r="R114" s="246"/>
      <c r="S114" s="246"/>
      <c r="T114" s="247"/>
      <c r="U114" s="13"/>
      <c r="V114" s="13"/>
      <c r="W114" s="13"/>
      <c r="X114" s="13"/>
      <c r="Y114" s="13"/>
      <c r="Z114" s="13"/>
      <c r="AA114" s="13"/>
      <c r="AB114" s="13"/>
      <c r="AC114" s="13"/>
      <c r="AD114" s="13"/>
      <c r="AE114" s="13"/>
      <c r="AT114" s="248" t="s">
        <v>213</v>
      </c>
      <c r="AU114" s="248" t="s">
        <v>86</v>
      </c>
      <c r="AV114" s="13" t="s">
        <v>86</v>
      </c>
      <c r="AW114" s="13" t="s">
        <v>39</v>
      </c>
      <c r="AX114" s="13" t="s">
        <v>6</v>
      </c>
      <c r="AY114" s="248" t="s">
        <v>199</v>
      </c>
    </row>
    <row r="115" spans="1:51" s="14" customFormat="1" ht="12">
      <c r="A115" s="14"/>
      <c r="B115" s="249"/>
      <c r="C115" s="250"/>
      <c r="D115" s="234" t="s">
        <v>213</v>
      </c>
      <c r="E115" s="251" t="s">
        <v>32</v>
      </c>
      <c r="F115" s="252" t="s">
        <v>215</v>
      </c>
      <c r="G115" s="250"/>
      <c r="H115" s="253">
        <v>2</v>
      </c>
      <c r="I115" s="254"/>
      <c r="J115" s="250"/>
      <c r="K115" s="250"/>
      <c r="L115" s="255"/>
      <c r="M115" s="269"/>
      <c r="N115" s="270"/>
      <c r="O115" s="270"/>
      <c r="P115" s="270"/>
      <c r="Q115" s="270"/>
      <c r="R115" s="270"/>
      <c r="S115" s="270"/>
      <c r="T115" s="271"/>
      <c r="U115" s="14"/>
      <c r="V115" s="14"/>
      <c r="W115" s="14"/>
      <c r="X115" s="14"/>
      <c r="Y115" s="14"/>
      <c r="Z115" s="14"/>
      <c r="AA115" s="14"/>
      <c r="AB115" s="14"/>
      <c r="AC115" s="14"/>
      <c r="AD115" s="14"/>
      <c r="AE115" s="14"/>
      <c r="AT115" s="259" t="s">
        <v>213</v>
      </c>
      <c r="AU115" s="259" t="s">
        <v>86</v>
      </c>
      <c r="AV115" s="14" t="s">
        <v>209</v>
      </c>
      <c r="AW115" s="14" t="s">
        <v>39</v>
      </c>
      <c r="AX115" s="14" t="s">
        <v>84</v>
      </c>
      <c r="AY115" s="259" t="s">
        <v>199</v>
      </c>
    </row>
    <row r="116" spans="1:65" s="2" customFormat="1" ht="60.6" customHeight="1">
      <c r="A116" s="40"/>
      <c r="B116" s="41"/>
      <c r="C116" s="260" t="s">
        <v>265</v>
      </c>
      <c r="D116" s="260" t="s">
        <v>222</v>
      </c>
      <c r="E116" s="261" t="s">
        <v>433</v>
      </c>
      <c r="F116" s="262" t="s">
        <v>434</v>
      </c>
      <c r="G116" s="263" t="s">
        <v>296</v>
      </c>
      <c r="H116" s="264">
        <v>61.2</v>
      </c>
      <c r="I116" s="265"/>
      <c r="J116" s="266">
        <f>ROUND(I116*H116,2)</f>
        <v>0</v>
      </c>
      <c r="K116" s="262" t="s">
        <v>207</v>
      </c>
      <c r="L116" s="46"/>
      <c r="M116" s="267" t="s">
        <v>32</v>
      </c>
      <c r="N116" s="268"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253</v>
      </c>
      <c r="AT116" s="232" t="s">
        <v>222</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253</v>
      </c>
      <c r="BM116" s="232" t="s">
        <v>268</v>
      </c>
    </row>
    <row r="117" spans="1:47" s="2" customFormat="1" ht="12">
      <c r="A117" s="40"/>
      <c r="B117" s="41"/>
      <c r="C117" s="42"/>
      <c r="D117" s="234" t="s">
        <v>210</v>
      </c>
      <c r="E117" s="42"/>
      <c r="F117" s="235" t="s">
        <v>434</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51" s="13" customFormat="1" ht="12">
      <c r="A118" s="13"/>
      <c r="B118" s="238"/>
      <c r="C118" s="239"/>
      <c r="D118" s="234" t="s">
        <v>213</v>
      </c>
      <c r="E118" s="240" t="s">
        <v>32</v>
      </c>
      <c r="F118" s="241" t="s">
        <v>648</v>
      </c>
      <c r="G118" s="239"/>
      <c r="H118" s="242">
        <v>61.2</v>
      </c>
      <c r="I118" s="243"/>
      <c r="J118" s="239"/>
      <c r="K118" s="239"/>
      <c r="L118" s="244"/>
      <c r="M118" s="245"/>
      <c r="N118" s="246"/>
      <c r="O118" s="246"/>
      <c r="P118" s="246"/>
      <c r="Q118" s="246"/>
      <c r="R118" s="246"/>
      <c r="S118" s="246"/>
      <c r="T118" s="247"/>
      <c r="U118" s="13"/>
      <c r="V118" s="13"/>
      <c r="W118" s="13"/>
      <c r="X118" s="13"/>
      <c r="Y118" s="13"/>
      <c r="Z118" s="13"/>
      <c r="AA118" s="13"/>
      <c r="AB118" s="13"/>
      <c r="AC118" s="13"/>
      <c r="AD118" s="13"/>
      <c r="AE118" s="13"/>
      <c r="AT118" s="248" t="s">
        <v>213</v>
      </c>
      <c r="AU118" s="248" t="s">
        <v>86</v>
      </c>
      <c r="AV118" s="13" t="s">
        <v>86</v>
      </c>
      <c r="AW118" s="13" t="s">
        <v>39</v>
      </c>
      <c r="AX118" s="13" t="s">
        <v>6</v>
      </c>
      <c r="AY118" s="248" t="s">
        <v>199</v>
      </c>
    </row>
    <row r="119" spans="1:51" s="14" customFormat="1" ht="12">
      <c r="A119" s="14"/>
      <c r="B119" s="249"/>
      <c r="C119" s="250"/>
      <c r="D119" s="234" t="s">
        <v>213</v>
      </c>
      <c r="E119" s="251" t="s">
        <v>32</v>
      </c>
      <c r="F119" s="252" t="s">
        <v>215</v>
      </c>
      <c r="G119" s="250"/>
      <c r="H119" s="253">
        <v>61.2</v>
      </c>
      <c r="I119" s="254"/>
      <c r="J119" s="250"/>
      <c r="K119" s="250"/>
      <c r="L119" s="255"/>
      <c r="M119" s="269"/>
      <c r="N119" s="270"/>
      <c r="O119" s="270"/>
      <c r="P119" s="270"/>
      <c r="Q119" s="270"/>
      <c r="R119" s="270"/>
      <c r="S119" s="270"/>
      <c r="T119" s="271"/>
      <c r="U119" s="14"/>
      <c r="V119" s="14"/>
      <c r="W119" s="14"/>
      <c r="X119" s="14"/>
      <c r="Y119" s="14"/>
      <c r="Z119" s="14"/>
      <c r="AA119" s="14"/>
      <c r="AB119" s="14"/>
      <c r="AC119" s="14"/>
      <c r="AD119" s="14"/>
      <c r="AE119" s="14"/>
      <c r="AT119" s="259" t="s">
        <v>213</v>
      </c>
      <c r="AU119" s="259" t="s">
        <v>86</v>
      </c>
      <c r="AV119" s="14" t="s">
        <v>209</v>
      </c>
      <c r="AW119" s="14" t="s">
        <v>39</v>
      </c>
      <c r="AX119" s="14" t="s">
        <v>84</v>
      </c>
      <c r="AY119" s="259" t="s">
        <v>199</v>
      </c>
    </row>
    <row r="120" spans="1:65" s="2" customFormat="1" ht="19.8" customHeight="1">
      <c r="A120" s="40"/>
      <c r="B120" s="41"/>
      <c r="C120" s="260" t="s">
        <v>242</v>
      </c>
      <c r="D120" s="260" t="s">
        <v>222</v>
      </c>
      <c r="E120" s="261" t="s">
        <v>461</v>
      </c>
      <c r="F120" s="262" t="s">
        <v>462</v>
      </c>
      <c r="G120" s="263" t="s">
        <v>296</v>
      </c>
      <c r="H120" s="264">
        <v>30.6</v>
      </c>
      <c r="I120" s="265"/>
      <c r="J120" s="266">
        <f>ROUND(I120*H120,2)</f>
        <v>0</v>
      </c>
      <c r="K120" s="262" t="s">
        <v>207</v>
      </c>
      <c r="L120" s="46"/>
      <c r="M120" s="267" t="s">
        <v>32</v>
      </c>
      <c r="N120" s="268"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253</v>
      </c>
      <c r="AT120" s="232" t="s">
        <v>222</v>
      </c>
      <c r="AU120" s="232" t="s">
        <v>86</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253</v>
      </c>
      <c r="BM120" s="232" t="s">
        <v>271</v>
      </c>
    </row>
    <row r="121" spans="1:47" s="2" customFormat="1" ht="12">
      <c r="A121" s="40"/>
      <c r="B121" s="41"/>
      <c r="C121" s="42"/>
      <c r="D121" s="234" t="s">
        <v>210</v>
      </c>
      <c r="E121" s="42"/>
      <c r="F121" s="235" t="s">
        <v>464</v>
      </c>
      <c r="G121" s="42"/>
      <c r="H121" s="42"/>
      <c r="I121" s="138"/>
      <c r="J121" s="42"/>
      <c r="K121" s="42"/>
      <c r="L121" s="46"/>
      <c r="M121" s="236"/>
      <c r="N121" s="237"/>
      <c r="O121" s="86"/>
      <c r="P121" s="86"/>
      <c r="Q121" s="86"/>
      <c r="R121" s="86"/>
      <c r="S121" s="86"/>
      <c r="T121" s="87"/>
      <c r="U121" s="40"/>
      <c r="V121" s="40"/>
      <c r="W121" s="40"/>
      <c r="X121" s="40"/>
      <c r="Y121" s="40"/>
      <c r="Z121" s="40"/>
      <c r="AA121" s="40"/>
      <c r="AB121" s="40"/>
      <c r="AC121" s="40"/>
      <c r="AD121" s="40"/>
      <c r="AE121" s="40"/>
      <c r="AT121" s="18" t="s">
        <v>210</v>
      </c>
      <c r="AU121" s="18" t="s">
        <v>86</v>
      </c>
    </row>
    <row r="122" spans="1:51" s="13" customFormat="1" ht="12">
      <c r="A122" s="13"/>
      <c r="B122" s="238"/>
      <c r="C122" s="239"/>
      <c r="D122" s="234" t="s">
        <v>213</v>
      </c>
      <c r="E122" s="240" t="s">
        <v>32</v>
      </c>
      <c r="F122" s="241" t="s">
        <v>649</v>
      </c>
      <c r="G122" s="239"/>
      <c r="H122" s="242">
        <v>30.6</v>
      </c>
      <c r="I122" s="243"/>
      <c r="J122" s="239"/>
      <c r="K122" s="239"/>
      <c r="L122" s="244"/>
      <c r="M122" s="245"/>
      <c r="N122" s="246"/>
      <c r="O122" s="246"/>
      <c r="P122" s="246"/>
      <c r="Q122" s="246"/>
      <c r="R122" s="246"/>
      <c r="S122" s="246"/>
      <c r="T122" s="247"/>
      <c r="U122" s="13"/>
      <c r="V122" s="13"/>
      <c r="W122" s="13"/>
      <c r="X122" s="13"/>
      <c r="Y122" s="13"/>
      <c r="Z122" s="13"/>
      <c r="AA122" s="13"/>
      <c r="AB122" s="13"/>
      <c r="AC122" s="13"/>
      <c r="AD122" s="13"/>
      <c r="AE122" s="13"/>
      <c r="AT122" s="248" t="s">
        <v>213</v>
      </c>
      <c r="AU122" s="248" t="s">
        <v>86</v>
      </c>
      <c r="AV122" s="13" t="s">
        <v>86</v>
      </c>
      <c r="AW122" s="13" t="s">
        <v>39</v>
      </c>
      <c r="AX122" s="13" t="s">
        <v>6</v>
      </c>
      <c r="AY122" s="248" t="s">
        <v>199</v>
      </c>
    </row>
    <row r="123" spans="1:51" s="14" customFormat="1" ht="12">
      <c r="A123" s="14"/>
      <c r="B123" s="249"/>
      <c r="C123" s="250"/>
      <c r="D123" s="234" t="s">
        <v>213</v>
      </c>
      <c r="E123" s="251" t="s">
        <v>32</v>
      </c>
      <c r="F123" s="252" t="s">
        <v>215</v>
      </c>
      <c r="G123" s="250"/>
      <c r="H123" s="253">
        <v>30.6</v>
      </c>
      <c r="I123" s="254"/>
      <c r="J123" s="250"/>
      <c r="K123" s="250"/>
      <c r="L123" s="255"/>
      <c r="M123" s="256"/>
      <c r="N123" s="257"/>
      <c r="O123" s="257"/>
      <c r="P123" s="257"/>
      <c r="Q123" s="257"/>
      <c r="R123" s="257"/>
      <c r="S123" s="257"/>
      <c r="T123" s="258"/>
      <c r="U123" s="14"/>
      <c r="V123" s="14"/>
      <c r="W123" s="14"/>
      <c r="X123" s="14"/>
      <c r="Y123" s="14"/>
      <c r="Z123" s="14"/>
      <c r="AA123" s="14"/>
      <c r="AB123" s="14"/>
      <c r="AC123" s="14"/>
      <c r="AD123" s="14"/>
      <c r="AE123" s="14"/>
      <c r="AT123" s="259" t="s">
        <v>213</v>
      </c>
      <c r="AU123" s="259" t="s">
        <v>86</v>
      </c>
      <c r="AV123" s="14" t="s">
        <v>209</v>
      </c>
      <c r="AW123" s="14" t="s">
        <v>39</v>
      </c>
      <c r="AX123" s="14" t="s">
        <v>84</v>
      </c>
      <c r="AY123" s="259" t="s">
        <v>199</v>
      </c>
    </row>
    <row r="124" spans="1:31" s="2" customFormat="1" ht="6.95" customHeight="1">
      <c r="A124" s="40"/>
      <c r="B124" s="61"/>
      <c r="C124" s="62"/>
      <c r="D124" s="62"/>
      <c r="E124" s="62"/>
      <c r="F124" s="62"/>
      <c r="G124" s="62"/>
      <c r="H124" s="62"/>
      <c r="I124" s="168"/>
      <c r="J124" s="62"/>
      <c r="K124" s="62"/>
      <c r="L124" s="46"/>
      <c r="M124" s="40"/>
      <c r="O124" s="40"/>
      <c r="P124" s="40"/>
      <c r="Q124" s="40"/>
      <c r="R124" s="40"/>
      <c r="S124" s="40"/>
      <c r="T124" s="40"/>
      <c r="U124" s="40"/>
      <c r="V124" s="40"/>
      <c r="W124" s="40"/>
      <c r="X124" s="40"/>
      <c r="Y124" s="40"/>
      <c r="Z124" s="40"/>
      <c r="AA124" s="40"/>
      <c r="AB124" s="40"/>
      <c r="AC124" s="40"/>
      <c r="AD124" s="40"/>
      <c r="AE124" s="40"/>
    </row>
  </sheetData>
  <sheetProtection password="CC35" sheet="1" objects="1" scenarios="1" formatColumns="0" formatRows="0" autoFilter="0"/>
  <autoFilter ref="C82:K123"/>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59"/>
  <sheetViews>
    <sheetView showGridLines="0" workbookViewId="0" topLeftCell="A1"/>
  </sheetViews>
  <sheetFormatPr defaultColWidth="9.140625" defaultRowHeight="12"/>
  <cols>
    <col min="1" max="1" width="7.140625" style="1" customWidth="1"/>
    <col min="2" max="2" width="1.421875" style="1" customWidth="1"/>
    <col min="3" max="3" width="3.57421875" style="1" customWidth="1"/>
    <col min="4" max="4" width="3.7109375" style="1" customWidth="1"/>
    <col min="5" max="5" width="14.7109375" style="1" customWidth="1"/>
    <col min="6" max="6" width="43.57421875" style="1" customWidth="1"/>
    <col min="7" max="7" width="6.00390625" style="1" customWidth="1"/>
    <col min="8" max="8" width="9.8515625" style="1" customWidth="1"/>
    <col min="9" max="9" width="17.28125" style="130"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57421875" style="1" customWidth="1"/>
    <col min="23" max="23" width="14.00390625" style="1" customWidth="1"/>
    <col min="24" max="24" width="10.57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5" customHeight="1">
      <c r="I2" s="130"/>
      <c r="L2" s="1"/>
      <c r="M2" s="1"/>
      <c r="N2" s="1"/>
      <c r="O2" s="1"/>
      <c r="P2" s="1"/>
      <c r="Q2" s="1"/>
      <c r="R2" s="1"/>
      <c r="S2" s="1"/>
      <c r="T2" s="1"/>
      <c r="U2" s="1"/>
      <c r="V2" s="1"/>
      <c r="AT2" s="18" t="s">
        <v>107</v>
      </c>
    </row>
    <row r="3" spans="2:46" s="1" customFormat="1" ht="6.95" customHeight="1">
      <c r="B3" s="131"/>
      <c r="C3" s="132"/>
      <c r="D3" s="132"/>
      <c r="E3" s="132"/>
      <c r="F3" s="132"/>
      <c r="G3" s="132"/>
      <c r="H3" s="132"/>
      <c r="I3" s="133"/>
      <c r="J3" s="132"/>
      <c r="K3" s="132"/>
      <c r="L3" s="21"/>
      <c r="AT3" s="18" t="s">
        <v>86</v>
      </c>
    </row>
    <row r="4" spans="2:46" s="1" customFormat="1" ht="24.95" customHeight="1">
      <c r="B4" s="21"/>
      <c r="D4" s="134" t="s">
        <v>174</v>
      </c>
      <c r="I4" s="130"/>
      <c r="L4" s="21"/>
      <c r="M4" s="135" t="s">
        <v>11</v>
      </c>
      <c r="AT4" s="18" t="s">
        <v>4</v>
      </c>
    </row>
    <row r="5" spans="2:12" s="1" customFormat="1" ht="6.95" customHeight="1">
      <c r="B5" s="21"/>
      <c r="I5" s="130"/>
      <c r="L5" s="21"/>
    </row>
    <row r="6" spans="2:12" s="1" customFormat="1" ht="12" customHeight="1">
      <c r="B6" s="21"/>
      <c r="D6" s="136" t="s">
        <v>16</v>
      </c>
      <c r="I6" s="130"/>
      <c r="L6" s="21"/>
    </row>
    <row r="7" spans="2:12" s="1" customFormat="1" ht="14.4" customHeight="1">
      <c r="B7" s="21"/>
      <c r="E7" s="137" t="str">
        <f>'Rekapitulace zakázky'!K6</f>
        <v>Oprava trati v úseku Mostek – Horka u Staré Paky</v>
      </c>
      <c r="F7" s="136"/>
      <c r="G7" s="136"/>
      <c r="H7" s="136"/>
      <c r="I7" s="130"/>
      <c r="L7" s="21"/>
    </row>
    <row r="8" spans="1:31" s="2" customFormat="1" ht="12" customHeight="1">
      <c r="A8" s="40"/>
      <c r="B8" s="46"/>
      <c r="C8" s="40"/>
      <c r="D8" s="136" t="s">
        <v>175</v>
      </c>
      <c r="E8" s="40"/>
      <c r="F8" s="40"/>
      <c r="G8" s="40"/>
      <c r="H8" s="40"/>
      <c r="I8" s="138"/>
      <c r="J8" s="40"/>
      <c r="K8" s="40"/>
      <c r="L8" s="139"/>
      <c r="S8" s="40"/>
      <c r="T8" s="40"/>
      <c r="U8" s="40"/>
      <c r="V8" s="40"/>
      <c r="W8" s="40"/>
      <c r="X8" s="40"/>
      <c r="Y8" s="40"/>
      <c r="Z8" s="40"/>
      <c r="AA8" s="40"/>
      <c r="AB8" s="40"/>
      <c r="AC8" s="40"/>
      <c r="AD8" s="40"/>
      <c r="AE8" s="40"/>
    </row>
    <row r="9" spans="1:31" s="2" customFormat="1" ht="14.4" customHeight="1">
      <c r="A9" s="40"/>
      <c r="B9" s="46"/>
      <c r="C9" s="40"/>
      <c r="D9" s="40"/>
      <c r="E9" s="140" t="s">
        <v>660</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32</v>
      </c>
      <c r="G11" s="40"/>
      <c r="H11" s="40"/>
      <c r="I11" s="142" t="s">
        <v>20</v>
      </c>
      <c r="J11" s="141" t="s">
        <v>32</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zakázky'!AN8</f>
        <v>12. 3. 2020</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30</v>
      </c>
      <c r="E14" s="40"/>
      <c r="F14" s="40"/>
      <c r="G14" s="40"/>
      <c r="H14" s="40"/>
      <c r="I14" s="142" t="s">
        <v>31</v>
      </c>
      <c r="J14" s="141" t="s">
        <v>32</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33</v>
      </c>
      <c r="F15" s="40"/>
      <c r="G15" s="40"/>
      <c r="H15" s="40"/>
      <c r="I15" s="142" t="s">
        <v>34</v>
      </c>
      <c r="J15" s="141" t="s">
        <v>32</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35</v>
      </c>
      <c r="E17" s="40"/>
      <c r="F17" s="40"/>
      <c r="G17" s="40"/>
      <c r="H17" s="40"/>
      <c r="I17" s="142" t="s">
        <v>31</v>
      </c>
      <c r="J17" s="34" t="str">
        <f>'Rekapitulace zakázky'!AN13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zakázky'!E14</f>
        <v>Vyplň údaj</v>
      </c>
      <c r="F18" s="141"/>
      <c r="G18" s="141"/>
      <c r="H18" s="141"/>
      <c r="I18" s="142" t="s">
        <v>34</v>
      </c>
      <c r="J18" s="34" t="str">
        <f>'Rekapitulace zakázky'!AN14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37</v>
      </c>
      <c r="E20" s="40"/>
      <c r="F20" s="40"/>
      <c r="G20" s="40"/>
      <c r="H20" s="40"/>
      <c r="I20" s="142" t="s">
        <v>31</v>
      </c>
      <c r="J20" s="141" t="s">
        <v>32</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38</v>
      </c>
      <c r="F21" s="40"/>
      <c r="G21" s="40"/>
      <c r="H21" s="40"/>
      <c r="I21" s="142" t="s">
        <v>34</v>
      </c>
      <c r="J21" s="141" t="s">
        <v>32</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31</v>
      </c>
      <c r="J23" s="141" t="s">
        <v>32</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
        <v>38</v>
      </c>
      <c r="F24" s="40"/>
      <c r="G24" s="40"/>
      <c r="H24" s="40"/>
      <c r="I24" s="142" t="s">
        <v>34</v>
      </c>
      <c r="J24" s="141" t="s">
        <v>32</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96" customHeight="1">
      <c r="A27" s="144"/>
      <c r="B27" s="145"/>
      <c r="C27" s="144"/>
      <c r="D27" s="144"/>
      <c r="E27" s="146" t="s">
        <v>42</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ROUND(J83,15)</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ROUND((SUM(BE83:BE158)),15)</f>
        <v>0</v>
      </c>
      <c r="G33" s="40"/>
      <c r="H33" s="40"/>
      <c r="I33" s="157">
        <v>0.21</v>
      </c>
      <c r="J33" s="156">
        <f>ROUND(((SUM(BE83:BE158))*I33),15)</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ROUND((SUM(BF83:BF158)),15)</f>
        <v>0</v>
      </c>
      <c r="G34" s="40"/>
      <c r="H34" s="40"/>
      <c r="I34" s="157">
        <v>0.15</v>
      </c>
      <c r="J34" s="156">
        <f>ROUND(((SUM(BF83:BF158))*I34),15)</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ROUND((SUM(BG83:BG158)),15)</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ROUND((SUM(BH83:BH158)),15)</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ROUND((SUM(BI83:BI158)),15)</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177</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4.4" customHeight="1">
      <c r="A48" s="40"/>
      <c r="B48" s="41"/>
      <c r="C48" s="42"/>
      <c r="D48" s="42"/>
      <c r="E48" s="172" t="str">
        <f>E7</f>
        <v>Oprava trati v úseku Mostek – Horka u Staré Paky</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175</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4.4" customHeight="1">
      <c r="A50" s="40"/>
      <c r="B50" s="41"/>
      <c r="C50" s="42"/>
      <c r="D50" s="42"/>
      <c r="E50" s="71" t="str">
        <f>E9</f>
        <v>SO 01-13-01 - Železniční přejezd P5242, ev.km 69,419</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Mostek - Horka u St. Paky</v>
      </c>
      <c r="G52" s="42"/>
      <c r="H52" s="42"/>
      <c r="I52" s="142" t="s">
        <v>24</v>
      </c>
      <c r="J52" s="74" t="str">
        <f>IF(J12="","",J12)</f>
        <v>12. 3. 2020</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6" customHeight="1">
      <c r="A54" s="40"/>
      <c r="B54" s="41"/>
      <c r="C54" s="33" t="s">
        <v>30</v>
      </c>
      <c r="D54" s="42"/>
      <c r="E54" s="42"/>
      <c r="F54" s="28" t="str">
        <f>E15</f>
        <v>Správa železnic, státní organizace</v>
      </c>
      <c r="G54" s="42"/>
      <c r="H54" s="42"/>
      <c r="I54" s="142" t="s">
        <v>37</v>
      </c>
      <c r="J54" s="38" t="str">
        <f>E21</f>
        <v>Prodin, a.s.</v>
      </c>
      <c r="K54" s="42"/>
      <c r="L54" s="139"/>
      <c r="S54" s="40"/>
      <c r="T54" s="40"/>
      <c r="U54" s="40"/>
      <c r="V54" s="40"/>
      <c r="W54" s="40"/>
      <c r="X54" s="40"/>
      <c r="Y54" s="40"/>
      <c r="Z54" s="40"/>
      <c r="AA54" s="40"/>
      <c r="AB54" s="40"/>
      <c r="AC54" s="40"/>
      <c r="AD54" s="40"/>
      <c r="AE54" s="40"/>
    </row>
    <row r="55" spans="1:31" s="2" customFormat="1" ht="15.6" customHeight="1">
      <c r="A55" s="40"/>
      <c r="B55" s="41"/>
      <c r="C55" s="33" t="s">
        <v>35</v>
      </c>
      <c r="D55" s="42"/>
      <c r="E55" s="42"/>
      <c r="F55" s="28" t="str">
        <f>IF(E18="","",E18)</f>
        <v>Vyplň údaj</v>
      </c>
      <c r="G55" s="42"/>
      <c r="H55" s="42"/>
      <c r="I55" s="142" t="s">
        <v>40</v>
      </c>
      <c r="J55" s="38" t="str">
        <f>E24</f>
        <v>Prodin, a.s.</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178</v>
      </c>
      <c r="D57" s="174"/>
      <c r="E57" s="174"/>
      <c r="F57" s="174"/>
      <c r="G57" s="174"/>
      <c r="H57" s="174"/>
      <c r="I57" s="175"/>
      <c r="J57" s="176" t="s">
        <v>179</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J83</f>
        <v>0</v>
      </c>
      <c r="K59" s="42"/>
      <c r="L59" s="139"/>
      <c r="S59" s="40"/>
      <c r="T59" s="40"/>
      <c r="U59" s="40"/>
      <c r="V59" s="40"/>
      <c r="W59" s="40"/>
      <c r="X59" s="40"/>
      <c r="Y59" s="40"/>
      <c r="Z59" s="40"/>
      <c r="AA59" s="40"/>
      <c r="AB59" s="40"/>
      <c r="AC59" s="40"/>
      <c r="AD59" s="40"/>
      <c r="AE59" s="40"/>
      <c r="AU59" s="18" t="s">
        <v>180</v>
      </c>
    </row>
    <row r="60" spans="1:31" s="9" customFormat="1" ht="24.95" customHeight="1">
      <c r="A60" s="9"/>
      <c r="B60" s="178"/>
      <c r="C60" s="179"/>
      <c r="D60" s="180" t="s">
        <v>181</v>
      </c>
      <c r="E60" s="181"/>
      <c r="F60" s="181"/>
      <c r="G60" s="181"/>
      <c r="H60" s="181"/>
      <c r="I60" s="182"/>
      <c r="J60" s="183">
        <f>J84</f>
        <v>0</v>
      </c>
      <c r="K60" s="179"/>
      <c r="L60" s="184"/>
      <c r="S60" s="9"/>
      <c r="T60" s="9"/>
      <c r="U60" s="9"/>
      <c r="V60" s="9"/>
      <c r="W60" s="9"/>
      <c r="X60" s="9"/>
      <c r="Y60" s="9"/>
      <c r="Z60" s="9"/>
      <c r="AA60" s="9"/>
      <c r="AB60" s="9"/>
      <c r="AC60" s="9"/>
      <c r="AD60" s="9"/>
      <c r="AE60" s="9"/>
    </row>
    <row r="61" spans="1:31" s="10" customFormat="1" ht="19.9" customHeight="1">
      <c r="A61" s="10"/>
      <c r="B61" s="185"/>
      <c r="C61" s="186"/>
      <c r="D61" s="187" t="s">
        <v>182</v>
      </c>
      <c r="E61" s="188"/>
      <c r="F61" s="188"/>
      <c r="G61" s="188"/>
      <c r="H61" s="188"/>
      <c r="I61" s="189"/>
      <c r="J61" s="190">
        <f>J85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502</v>
      </c>
      <c r="E62" s="188"/>
      <c r="F62" s="188"/>
      <c r="G62" s="188"/>
      <c r="H62" s="188"/>
      <c r="I62" s="189"/>
      <c r="J62" s="190">
        <f>J124</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284</v>
      </c>
      <c r="E63" s="188"/>
      <c r="F63" s="188"/>
      <c r="G63" s="188"/>
      <c r="H63" s="188"/>
      <c r="I63" s="189"/>
      <c r="J63" s="190">
        <f>J137</f>
        <v>0</v>
      </c>
      <c r="K63" s="186"/>
      <c r="L63" s="191"/>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138"/>
      <c r="J64" s="42"/>
      <c r="K64" s="42"/>
      <c r="L64" s="139"/>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168"/>
      <c r="J65" s="62"/>
      <c r="K65" s="62"/>
      <c r="L65" s="139"/>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171"/>
      <c r="J69" s="64"/>
      <c r="K69" s="64"/>
      <c r="L69" s="139"/>
      <c r="S69" s="40"/>
      <c r="T69" s="40"/>
      <c r="U69" s="40"/>
      <c r="V69" s="40"/>
      <c r="W69" s="40"/>
      <c r="X69" s="40"/>
      <c r="Y69" s="40"/>
      <c r="Z69" s="40"/>
      <c r="AA69" s="40"/>
      <c r="AB69" s="40"/>
      <c r="AC69" s="40"/>
      <c r="AD69" s="40"/>
      <c r="AE69" s="40"/>
    </row>
    <row r="70" spans="1:31" s="2" customFormat="1" ht="24.95" customHeight="1">
      <c r="A70" s="40"/>
      <c r="B70" s="41"/>
      <c r="C70" s="24" t="s">
        <v>184</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3" t="s">
        <v>16</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4.4" customHeight="1">
      <c r="A73" s="40"/>
      <c r="B73" s="41"/>
      <c r="C73" s="42"/>
      <c r="D73" s="42"/>
      <c r="E73" s="172" t="str">
        <f>E7</f>
        <v>Oprava trati v úseku Mostek – Horka u Staré Paky</v>
      </c>
      <c r="F73" s="33"/>
      <c r="G73" s="33"/>
      <c r="H73" s="33"/>
      <c r="I73" s="138"/>
      <c r="J73" s="42"/>
      <c r="K73" s="42"/>
      <c r="L73" s="139"/>
      <c r="S73" s="40"/>
      <c r="T73" s="40"/>
      <c r="U73" s="40"/>
      <c r="V73" s="40"/>
      <c r="W73" s="40"/>
      <c r="X73" s="40"/>
      <c r="Y73" s="40"/>
      <c r="Z73" s="40"/>
      <c r="AA73" s="40"/>
      <c r="AB73" s="40"/>
      <c r="AC73" s="40"/>
      <c r="AD73" s="40"/>
      <c r="AE73" s="40"/>
    </row>
    <row r="74" spans="1:31" s="2" customFormat="1" ht="12" customHeight="1">
      <c r="A74" s="40"/>
      <c r="B74" s="41"/>
      <c r="C74" s="33" t="s">
        <v>175</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4.4" customHeight="1">
      <c r="A75" s="40"/>
      <c r="B75" s="41"/>
      <c r="C75" s="42"/>
      <c r="D75" s="42"/>
      <c r="E75" s="71" t="str">
        <f>E9</f>
        <v>SO 01-13-01 - Železniční přejezd P5242, ev.km 69,419</v>
      </c>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3" t="s">
        <v>22</v>
      </c>
      <c r="D77" s="42"/>
      <c r="E77" s="42"/>
      <c r="F77" s="28" t="str">
        <f>F12</f>
        <v>Mostek - Horka u St. Paky</v>
      </c>
      <c r="G77" s="42"/>
      <c r="H77" s="42"/>
      <c r="I77" s="142" t="s">
        <v>24</v>
      </c>
      <c r="J77" s="74" t="str">
        <f>IF(J12="","",J12)</f>
        <v>12. 3. 2020</v>
      </c>
      <c r="K77" s="42"/>
      <c r="L77" s="13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5.6" customHeight="1">
      <c r="A79" s="40"/>
      <c r="B79" s="41"/>
      <c r="C79" s="33" t="s">
        <v>30</v>
      </c>
      <c r="D79" s="42"/>
      <c r="E79" s="42"/>
      <c r="F79" s="28" t="str">
        <f>E15</f>
        <v>Správa železnic, státní organizace</v>
      </c>
      <c r="G79" s="42"/>
      <c r="H79" s="42"/>
      <c r="I79" s="142" t="s">
        <v>37</v>
      </c>
      <c r="J79" s="38" t="str">
        <f>E21</f>
        <v>Prodin, a.s.</v>
      </c>
      <c r="K79" s="42"/>
      <c r="L79" s="139"/>
      <c r="S79" s="40"/>
      <c r="T79" s="40"/>
      <c r="U79" s="40"/>
      <c r="V79" s="40"/>
      <c r="W79" s="40"/>
      <c r="X79" s="40"/>
      <c r="Y79" s="40"/>
      <c r="Z79" s="40"/>
      <c r="AA79" s="40"/>
      <c r="AB79" s="40"/>
      <c r="AC79" s="40"/>
      <c r="AD79" s="40"/>
      <c r="AE79" s="40"/>
    </row>
    <row r="80" spans="1:31" s="2" customFormat="1" ht="15.6" customHeight="1">
      <c r="A80" s="40"/>
      <c r="B80" s="41"/>
      <c r="C80" s="33" t="s">
        <v>35</v>
      </c>
      <c r="D80" s="42"/>
      <c r="E80" s="42"/>
      <c r="F80" s="28" t="str">
        <f>IF(E18="","",E18)</f>
        <v>Vyplň údaj</v>
      </c>
      <c r="G80" s="42"/>
      <c r="H80" s="42"/>
      <c r="I80" s="142" t="s">
        <v>40</v>
      </c>
      <c r="J80" s="38" t="str">
        <f>E24</f>
        <v>Prodin, a.s.</v>
      </c>
      <c r="K80" s="42"/>
      <c r="L80" s="139"/>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11" customFormat="1" ht="29.25" customHeight="1">
      <c r="A82" s="192"/>
      <c r="B82" s="193"/>
      <c r="C82" s="194" t="s">
        <v>185</v>
      </c>
      <c r="D82" s="195" t="s">
        <v>62</v>
      </c>
      <c r="E82" s="195" t="s">
        <v>58</v>
      </c>
      <c r="F82" s="195" t="s">
        <v>59</v>
      </c>
      <c r="G82" s="195" t="s">
        <v>186</v>
      </c>
      <c r="H82" s="195" t="s">
        <v>187</v>
      </c>
      <c r="I82" s="196" t="s">
        <v>188</v>
      </c>
      <c r="J82" s="195" t="s">
        <v>179</v>
      </c>
      <c r="K82" s="197" t="s">
        <v>189</v>
      </c>
      <c r="L82" s="198"/>
      <c r="M82" s="94" t="s">
        <v>32</v>
      </c>
      <c r="N82" s="95" t="s">
        <v>47</v>
      </c>
      <c r="O82" s="95" t="s">
        <v>190</v>
      </c>
      <c r="P82" s="95" t="s">
        <v>191</v>
      </c>
      <c r="Q82" s="95" t="s">
        <v>192</v>
      </c>
      <c r="R82" s="95" t="s">
        <v>193</v>
      </c>
      <c r="S82" s="95" t="s">
        <v>194</v>
      </c>
      <c r="T82" s="96" t="s">
        <v>195</v>
      </c>
      <c r="U82" s="192"/>
      <c r="V82" s="192"/>
      <c r="W82" s="192"/>
      <c r="X82" s="192"/>
      <c r="Y82" s="192"/>
      <c r="Z82" s="192"/>
      <c r="AA82" s="192"/>
      <c r="AB82" s="192"/>
      <c r="AC82" s="192"/>
      <c r="AD82" s="192"/>
      <c r="AE82" s="192"/>
    </row>
    <row r="83" spans="1:63" s="2" customFormat="1" ht="22.8" customHeight="1">
      <c r="A83" s="40"/>
      <c r="B83" s="41"/>
      <c r="C83" s="101" t="s">
        <v>196</v>
      </c>
      <c r="D83" s="42"/>
      <c r="E83" s="42"/>
      <c r="F83" s="42"/>
      <c r="G83" s="42"/>
      <c r="H83" s="42"/>
      <c r="I83" s="138"/>
      <c r="J83" s="199">
        <f>BK83</f>
        <v>0</v>
      </c>
      <c r="K83" s="42"/>
      <c r="L83" s="46"/>
      <c r="M83" s="97"/>
      <c r="N83" s="200"/>
      <c r="O83" s="98"/>
      <c r="P83" s="201">
        <f>P84</f>
        <v>0</v>
      </c>
      <c r="Q83" s="98"/>
      <c r="R83" s="201">
        <f>R84</f>
        <v>41.652</v>
      </c>
      <c r="S83" s="98"/>
      <c r="T83" s="202">
        <f>T84</f>
        <v>0</v>
      </c>
      <c r="U83" s="40"/>
      <c r="V83" s="40"/>
      <c r="W83" s="40"/>
      <c r="X83" s="40"/>
      <c r="Y83" s="40"/>
      <c r="Z83" s="40"/>
      <c r="AA83" s="40"/>
      <c r="AB83" s="40"/>
      <c r="AC83" s="40"/>
      <c r="AD83" s="40"/>
      <c r="AE83" s="40"/>
      <c r="AT83" s="18" t="s">
        <v>76</v>
      </c>
      <c r="AU83" s="18" t="s">
        <v>180</v>
      </c>
      <c r="BK83" s="203">
        <f>BK84</f>
        <v>0</v>
      </c>
    </row>
    <row r="84" spans="1:63" s="12" customFormat="1" ht="25.9" customHeight="1">
      <c r="A84" s="12"/>
      <c r="B84" s="204"/>
      <c r="C84" s="205"/>
      <c r="D84" s="206" t="s">
        <v>76</v>
      </c>
      <c r="E84" s="207" t="s">
        <v>197</v>
      </c>
      <c r="F84" s="207" t="s">
        <v>198</v>
      </c>
      <c r="G84" s="205"/>
      <c r="H84" s="205"/>
      <c r="I84" s="208"/>
      <c r="J84" s="209">
        <f>BK84</f>
        <v>0</v>
      </c>
      <c r="K84" s="205"/>
      <c r="L84" s="210"/>
      <c r="M84" s="211"/>
      <c r="N84" s="212"/>
      <c r="O84" s="212"/>
      <c r="P84" s="213">
        <f>P85+P124+P137</f>
        <v>0</v>
      </c>
      <c r="Q84" s="212"/>
      <c r="R84" s="213">
        <f>R85+R124+R137</f>
        <v>41.652</v>
      </c>
      <c r="S84" s="212"/>
      <c r="T84" s="214">
        <f>T85+T124+T137</f>
        <v>0</v>
      </c>
      <c r="U84" s="12"/>
      <c r="V84" s="12"/>
      <c r="W84" s="12"/>
      <c r="X84" s="12"/>
      <c r="Y84" s="12"/>
      <c r="Z84" s="12"/>
      <c r="AA84" s="12"/>
      <c r="AB84" s="12"/>
      <c r="AC84" s="12"/>
      <c r="AD84" s="12"/>
      <c r="AE84" s="12"/>
      <c r="AR84" s="215" t="s">
        <v>84</v>
      </c>
      <c r="AT84" s="216" t="s">
        <v>76</v>
      </c>
      <c r="AU84" s="216" t="s">
        <v>6</v>
      </c>
      <c r="AY84" s="215" t="s">
        <v>199</v>
      </c>
      <c r="BK84" s="217">
        <f>BK85+BK124+BK137</f>
        <v>0</v>
      </c>
    </row>
    <row r="85" spans="1:63" s="12" customFormat="1" ht="22.8" customHeight="1">
      <c r="A85" s="12"/>
      <c r="B85" s="204"/>
      <c r="C85" s="205"/>
      <c r="D85" s="206" t="s">
        <v>76</v>
      </c>
      <c r="E85" s="218" t="s">
        <v>200</v>
      </c>
      <c r="F85" s="218" t="s">
        <v>201</v>
      </c>
      <c r="G85" s="205"/>
      <c r="H85" s="205"/>
      <c r="I85" s="208"/>
      <c r="J85" s="219">
        <f>BK85</f>
        <v>0</v>
      </c>
      <c r="K85" s="205"/>
      <c r="L85" s="210"/>
      <c r="M85" s="211"/>
      <c r="N85" s="212"/>
      <c r="O85" s="212"/>
      <c r="P85" s="213">
        <f>SUM(P86:P123)</f>
        <v>0</v>
      </c>
      <c r="Q85" s="212"/>
      <c r="R85" s="213">
        <f>SUM(R86:R123)</f>
        <v>41.652</v>
      </c>
      <c r="S85" s="212"/>
      <c r="T85" s="214">
        <f>SUM(T86:T123)</f>
        <v>0</v>
      </c>
      <c r="U85" s="12"/>
      <c r="V85" s="12"/>
      <c r="W85" s="12"/>
      <c r="X85" s="12"/>
      <c r="Y85" s="12"/>
      <c r="Z85" s="12"/>
      <c r="AA85" s="12"/>
      <c r="AB85" s="12"/>
      <c r="AC85" s="12"/>
      <c r="AD85" s="12"/>
      <c r="AE85" s="12"/>
      <c r="AR85" s="215" t="s">
        <v>84</v>
      </c>
      <c r="AT85" s="216" t="s">
        <v>76</v>
      </c>
      <c r="AU85" s="216" t="s">
        <v>84</v>
      </c>
      <c r="AY85" s="215" t="s">
        <v>199</v>
      </c>
      <c r="BK85" s="217">
        <f>SUM(BK86:BK123)</f>
        <v>0</v>
      </c>
    </row>
    <row r="86" spans="1:65" s="2" customFormat="1" ht="19.8" customHeight="1">
      <c r="A86" s="40"/>
      <c r="B86" s="41"/>
      <c r="C86" s="260" t="s">
        <v>84</v>
      </c>
      <c r="D86" s="260" t="s">
        <v>222</v>
      </c>
      <c r="E86" s="261" t="s">
        <v>661</v>
      </c>
      <c r="F86" s="262" t="s">
        <v>662</v>
      </c>
      <c r="G86" s="263" t="s">
        <v>324</v>
      </c>
      <c r="H86" s="264">
        <v>2.8</v>
      </c>
      <c r="I86" s="265"/>
      <c r="J86" s="266">
        <f>ROUND(I86*H86,2)</f>
        <v>0</v>
      </c>
      <c r="K86" s="262" t="s">
        <v>207</v>
      </c>
      <c r="L86" s="46"/>
      <c r="M86" s="267" t="s">
        <v>32</v>
      </c>
      <c r="N86" s="268" t="s">
        <v>48</v>
      </c>
      <c r="O86" s="86"/>
      <c r="P86" s="230">
        <f>O86*H86</f>
        <v>0</v>
      </c>
      <c r="Q86" s="230">
        <v>0</v>
      </c>
      <c r="R86" s="230">
        <f>Q86*H86</f>
        <v>0</v>
      </c>
      <c r="S86" s="230">
        <v>0</v>
      </c>
      <c r="T86" s="231">
        <f>S86*H86</f>
        <v>0</v>
      </c>
      <c r="U86" s="40"/>
      <c r="V86" s="40"/>
      <c r="W86" s="40"/>
      <c r="X86" s="40"/>
      <c r="Y86" s="40"/>
      <c r="Z86" s="40"/>
      <c r="AA86" s="40"/>
      <c r="AB86" s="40"/>
      <c r="AC86" s="40"/>
      <c r="AD86" s="40"/>
      <c r="AE86" s="40"/>
      <c r="AR86" s="232" t="s">
        <v>209</v>
      </c>
      <c r="AT86" s="232" t="s">
        <v>222</v>
      </c>
      <c r="AU86" s="232" t="s">
        <v>86</v>
      </c>
      <c r="AY86" s="18" t="s">
        <v>199</v>
      </c>
      <c r="BE86" s="233">
        <f>IF(N86="základní",J86,0)</f>
        <v>0</v>
      </c>
      <c r="BF86" s="233">
        <f>IF(N86="snížená",J86,0)</f>
        <v>0</v>
      </c>
      <c r="BG86" s="233">
        <f>IF(N86="zákl. přenesená",J86,0)</f>
        <v>0</v>
      </c>
      <c r="BH86" s="233">
        <f>IF(N86="sníž. přenesená",J86,0)</f>
        <v>0</v>
      </c>
      <c r="BI86" s="233">
        <f>IF(N86="nulová",J86,0)</f>
        <v>0</v>
      </c>
      <c r="BJ86" s="18" t="s">
        <v>84</v>
      </c>
      <c r="BK86" s="233">
        <f>ROUND(I86*H86,2)</f>
        <v>0</v>
      </c>
      <c r="BL86" s="18" t="s">
        <v>209</v>
      </c>
      <c r="BM86" s="232" t="s">
        <v>86</v>
      </c>
    </row>
    <row r="87" spans="1:47" s="2" customFormat="1" ht="12">
      <c r="A87" s="40"/>
      <c r="B87" s="41"/>
      <c r="C87" s="42"/>
      <c r="D87" s="234" t="s">
        <v>210</v>
      </c>
      <c r="E87" s="42"/>
      <c r="F87" s="235" t="s">
        <v>662</v>
      </c>
      <c r="G87" s="42"/>
      <c r="H87" s="42"/>
      <c r="I87" s="138"/>
      <c r="J87" s="42"/>
      <c r="K87" s="42"/>
      <c r="L87" s="46"/>
      <c r="M87" s="236"/>
      <c r="N87" s="237"/>
      <c r="O87" s="86"/>
      <c r="P87" s="86"/>
      <c r="Q87" s="86"/>
      <c r="R87" s="86"/>
      <c r="S87" s="86"/>
      <c r="T87" s="87"/>
      <c r="U87" s="40"/>
      <c r="V87" s="40"/>
      <c r="W87" s="40"/>
      <c r="X87" s="40"/>
      <c r="Y87" s="40"/>
      <c r="Z87" s="40"/>
      <c r="AA87" s="40"/>
      <c r="AB87" s="40"/>
      <c r="AC87" s="40"/>
      <c r="AD87" s="40"/>
      <c r="AE87" s="40"/>
      <c r="AT87" s="18" t="s">
        <v>210</v>
      </c>
      <c r="AU87" s="18" t="s">
        <v>86</v>
      </c>
    </row>
    <row r="88" spans="1:65" s="2" customFormat="1" ht="19.8" customHeight="1">
      <c r="A88" s="40"/>
      <c r="B88" s="41"/>
      <c r="C88" s="260" t="s">
        <v>86</v>
      </c>
      <c r="D88" s="260" t="s">
        <v>222</v>
      </c>
      <c r="E88" s="261" t="s">
        <v>663</v>
      </c>
      <c r="F88" s="262" t="s">
        <v>664</v>
      </c>
      <c r="G88" s="263" t="s">
        <v>324</v>
      </c>
      <c r="H88" s="264">
        <v>10.4</v>
      </c>
      <c r="I88" s="265"/>
      <c r="J88" s="266">
        <f>ROUND(I88*H88,2)</f>
        <v>0</v>
      </c>
      <c r="K88" s="262" t="s">
        <v>207</v>
      </c>
      <c r="L88" s="46"/>
      <c r="M88" s="267" t="s">
        <v>32</v>
      </c>
      <c r="N88" s="268" t="s">
        <v>48</v>
      </c>
      <c r="O88" s="86"/>
      <c r="P88" s="230">
        <f>O88*H88</f>
        <v>0</v>
      </c>
      <c r="Q88" s="230">
        <v>0</v>
      </c>
      <c r="R88" s="230">
        <f>Q88*H88</f>
        <v>0</v>
      </c>
      <c r="S88" s="230">
        <v>0</v>
      </c>
      <c r="T88" s="231">
        <f>S88*H88</f>
        <v>0</v>
      </c>
      <c r="U88" s="40"/>
      <c r="V88" s="40"/>
      <c r="W88" s="40"/>
      <c r="X88" s="40"/>
      <c r="Y88" s="40"/>
      <c r="Z88" s="40"/>
      <c r="AA88" s="40"/>
      <c r="AB88" s="40"/>
      <c r="AC88" s="40"/>
      <c r="AD88" s="40"/>
      <c r="AE88" s="40"/>
      <c r="AR88" s="232" t="s">
        <v>209</v>
      </c>
      <c r="AT88" s="232" t="s">
        <v>222</v>
      </c>
      <c r="AU88" s="232" t="s">
        <v>86</v>
      </c>
      <c r="AY88" s="18" t="s">
        <v>199</v>
      </c>
      <c r="BE88" s="233">
        <f>IF(N88="základní",J88,0)</f>
        <v>0</v>
      </c>
      <c r="BF88" s="233">
        <f>IF(N88="snížená",J88,0)</f>
        <v>0</v>
      </c>
      <c r="BG88" s="233">
        <f>IF(N88="zákl. přenesená",J88,0)</f>
        <v>0</v>
      </c>
      <c r="BH88" s="233">
        <f>IF(N88="sníž. přenesená",J88,0)</f>
        <v>0</v>
      </c>
      <c r="BI88" s="233">
        <f>IF(N88="nulová",J88,0)</f>
        <v>0</v>
      </c>
      <c r="BJ88" s="18" t="s">
        <v>84</v>
      </c>
      <c r="BK88" s="233">
        <f>ROUND(I88*H88,2)</f>
        <v>0</v>
      </c>
      <c r="BL88" s="18" t="s">
        <v>209</v>
      </c>
      <c r="BM88" s="232" t="s">
        <v>209</v>
      </c>
    </row>
    <row r="89" spans="1:47" s="2" customFormat="1" ht="12">
      <c r="A89" s="40"/>
      <c r="B89" s="41"/>
      <c r="C89" s="42"/>
      <c r="D89" s="234" t="s">
        <v>210</v>
      </c>
      <c r="E89" s="42"/>
      <c r="F89" s="235" t="s">
        <v>664</v>
      </c>
      <c r="G89" s="42"/>
      <c r="H89" s="42"/>
      <c r="I89" s="138"/>
      <c r="J89" s="42"/>
      <c r="K89" s="42"/>
      <c r="L89" s="46"/>
      <c r="M89" s="236"/>
      <c r="N89" s="237"/>
      <c r="O89" s="86"/>
      <c r="P89" s="86"/>
      <c r="Q89" s="86"/>
      <c r="R89" s="86"/>
      <c r="S89" s="86"/>
      <c r="T89" s="87"/>
      <c r="U89" s="40"/>
      <c r="V89" s="40"/>
      <c r="W89" s="40"/>
      <c r="X89" s="40"/>
      <c r="Y89" s="40"/>
      <c r="Z89" s="40"/>
      <c r="AA89" s="40"/>
      <c r="AB89" s="40"/>
      <c r="AC89" s="40"/>
      <c r="AD89" s="40"/>
      <c r="AE89" s="40"/>
      <c r="AT89" s="18" t="s">
        <v>210</v>
      </c>
      <c r="AU89" s="18" t="s">
        <v>86</v>
      </c>
    </row>
    <row r="90" spans="1:51" s="13" customFormat="1" ht="12">
      <c r="A90" s="13"/>
      <c r="B90" s="238"/>
      <c r="C90" s="239"/>
      <c r="D90" s="234" t="s">
        <v>213</v>
      </c>
      <c r="E90" s="240" t="s">
        <v>32</v>
      </c>
      <c r="F90" s="241" t="s">
        <v>665</v>
      </c>
      <c r="G90" s="239"/>
      <c r="H90" s="242">
        <v>10.4</v>
      </c>
      <c r="I90" s="243"/>
      <c r="J90" s="239"/>
      <c r="K90" s="239"/>
      <c r="L90" s="244"/>
      <c r="M90" s="245"/>
      <c r="N90" s="246"/>
      <c r="O90" s="246"/>
      <c r="P90" s="246"/>
      <c r="Q90" s="246"/>
      <c r="R90" s="246"/>
      <c r="S90" s="246"/>
      <c r="T90" s="247"/>
      <c r="U90" s="13"/>
      <c r="V90" s="13"/>
      <c r="W90" s="13"/>
      <c r="X90" s="13"/>
      <c r="Y90" s="13"/>
      <c r="Z90" s="13"/>
      <c r="AA90" s="13"/>
      <c r="AB90" s="13"/>
      <c r="AC90" s="13"/>
      <c r="AD90" s="13"/>
      <c r="AE90" s="13"/>
      <c r="AT90" s="248" t="s">
        <v>213</v>
      </c>
      <c r="AU90" s="248" t="s">
        <v>86</v>
      </c>
      <c r="AV90" s="13" t="s">
        <v>86</v>
      </c>
      <c r="AW90" s="13" t="s">
        <v>39</v>
      </c>
      <c r="AX90" s="13" t="s">
        <v>6</v>
      </c>
      <c r="AY90" s="248" t="s">
        <v>199</v>
      </c>
    </row>
    <row r="91" spans="1:51" s="14" customFormat="1" ht="12">
      <c r="A91" s="14"/>
      <c r="B91" s="249"/>
      <c r="C91" s="250"/>
      <c r="D91" s="234" t="s">
        <v>213</v>
      </c>
      <c r="E91" s="251" t="s">
        <v>32</v>
      </c>
      <c r="F91" s="252" t="s">
        <v>215</v>
      </c>
      <c r="G91" s="250"/>
      <c r="H91" s="253">
        <v>10.4</v>
      </c>
      <c r="I91" s="254"/>
      <c r="J91" s="250"/>
      <c r="K91" s="250"/>
      <c r="L91" s="255"/>
      <c r="M91" s="269"/>
      <c r="N91" s="270"/>
      <c r="O91" s="270"/>
      <c r="P91" s="270"/>
      <c r="Q91" s="270"/>
      <c r="R91" s="270"/>
      <c r="S91" s="270"/>
      <c r="T91" s="271"/>
      <c r="U91" s="14"/>
      <c r="V91" s="14"/>
      <c r="W91" s="14"/>
      <c r="X91" s="14"/>
      <c r="Y91" s="14"/>
      <c r="Z91" s="14"/>
      <c r="AA91" s="14"/>
      <c r="AB91" s="14"/>
      <c r="AC91" s="14"/>
      <c r="AD91" s="14"/>
      <c r="AE91" s="14"/>
      <c r="AT91" s="259" t="s">
        <v>213</v>
      </c>
      <c r="AU91" s="259" t="s">
        <v>86</v>
      </c>
      <c r="AV91" s="14" t="s">
        <v>209</v>
      </c>
      <c r="AW91" s="14" t="s">
        <v>39</v>
      </c>
      <c r="AX91" s="14" t="s">
        <v>84</v>
      </c>
      <c r="AY91" s="259" t="s">
        <v>199</v>
      </c>
    </row>
    <row r="92" spans="1:65" s="2" customFormat="1" ht="30" customHeight="1">
      <c r="A92" s="40"/>
      <c r="B92" s="41"/>
      <c r="C92" s="260" t="s">
        <v>221</v>
      </c>
      <c r="D92" s="260" t="s">
        <v>222</v>
      </c>
      <c r="E92" s="261" t="s">
        <v>666</v>
      </c>
      <c r="F92" s="262" t="s">
        <v>667</v>
      </c>
      <c r="G92" s="263" t="s">
        <v>288</v>
      </c>
      <c r="H92" s="264">
        <v>42.27</v>
      </c>
      <c r="I92" s="265"/>
      <c r="J92" s="266">
        <f>ROUND(I92*H92,2)</f>
        <v>0</v>
      </c>
      <c r="K92" s="262" t="s">
        <v>207</v>
      </c>
      <c r="L92" s="46"/>
      <c r="M92" s="267" t="s">
        <v>32</v>
      </c>
      <c r="N92" s="268" t="s">
        <v>48</v>
      </c>
      <c r="O92" s="86"/>
      <c r="P92" s="230">
        <f>O92*H92</f>
        <v>0</v>
      </c>
      <c r="Q92" s="230">
        <v>0</v>
      </c>
      <c r="R92" s="230">
        <f>Q92*H92</f>
        <v>0</v>
      </c>
      <c r="S92" s="230">
        <v>0</v>
      </c>
      <c r="T92" s="231">
        <f>S92*H92</f>
        <v>0</v>
      </c>
      <c r="U92" s="40"/>
      <c r="V92" s="40"/>
      <c r="W92" s="40"/>
      <c r="X92" s="40"/>
      <c r="Y92" s="40"/>
      <c r="Z92" s="40"/>
      <c r="AA92" s="40"/>
      <c r="AB92" s="40"/>
      <c r="AC92" s="40"/>
      <c r="AD92" s="40"/>
      <c r="AE92" s="40"/>
      <c r="AR92" s="232" t="s">
        <v>209</v>
      </c>
      <c r="AT92" s="232" t="s">
        <v>222</v>
      </c>
      <c r="AU92" s="232" t="s">
        <v>86</v>
      </c>
      <c r="AY92" s="18" t="s">
        <v>199</v>
      </c>
      <c r="BE92" s="233">
        <f>IF(N92="základní",J92,0)</f>
        <v>0</v>
      </c>
      <c r="BF92" s="233">
        <f>IF(N92="snížená",J92,0)</f>
        <v>0</v>
      </c>
      <c r="BG92" s="233">
        <f>IF(N92="zákl. přenesená",J92,0)</f>
        <v>0</v>
      </c>
      <c r="BH92" s="233">
        <f>IF(N92="sníž. přenesená",J92,0)</f>
        <v>0</v>
      </c>
      <c r="BI92" s="233">
        <f>IF(N92="nulová",J92,0)</f>
        <v>0</v>
      </c>
      <c r="BJ92" s="18" t="s">
        <v>84</v>
      </c>
      <c r="BK92" s="233">
        <f>ROUND(I92*H92,2)</f>
        <v>0</v>
      </c>
      <c r="BL92" s="18" t="s">
        <v>209</v>
      </c>
      <c r="BM92" s="232" t="s">
        <v>230</v>
      </c>
    </row>
    <row r="93" spans="1:47" s="2" customFormat="1" ht="12">
      <c r="A93" s="40"/>
      <c r="B93" s="41"/>
      <c r="C93" s="42"/>
      <c r="D93" s="234" t="s">
        <v>210</v>
      </c>
      <c r="E93" s="42"/>
      <c r="F93" s="235" t="s">
        <v>667</v>
      </c>
      <c r="G93" s="42"/>
      <c r="H93" s="42"/>
      <c r="I93" s="138"/>
      <c r="J93" s="42"/>
      <c r="K93" s="42"/>
      <c r="L93" s="46"/>
      <c r="M93" s="236"/>
      <c r="N93" s="237"/>
      <c r="O93" s="86"/>
      <c r="P93" s="86"/>
      <c r="Q93" s="86"/>
      <c r="R93" s="86"/>
      <c r="S93" s="86"/>
      <c r="T93" s="87"/>
      <c r="U93" s="40"/>
      <c r="V93" s="40"/>
      <c r="W93" s="40"/>
      <c r="X93" s="40"/>
      <c r="Y93" s="40"/>
      <c r="Z93" s="40"/>
      <c r="AA93" s="40"/>
      <c r="AB93" s="40"/>
      <c r="AC93" s="40"/>
      <c r="AD93" s="40"/>
      <c r="AE93" s="40"/>
      <c r="AT93" s="18" t="s">
        <v>210</v>
      </c>
      <c r="AU93" s="18" t="s">
        <v>86</v>
      </c>
    </row>
    <row r="94" spans="1:65" s="2" customFormat="1" ht="30" customHeight="1">
      <c r="A94" s="40"/>
      <c r="B94" s="41"/>
      <c r="C94" s="260" t="s">
        <v>209</v>
      </c>
      <c r="D94" s="260" t="s">
        <v>222</v>
      </c>
      <c r="E94" s="261" t="s">
        <v>668</v>
      </c>
      <c r="F94" s="262" t="s">
        <v>669</v>
      </c>
      <c r="G94" s="263" t="s">
        <v>288</v>
      </c>
      <c r="H94" s="264">
        <v>8.625</v>
      </c>
      <c r="I94" s="265"/>
      <c r="J94" s="266">
        <f>ROUND(I94*H94,2)</f>
        <v>0</v>
      </c>
      <c r="K94" s="262" t="s">
        <v>207</v>
      </c>
      <c r="L94" s="46"/>
      <c r="M94" s="267" t="s">
        <v>32</v>
      </c>
      <c r="N94" s="268" t="s">
        <v>48</v>
      </c>
      <c r="O94" s="86"/>
      <c r="P94" s="230">
        <f>O94*H94</f>
        <v>0</v>
      </c>
      <c r="Q94" s="230">
        <v>0</v>
      </c>
      <c r="R94" s="230">
        <f>Q94*H94</f>
        <v>0</v>
      </c>
      <c r="S94" s="230">
        <v>0</v>
      </c>
      <c r="T94" s="231">
        <f>S94*H94</f>
        <v>0</v>
      </c>
      <c r="U94" s="40"/>
      <c r="V94" s="40"/>
      <c r="W94" s="40"/>
      <c r="X94" s="40"/>
      <c r="Y94" s="40"/>
      <c r="Z94" s="40"/>
      <c r="AA94" s="40"/>
      <c r="AB94" s="40"/>
      <c r="AC94" s="40"/>
      <c r="AD94" s="40"/>
      <c r="AE94" s="40"/>
      <c r="AR94" s="232" t="s">
        <v>209</v>
      </c>
      <c r="AT94" s="232" t="s">
        <v>222</v>
      </c>
      <c r="AU94" s="232" t="s">
        <v>86</v>
      </c>
      <c r="AY94" s="18" t="s">
        <v>199</v>
      </c>
      <c r="BE94" s="233">
        <f>IF(N94="základní",J94,0)</f>
        <v>0</v>
      </c>
      <c r="BF94" s="233">
        <f>IF(N94="snížená",J94,0)</f>
        <v>0</v>
      </c>
      <c r="BG94" s="233">
        <f>IF(N94="zákl. přenesená",J94,0)</f>
        <v>0</v>
      </c>
      <c r="BH94" s="233">
        <f>IF(N94="sníž. přenesená",J94,0)</f>
        <v>0</v>
      </c>
      <c r="BI94" s="233">
        <f>IF(N94="nulová",J94,0)</f>
        <v>0</v>
      </c>
      <c r="BJ94" s="18" t="s">
        <v>84</v>
      </c>
      <c r="BK94" s="233">
        <f>ROUND(I94*H94,2)</f>
        <v>0</v>
      </c>
      <c r="BL94" s="18" t="s">
        <v>209</v>
      </c>
      <c r="BM94" s="232" t="s">
        <v>208</v>
      </c>
    </row>
    <row r="95" spans="1:47" s="2" customFormat="1" ht="12">
      <c r="A95" s="40"/>
      <c r="B95" s="41"/>
      <c r="C95" s="42"/>
      <c r="D95" s="234" t="s">
        <v>210</v>
      </c>
      <c r="E95" s="42"/>
      <c r="F95" s="235" t="s">
        <v>669</v>
      </c>
      <c r="G95" s="42"/>
      <c r="H95" s="42"/>
      <c r="I95" s="138"/>
      <c r="J95" s="42"/>
      <c r="K95" s="42"/>
      <c r="L95" s="46"/>
      <c r="M95" s="236"/>
      <c r="N95" s="237"/>
      <c r="O95" s="86"/>
      <c r="P95" s="86"/>
      <c r="Q95" s="86"/>
      <c r="R95" s="86"/>
      <c r="S95" s="86"/>
      <c r="T95" s="87"/>
      <c r="U95" s="40"/>
      <c r="V95" s="40"/>
      <c r="W95" s="40"/>
      <c r="X95" s="40"/>
      <c r="Y95" s="40"/>
      <c r="Z95" s="40"/>
      <c r="AA95" s="40"/>
      <c r="AB95" s="40"/>
      <c r="AC95" s="40"/>
      <c r="AD95" s="40"/>
      <c r="AE95" s="40"/>
      <c r="AT95" s="18" t="s">
        <v>210</v>
      </c>
      <c r="AU95" s="18" t="s">
        <v>86</v>
      </c>
    </row>
    <row r="96" spans="1:65" s="2" customFormat="1" ht="19.8" customHeight="1">
      <c r="A96" s="40"/>
      <c r="B96" s="41"/>
      <c r="C96" s="220" t="s">
        <v>200</v>
      </c>
      <c r="D96" s="220" t="s">
        <v>203</v>
      </c>
      <c r="E96" s="221" t="s">
        <v>670</v>
      </c>
      <c r="F96" s="222" t="s">
        <v>671</v>
      </c>
      <c r="G96" s="223" t="s">
        <v>296</v>
      </c>
      <c r="H96" s="224">
        <v>10.99</v>
      </c>
      <c r="I96" s="225"/>
      <c r="J96" s="226">
        <f>ROUND(I96*H96,2)</f>
        <v>0</v>
      </c>
      <c r="K96" s="222" t="s">
        <v>207</v>
      </c>
      <c r="L96" s="227"/>
      <c r="M96" s="228" t="s">
        <v>32</v>
      </c>
      <c r="N96" s="229" t="s">
        <v>48</v>
      </c>
      <c r="O96" s="86"/>
      <c r="P96" s="230">
        <f>O96*H96</f>
        <v>0</v>
      </c>
      <c r="Q96" s="230">
        <v>0</v>
      </c>
      <c r="R96" s="230">
        <f>Q96*H96</f>
        <v>0</v>
      </c>
      <c r="S96" s="230">
        <v>0</v>
      </c>
      <c r="T96" s="231">
        <f>S96*H96</f>
        <v>0</v>
      </c>
      <c r="U96" s="40"/>
      <c r="V96" s="40"/>
      <c r="W96" s="40"/>
      <c r="X96" s="40"/>
      <c r="Y96" s="40"/>
      <c r="Z96" s="40"/>
      <c r="AA96" s="40"/>
      <c r="AB96" s="40"/>
      <c r="AC96" s="40"/>
      <c r="AD96" s="40"/>
      <c r="AE96" s="40"/>
      <c r="AR96" s="232" t="s">
        <v>208</v>
      </c>
      <c r="AT96" s="232" t="s">
        <v>203</v>
      </c>
      <c r="AU96" s="232" t="s">
        <v>86</v>
      </c>
      <c r="AY96" s="18" t="s">
        <v>199</v>
      </c>
      <c r="BE96" s="233">
        <f>IF(N96="základní",J96,0)</f>
        <v>0</v>
      </c>
      <c r="BF96" s="233">
        <f>IF(N96="snížená",J96,0)</f>
        <v>0</v>
      </c>
      <c r="BG96" s="233">
        <f>IF(N96="zákl. přenesená",J96,0)</f>
        <v>0</v>
      </c>
      <c r="BH96" s="233">
        <f>IF(N96="sníž. přenesená",J96,0)</f>
        <v>0</v>
      </c>
      <c r="BI96" s="233">
        <f>IF(N96="nulová",J96,0)</f>
        <v>0</v>
      </c>
      <c r="BJ96" s="18" t="s">
        <v>84</v>
      </c>
      <c r="BK96" s="233">
        <f>ROUND(I96*H96,2)</f>
        <v>0</v>
      </c>
      <c r="BL96" s="18" t="s">
        <v>209</v>
      </c>
      <c r="BM96" s="232" t="s">
        <v>235</v>
      </c>
    </row>
    <row r="97" spans="1:47" s="2" customFormat="1" ht="12">
      <c r="A97" s="40"/>
      <c r="B97" s="41"/>
      <c r="C97" s="42"/>
      <c r="D97" s="234" t="s">
        <v>210</v>
      </c>
      <c r="E97" s="42"/>
      <c r="F97" s="235" t="s">
        <v>671</v>
      </c>
      <c r="G97" s="42"/>
      <c r="H97" s="42"/>
      <c r="I97" s="138"/>
      <c r="J97" s="42"/>
      <c r="K97" s="42"/>
      <c r="L97" s="46"/>
      <c r="M97" s="236"/>
      <c r="N97" s="237"/>
      <c r="O97" s="86"/>
      <c r="P97" s="86"/>
      <c r="Q97" s="86"/>
      <c r="R97" s="86"/>
      <c r="S97" s="86"/>
      <c r="T97" s="87"/>
      <c r="U97" s="40"/>
      <c r="V97" s="40"/>
      <c r="W97" s="40"/>
      <c r="X97" s="40"/>
      <c r="Y97" s="40"/>
      <c r="Z97" s="40"/>
      <c r="AA97" s="40"/>
      <c r="AB97" s="40"/>
      <c r="AC97" s="40"/>
      <c r="AD97" s="40"/>
      <c r="AE97" s="40"/>
      <c r="AT97" s="18" t="s">
        <v>210</v>
      </c>
      <c r="AU97" s="18" t="s">
        <v>86</v>
      </c>
    </row>
    <row r="98" spans="1:65" s="2" customFormat="1" ht="19.8" customHeight="1">
      <c r="A98" s="40"/>
      <c r="B98" s="41"/>
      <c r="C98" s="220" t="s">
        <v>230</v>
      </c>
      <c r="D98" s="220" t="s">
        <v>203</v>
      </c>
      <c r="E98" s="221" t="s">
        <v>556</v>
      </c>
      <c r="F98" s="222" t="s">
        <v>557</v>
      </c>
      <c r="G98" s="223" t="s">
        <v>296</v>
      </c>
      <c r="H98" s="224">
        <v>30.686</v>
      </c>
      <c r="I98" s="225"/>
      <c r="J98" s="226">
        <f>ROUND(I98*H98,2)</f>
        <v>0</v>
      </c>
      <c r="K98" s="222" t="s">
        <v>207</v>
      </c>
      <c r="L98" s="227"/>
      <c r="M98" s="228" t="s">
        <v>32</v>
      </c>
      <c r="N98" s="229" t="s">
        <v>48</v>
      </c>
      <c r="O98" s="86"/>
      <c r="P98" s="230">
        <f>O98*H98</f>
        <v>0</v>
      </c>
      <c r="Q98" s="230">
        <v>0</v>
      </c>
      <c r="R98" s="230">
        <f>Q98*H98</f>
        <v>0</v>
      </c>
      <c r="S98" s="230">
        <v>0</v>
      </c>
      <c r="T98" s="231">
        <f>S98*H98</f>
        <v>0</v>
      </c>
      <c r="U98" s="40"/>
      <c r="V98" s="40"/>
      <c r="W98" s="40"/>
      <c r="X98" s="40"/>
      <c r="Y98" s="40"/>
      <c r="Z98" s="40"/>
      <c r="AA98" s="40"/>
      <c r="AB98" s="40"/>
      <c r="AC98" s="40"/>
      <c r="AD98" s="40"/>
      <c r="AE98" s="40"/>
      <c r="AR98" s="232" t="s">
        <v>208</v>
      </c>
      <c r="AT98" s="232" t="s">
        <v>203</v>
      </c>
      <c r="AU98" s="232" t="s">
        <v>86</v>
      </c>
      <c r="AY98" s="18" t="s">
        <v>199</v>
      </c>
      <c r="BE98" s="233">
        <f>IF(N98="základní",J98,0)</f>
        <v>0</v>
      </c>
      <c r="BF98" s="233">
        <f>IF(N98="snížená",J98,0)</f>
        <v>0</v>
      </c>
      <c r="BG98" s="233">
        <f>IF(N98="zákl. přenesená",J98,0)</f>
        <v>0</v>
      </c>
      <c r="BH98" s="233">
        <f>IF(N98="sníž. přenesená",J98,0)</f>
        <v>0</v>
      </c>
      <c r="BI98" s="233">
        <f>IF(N98="nulová",J98,0)</f>
        <v>0</v>
      </c>
      <c r="BJ98" s="18" t="s">
        <v>84</v>
      </c>
      <c r="BK98" s="233">
        <f>ROUND(I98*H98,2)</f>
        <v>0</v>
      </c>
      <c r="BL98" s="18" t="s">
        <v>209</v>
      </c>
      <c r="BM98" s="232" t="s">
        <v>238</v>
      </c>
    </row>
    <row r="99" spans="1:47" s="2" customFormat="1" ht="12">
      <c r="A99" s="40"/>
      <c r="B99" s="41"/>
      <c r="C99" s="42"/>
      <c r="D99" s="234" t="s">
        <v>210</v>
      </c>
      <c r="E99" s="42"/>
      <c r="F99" s="235" t="s">
        <v>557</v>
      </c>
      <c r="G99" s="42"/>
      <c r="H99" s="42"/>
      <c r="I99" s="138"/>
      <c r="J99" s="42"/>
      <c r="K99" s="42"/>
      <c r="L99" s="46"/>
      <c r="M99" s="236"/>
      <c r="N99" s="237"/>
      <c r="O99" s="86"/>
      <c r="P99" s="86"/>
      <c r="Q99" s="86"/>
      <c r="R99" s="86"/>
      <c r="S99" s="86"/>
      <c r="T99" s="87"/>
      <c r="U99" s="40"/>
      <c r="V99" s="40"/>
      <c r="W99" s="40"/>
      <c r="X99" s="40"/>
      <c r="Y99" s="40"/>
      <c r="Z99" s="40"/>
      <c r="AA99" s="40"/>
      <c r="AB99" s="40"/>
      <c r="AC99" s="40"/>
      <c r="AD99" s="40"/>
      <c r="AE99" s="40"/>
      <c r="AT99" s="18" t="s">
        <v>210</v>
      </c>
      <c r="AU99" s="18" t="s">
        <v>86</v>
      </c>
    </row>
    <row r="100" spans="1:65" s="2" customFormat="1" ht="19.8" customHeight="1">
      <c r="A100" s="40"/>
      <c r="B100" s="41"/>
      <c r="C100" s="260" t="s">
        <v>239</v>
      </c>
      <c r="D100" s="260" t="s">
        <v>222</v>
      </c>
      <c r="E100" s="261" t="s">
        <v>672</v>
      </c>
      <c r="F100" s="262" t="s">
        <v>673</v>
      </c>
      <c r="G100" s="263" t="s">
        <v>324</v>
      </c>
      <c r="H100" s="264">
        <v>3.75</v>
      </c>
      <c r="I100" s="265"/>
      <c r="J100" s="266">
        <f>ROUND(I100*H100,2)</f>
        <v>0</v>
      </c>
      <c r="K100" s="262" t="s">
        <v>207</v>
      </c>
      <c r="L100" s="46"/>
      <c r="M100" s="267" t="s">
        <v>32</v>
      </c>
      <c r="N100" s="268" t="s">
        <v>48</v>
      </c>
      <c r="O100" s="86"/>
      <c r="P100" s="230">
        <f>O100*H100</f>
        <v>0</v>
      </c>
      <c r="Q100" s="230">
        <v>0</v>
      </c>
      <c r="R100" s="230">
        <f>Q100*H100</f>
        <v>0</v>
      </c>
      <c r="S100" s="230">
        <v>0</v>
      </c>
      <c r="T100" s="231">
        <f>S100*H100</f>
        <v>0</v>
      </c>
      <c r="U100" s="40"/>
      <c r="V100" s="40"/>
      <c r="W100" s="40"/>
      <c r="X100" s="40"/>
      <c r="Y100" s="40"/>
      <c r="Z100" s="40"/>
      <c r="AA100" s="40"/>
      <c r="AB100" s="40"/>
      <c r="AC100" s="40"/>
      <c r="AD100" s="40"/>
      <c r="AE100" s="40"/>
      <c r="AR100" s="232" t="s">
        <v>209</v>
      </c>
      <c r="AT100" s="232" t="s">
        <v>222</v>
      </c>
      <c r="AU100" s="232" t="s">
        <v>86</v>
      </c>
      <c r="AY100" s="18" t="s">
        <v>199</v>
      </c>
      <c r="BE100" s="233">
        <f>IF(N100="základní",J100,0)</f>
        <v>0</v>
      </c>
      <c r="BF100" s="233">
        <f>IF(N100="snížená",J100,0)</f>
        <v>0</v>
      </c>
      <c r="BG100" s="233">
        <f>IF(N100="zákl. přenesená",J100,0)</f>
        <v>0</v>
      </c>
      <c r="BH100" s="233">
        <f>IF(N100="sníž. přenesená",J100,0)</f>
        <v>0</v>
      </c>
      <c r="BI100" s="233">
        <f>IF(N100="nulová",J100,0)</f>
        <v>0</v>
      </c>
      <c r="BJ100" s="18" t="s">
        <v>84</v>
      </c>
      <c r="BK100" s="233">
        <f>ROUND(I100*H100,2)</f>
        <v>0</v>
      </c>
      <c r="BL100" s="18" t="s">
        <v>209</v>
      </c>
      <c r="BM100" s="232" t="s">
        <v>242</v>
      </c>
    </row>
    <row r="101" spans="1:47" s="2" customFormat="1" ht="12">
      <c r="A101" s="40"/>
      <c r="B101" s="41"/>
      <c r="C101" s="42"/>
      <c r="D101" s="234" t="s">
        <v>210</v>
      </c>
      <c r="E101" s="42"/>
      <c r="F101" s="235" t="s">
        <v>673</v>
      </c>
      <c r="G101" s="42"/>
      <c r="H101" s="42"/>
      <c r="I101" s="138"/>
      <c r="J101" s="42"/>
      <c r="K101" s="42"/>
      <c r="L101" s="46"/>
      <c r="M101" s="236"/>
      <c r="N101" s="237"/>
      <c r="O101" s="86"/>
      <c r="P101" s="86"/>
      <c r="Q101" s="86"/>
      <c r="R101" s="86"/>
      <c r="S101" s="86"/>
      <c r="T101" s="87"/>
      <c r="U101" s="40"/>
      <c r="V101" s="40"/>
      <c r="W101" s="40"/>
      <c r="X101" s="40"/>
      <c r="Y101" s="40"/>
      <c r="Z101" s="40"/>
      <c r="AA101" s="40"/>
      <c r="AB101" s="40"/>
      <c r="AC101" s="40"/>
      <c r="AD101" s="40"/>
      <c r="AE101" s="40"/>
      <c r="AT101" s="18" t="s">
        <v>210</v>
      </c>
      <c r="AU101" s="18" t="s">
        <v>86</v>
      </c>
    </row>
    <row r="102" spans="1:65" s="2" customFormat="1" ht="19.8" customHeight="1">
      <c r="A102" s="40"/>
      <c r="B102" s="41"/>
      <c r="C102" s="260" t="s">
        <v>208</v>
      </c>
      <c r="D102" s="260" t="s">
        <v>222</v>
      </c>
      <c r="E102" s="261" t="s">
        <v>674</v>
      </c>
      <c r="F102" s="262" t="s">
        <v>675</v>
      </c>
      <c r="G102" s="263" t="s">
        <v>324</v>
      </c>
      <c r="H102" s="264">
        <v>3</v>
      </c>
      <c r="I102" s="265"/>
      <c r="J102" s="266">
        <f>ROUND(I102*H102,2)</f>
        <v>0</v>
      </c>
      <c r="K102" s="262" t="s">
        <v>207</v>
      </c>
      <c r="L102" s="46"/>
      <c r="M102" s="267" t="s">
        <v>32</v>
      </c>
      <c r="N102" s="268" t="s">
        <v>48</v>
      </c>
      <c r="O102" s="86"/>
      <c r="P102" s="230">
        <f>O102*H102</f>
        <v>0</v>
      </c>
      <c r="Q102" s="230">
        <v>0</v>
      </c>
      <c r="R102" s="230">
        <f>Q102*H102</f>
        <v>0</v>
      </c>
      <c r="S102" s="230">
        <v>0</v>
      </c>
      <c r="T102" s="231">
        <f>S102*H102</f>
        <v>0</v>
      </c>
      <c r="U102" s="40"/>
      <c r="V102" s="40"/>
      <c r="W102" s="40"/>
      <c r="X102" s="40"/>
      <c r="Y102" s="40"/>
      <c r="Z102" s="40"/>
      <c r="AA102" s="40"/>
      <c r="AB102" s="40"/>
      <c r="AC102" s="40"/>
      <c r="AD102" s="40"/>
      <c r="AE102" s="40"/>
      <c r="AR102" s="232" t="s">
        <v>209</v>
      </c>
      <c r="AT102" s="232" t="s">
        <v>222</v>
      </c>
      <c r="AU102" s="232" t="s">
        <v>86</v>
      </c>
      <c r="AY102" s="18" t="s">
        <v>199</v>
      </c>
      <c r="BE102" s="233">
        <f>IF(N102="základní",J102,0)</f>
        <v>0</v>
      </c>
      <c r="BF102" s="233">
        <f>IF(N102="snížená",J102,0)</f>
        <v>0</v>
      </c>
      <c r="BG102" s="233">
        <f>IF(N102="zákl. přenesená",J102,0)</f>
        <v>0</v>
      </c>
      <c r="BH102" s="233">
        <f>IF(N102="sníž. přenesená",J102,0)</f>
        <v>0</v>
      </c>
      <c r="BI102" s="233">
        <f>IF(N102="nulová",J102,0)</f>
        <v>0</v>
      </c>
      <c r="BJ102" s="18" t="s">
        <v>84</v>
      </c>
      <c r="BK102" s="233">
        <f>ROUND(I102*H102,2)</f>
        <v>0</v>
      </c>
      <c r="BL102" s="18" t="s">
        <v>209</v>
      </c>
      <c r="BM102" s="232" t="s">
        <v>245</v>
      </c>
    </row>
    <row r="103" spans="1:47" s="2" customFormat="1" ht="12">
      <c r="A103" s="40"/>
      <c r="B103" s="41"/>
      <c r="C103" s="42"/>
      <c r="D103" s="234" t="s">
        <v>210</v>
      </c>
      <c r="E103" s="42"/>
      <c r="F103" s="235" t="s">
        <v>675</v>
      </c>
      <c r="G103" s="42"/>
      <c r="H103" s="42"/>
      <c r="I103" s="138"/>
      <c r="J103" s="42"/>
      <c r="K103" s="42"/>
      <c r="L103" s="46"/>
      <c r="M103" s="236"/>
      <c r="N103" s="237"/>
      <c r="O103" s="86"/>
      <c r="P103" s="86"/>
      <c r="Q103" s="86"/>
      <c r="R103" s="86"/>
      <c r="S103" s="86"/>
      <c r="T103" s="87"/>
      <c r="U103" s="40"/>
      <c r="V103" s="40"/>
      <c r="W103" s="40"/>
      <c r="X103" s="40"/>
      <c r="Y103" s="40"/>
      <c r="Z103" s="40"/>
      <c r="AA103" s="40"/>
      <c r="AB103" s="40"/>
      <c r="AC103" s="40"/>
      <c r="AD103" s="40"/>
      <c r="AE103" s="40"/>
      <c r="AT103" s="18" t="s">
        <v>210</v>
      </c>
      <c r="AU103" s="18" t="s">
        <v>86</v>
      </c>
    </row>
    <row r="104" spans="1:65" s="2" customFormat="1" ht="19.8" customHeight="1">
      <c r="A104" s="40"/>
      <c r="B104" s="41"/>
      <c r="C104" s="260" t="s">
        <v>249</v>
      </c>
      <c r="D104" s="260" t="s">
        <v>222</v>
      </c>
      <c r="E104" s="261" t="s">
        <v>534</v>
      </c>
      <c r="F104" s="262" t="s">
        <v>535</v>
      </c>
      <c r="G104" s="263" t="s">
        <v>324</v>
      </c>
      <c r="H104" s="264">
        <v>4</v>
      </c>
      <c r="I104" s="265"/>
      <c r="J104" s="266">
        <f>ROUND(I104*H104,2)</f>
        <v>0</v>
      </c>
      <c r="K104" s="262" t="s">
        <v>207</v>
      </c>
      <c r="L104" s="46"/>
      <c r="M104" s="267" t="s">
        <v>32</v>
      </c>
      <c r="N104" s="268" t="s">
        <v>48</v>
      </c>
      <c r="O104" s="86"/>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209</v>
      </c>
      <c r="AT104" s="232" t="s">
        <v>222</v>
      </c>
      <c r="AU104" s="232" t="s">
        <v>86</v>
      </c>
      <c r="AY104" s="18" t="s">
        <v>199</v>
      </c>
      <c r="BE104" s="233">
        <f>IF(N104="základní",J104,0)</f>
        <v>0</v>
      </c>
      <c r="BF104" s="233">
        <f>IF(N104="snížená",J104,0)</f>
        <v>0</v>
      </c>
      <c r="BG104" s="233">
        <f>IF(N104="zákl. přenesená",J104,0)</f>
        <v>0</v>
      </c>
      <c r="BH104" s="233">
        <f>IF(N104="sníž. přenesená",J104,0)</f>
        <v>0</v>
      </c>
      <c r="BI104" s="233">
        <f>IF(N104="nulová",J104,0)</f>
        <v>0</v>
      </c>
      <c r="BJ104" s="18" t="s">
        <v>84</v>
      </c>
      <c r="BK104" s="233">
        <f>ROUND(I104*H104,2)</f>
        <v>0</v>
      </c>
      <c r="BL104" s="18" t="s">
        <v>209</v>
      </c>
      <c r="BM104" s="232" t="s">
        <v>254</v>
      </c>
    </row>
    <row r="105" spans="1:47" s="2" customFormat="1" ht="12">
      <c r="A105" s="40"/>
      <c r="B105" s="41"/>
      <c r="C105" s="42"/>
      <c r="D105" s="234" t="s">
        <v>210</v>
      </c>
      <c r="E105" s="42"/>
      <c r="F105" s="235" t="s">
        <v>535</v>
      </c>
      <c r="G105" s="42"/>
      <c r="H105" s="42"/>
      <c r="I105" s="138"/>
      <c r="J105" s="42"/>
      <c r="K105" s="42"/>
      <c r="L105" s="46"/>
      <c r="M105" s="236"/>
      <c r="N105" s="237"/>
      <c r="O105" s="86"/>
      <c r="P105" s="86"/>
      <c r="Q105" s="86"/>
      <c r="R105" s="86"/>
      <c r="S105" s="86"/>
      <c r="T105" s="87"/>
      <c r="U105" s="40"/>
      <c r="V105" s="40"/>
      <c r="W105" s="40"/>
      <c r="X105" s="40"/>
      <c r="Y105" s="40"/>
      <c r="Z105" s="40"/>
      <c r="AA105" s="40"/>
      <c r="AB105" s="40"/>
      <c r="AC105" s="40"/>
      <c r="AD105" s="40"/>
      <c r="AE105" s="40"/>
      <c r="AT105" s="18" t="s">
        <v>210</v>
      </c>
      <c r="AU105" s="18" t="s">
        <v>86</v>
      </c>
    </row>
    <row r="106" spans="1:65" s="2" customFormat="1" ht="19.8" customHeight="1">
      <c r="A106" s="40"/>
      <c r="B106" s="41"/>
      <c r="C106" s="260" t="s">
        <v>235</v>
      </c>
      <c r="D106" s="260" t="s">
        <v>222</v>
      </c>
      <c r="E106" s="261" t="s">
        <v>676</v>
      </c>
      <c r="F106" s="262" t="s">
        <v>677</v>
      </c>
      <c r="G106" s="263" t="s">
        <v>324</v>
      </c>
      <c r="H106" s="264">
        <v>24</v>
      </c>
      <c r="I106" s="265"/>
      <c r="J106" s="266">
        <f>ROUND(I106*H106,2)</f>
        <v>0</v>
      </c>
      <c r="K106" s="262" t="s">
        <v>207</v>
      </c>
      <c r="L106" s="46"/>
      <c r="M106" s="267" t="s">
        <v>32</v>
      </c>
      <c r="N106" s="268" t="s">
        <v>48</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209</v>
      </c>
      <c r="AT106" s="232" t="s">
        <v>222</v>
      </c>
      <c r="AU106" s="232" t="s">
        <v>86</v>
      </c>
      <c r="AY106" s="18" t="s">
        <v>199</v>
      </c>
      <c r="BE106" s="233">
        <f>IF(N106="základní",J106,0)</f>
        <v>0</v>
      </c>
      <c r="BF106" s="233">
        <f>IF(N106="snížená",J106,0)</f>
        <v>0</v>
      </c>
      <c r="BG106" s="233">
        <f>IF(N106="zákl. přenesená",J106,0)</f>
        <v>0</v>
      </c>
      <c r="BH106" s="233">
        <f>IF(N106="sníž. přenesená",J106,0)</f>
        <v>0</v>
      </c>
      <c r="BI106" s="233">
        <f>IF(N106="nulová",J106,0)</f>
        <v>0</v>
      </c>
      <c r="BJ106" s="18" t="s">
        <v>84</v>
      </c>
      <c r="BK106" s="233">
        <f>ROUND(I106*H106,2)</f>
        <v>0</v>
      </c>
      <c r="BL106" s="18" t="s">
        <v>209</v>
      </c>
      <c r="BM106" s="232" t="s">
        <v>257</v>
      </c>
    </row>
    <row r="107" spans="1:47" s="2" customFormat="1" ht="12">
      <c r="A107" s="40"/>
      <c r="B107" s="41"/>
      <c r="C107" s="42"/>
      <c r="D107" s="234" t="s">
        <v>210</v>
      </c>
      <c r="E107" s="42"/>
      <c r="F107" s="235" t="s">
        <v>677</v>
      </c>
      <c r="G107" s="42"/>
      <c r="H107" s="42"/>
      <c r="I107" s="138"/>
      <c r="J107" s="42"/>
      <c r="K107" s="42"/>
      <c r="L107" s="46"/>
      <c r="M107" s="236"/>
      <c r="N107" s="237"/>
      <c r="O107" s="86"/>
      <c r="P107" s="86"/>
      <c r="Q107" s="86"/>
      <c r="R107" s="86"/>
      <c r="S107" s="86"/>
      <c r="T107" s="87"/>
      <c r="U107" s="40"/>
      <c r="V107" s="40"/>
      <c r="W107" s="40"/>
      <c r="X107" s="40"/>
      <c r="Y107" s="40"/>
      <c r="Z107" s="40"/>
      <c r="AA107" s="40"/>
      <c r="AB107" s="40"/>
      <c r="AC107" s="40"/>
      <c r="AD107" s="40"/>
      <c r="AE107" s="40"/>
      <c r="AT107" s="18" t="s">
        <v>210</v>
      </c>
      <c r="AU107" s="18" t="s">
        <v>86</v>
      </c>
    </row>
    <row r="108" spans="1:65" s="2" customFormat="1" ht="19.8" customHeight="1">
      <c r="A108" s="40"/>
      <c r="B108" s="41"/>
      <c r="C108" s="220" t="s">
        <v>258</v>
      </c>
      <c r="D108" s="220" t="s">
        <v>203</v>
      </c>
      <c r="E108" s="221" t="s">
        <v>517</v>
      </c>
      <c r="F108" s="222" t="s">
        <v>518</v>
      </c>
      <c r="G108" s="223" t="s">
        <v>303</v>
      </c>
      <c r="H108" s="224">
        <v>14.292</v>
      </c>
      <c r="I108" s="225"/>
      <c r="J108" s="226">
        <f>ROUND(I108*H108,2)</f>
        <v>0</v>
      </c>
      <c r="K108" s="222" t="s">
        <v>207</v>
      </c>
      <c r="L108" s="227"/>
      <c r="M108" s="228" t="s">
        <v>32</v>
      </c>
      <c r="N108" s="229" t="s">
        <v>48</v>
      </c>
      <c r="O108" s="86"/>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208</v>
      </c>
      <c r="AT108" s="232" t="s">
        <v>203</v>
      </c>
      <c r="AU108" s="232" t="s">
        <v>86</v>
      </c>
      <c r="AY108" s="18" t="s">
        <v>199</v>
      </c>
      <c r="BE108" s="233">
        <f>IF(N108="základní",J108,0)</f>
        <v>0</v>
      </c>
      <c r="BF108" s="233">
        <f>IF(N108="snížená",J108,0)</f>
        <v>0</v>
      </c>
      <c r="BG108" s="233">
        <f>IF(N108="zákl. přenesená",J108,0)</f>
        <v>0</v>
      </c>
      <c r="BH108" s="233">
        <f>IF(N108="sníž. přenesená",J108,0)</f>
        <v>0</v>
      </c>
      <c r="BI108" s="233">
        <f>IF(N108="nulová",J108,0)</f>
        <v>0</v>
      </c>
      <c r="BJ108" s="18" t="s">
        <v>84</v>
      </c>
      <c r="BK108" s="233">
        <f>ROUND(I108*H108,2)</f>
        <v>0</v>
      </c>
      <c r="BL108" s="18" t="s">
        <v>209</v>
      </c>
      <c r="BM108" s="232" t="s">
        <v>261</v>
      </c>
    </row>
    <row r="109" spans="1:47" s="2" customFormat="1" ht="12">
      <c r="A109" s="40"/>
      <c r="B109" s="41"/>
      <c r="C109" s="42"/>
      <c r="D109" s="234" t="s">
        <v>210</v>
      </c>
      <c r="E109" s="42"/>
      <c r="F109" s="235" t="s">
        <v>518</v>
      </c>
      <c r="G109" s="42"/>
      <c r="H109" s="42"/>
      <c r="I109" s="138"/>
      <c r="J109" s="42"/>
      <c r="K109" s="42"/>
      <c r="L109" s="46"/>
      <c r="M109" s="236"/>
      <c r="N109" s="237"/>
      <c r="O109" s="86"/>
      <c r="P109" s="86"/>
      <c r="Q109" s="86"/>
      <c r="R109" s="86"/>
      <c r="S109" s="86"/>
      <c r="T109" s="87"/>
      <c r="U109" s="40"/>
      <c r="V109" s="40"/>
      <c r="W109" s="40"/>
      <c r="X109" s="40"/>
      <c r="Y109" s="40"/>
      <c r="Z109" s="40"/>
      <c r="AA109" s="40"/>
      <c r="AB109" s="40"/>
      <c r="AC109" s="40"/>
      <c r="AD109" s="40"/>
      <c r="AE109" s="40"/>
      <c r="AT109" s="18" t="s">
        <v>210</v>
      </c>
      <c r="AU109" s="18" t="s">
        <v>86</v>
      </c>
    </row>
    <row r="110" spans="1:51" s="13" customFormat="1" ht="12">
      <c r="A110" s="13"/>
      <c r="B110" s="238"/>
      <c r="C110" s="239"/>
      <c r="D110" s="234" t="s">
        <v>213</v>
      </c>
      <c r="E110" s="240" t="s">
        <v>32</v>
      </c>
      <c r="F110" s="241" t="s">
        <v>678</v>
      </c>
      <c r="G110" s="239"/>
      <c r="H110" s="242">
        <v>14.292</v>
      </c>
      <c r="I110" s="243"/>
      <c r="J110" s="239"/>
      <c r="K110" s="239"/>
      <c r="L110" s="244"/>
      <c r="M110" s="245"/>
      <c r="N110" s="246"/>
      <c r="O110" s="246"/>
      <c r="P110" s="246"/>
      <c r="Q110" s="246"/>
      <c r="R110" s="246"/>
      <c r="S110" s="246"/>
      <c r="T110" s="247"/>
      <c r="U110" s="13"/>
      <c r="V110" s="13"/>
      <c r="W110" s="13"/>
      <c r="X110" s="13"/>
      <c r="Y110" s="13"/>
      <c r="Z110" s="13"/>
      <c r="AA110" s="13"/>
      <c r="AB110" s="13"/>
      <c r="AC110" s="13"/>
      <c r="AD110" s="13"/>
      <c r="AE110" s="13"/>
      <c r="AT110" s="248" t="s">
        <v>213</v>
      </c>
      <c r="AU110" s="248" t="s">
        <v>86</v>
      </c>
      <c r="AV110" s="13" t="s">
        <v>86</v>
      </c>
      <c r="AW110" s="13" t="s">
        <v>39</v>
      </c>
      <c r="AX110" s="13" t="s">
        <v>6</v>
      </c>
      <c r="AY110" s="248" t="s">
        <v>199</v>
      </c>
    </row>
    <row r="111" spans="1:51" s="14" customFormat="1" ht="12">
      <c r="A111" s="14"/>
      <c r="B111" s="249"/>
      <c r="C111" s="250"/>
      <c r="D111" s="234" t="s">
        <v>213</v>
      </c>
      <c r="E111" s="251" t="s">
        <v>32</v>
      </c>
      <c r="F111" s="252" t="s">
        <v>215</v>
      </c>
      <c r="G111" s="250"/>
      <c r="H111" s="253">
        <v>14.292</v>
      </c>
      <c r="I111" s="254"/>
      <c r="J111" s="250"/>
      <c r="K111" s="250"/>
      <c r="L111" s="255"/>
      <c r="M111" s="269"/>
      <c r="N111" s="270"/>
      <c r="O111" s="270"/>
      <c r="P111" s="270"/>
      <c r="Q111" s="270"/>
      <c r="R111" s="270"/>
      <c r="S111" s="270"/>
      <c r="T111" s="271"/>
      <c r="U111" s="14"/>
      <c r="V111" s="14"/>
      <c r="W111" s="14"/>
      <c r="X111" s="14"/>
      <c r="Y111" s="14"/>
      <c r="Z111" s="14"/>
      <c r="AA111" s="14"/>
      <c r="AB111" s="14"/>
      <c r="AC111" s="14"/>
      <c r="AD111" s="14"/>
      <c r="AE111" s="14"/>
      <c r="AT111" s="259" t="s">
        <v>213</v>
      </c>
      <c r="AU111" s="259" t="s">
        <v>86</v>
      </c>
      <c r="AV111" s="14" t="s">
        <v>209</v>
      </c>
      <c r="AW111" s="14" t="s">
        <v>39</v>
      </c>
      <c r="AX111" s="14" t="s">
        <v>84</v>
      </c>
      <c r="AY111" s="259" t="s">
        <v>199</v>
      </c>
    </row>
    <row r="112" spans="1:65" s="2" customFormat="1" ht="19.8" customHeight="1">
      <c r="A112" s="40"/>
      <c r="B112" s="41"/>
      <c r="C112" s="220" t="s">
        <v>238</v>
      </c>
      <c r="D112" s="220" t="s">
        <v>203</v>
      </c>
      <c r="E112" s="221" t="s">
        <v>679</v>
      </c>
      <c r="F112" s="222" t="s">
        <v>680</v>
      </c>
      <c r="G112" s="223" t="s">
        <v>296</v>
      </c>
      <c r="H112" s="224">
        <v>41.652</v>
      </c>
      <c r="I112" s="225"/>
      <c r="J112" s="226">
        <f>ROUND(I112*H112,2)</f>
        <v>0</v>
      </c>
      <c r="K112" s="222" t="s">
        <v>207</v>
      </c>
      <c r="L112" s="227"/>
      <c r="M112" s="228" t="s">
        <v>32</v>
      </c>
      <c r="N112" s="229" t="s">
        <v>48</v>
      </c>
      <c r="O112" s="86"/>
      <c r="P112" s="230">
        <f>O112*H112</f>
        <v>0</v>
      </c>
      <c r="Q112" s="230">
        <v>1</v>
      </c>
      <c r="R112" s="230">
        <f>Q112*H112</f>
        <v>41.652</v>
      </c>
      <c r="S112" s="230">
        <v>0</v>
      </c>
      <c r="T112" s="231">
        <f>S112*H112</f>
        <v>0</v>
      </c>
      <c r="U112" s="40"/>
      <c r="V112" s="40"/>
      <c r="W112" s="40"/>
      <c r="X112" s="40"/>
      <c r="Y112" s="40"/>
      <c r="Z112" s="40"/>
      <c r="AA112" s="40"/>
      <c r="AB112" s="40"/>
      <c r="AC112" s="40"/>
      <c r="AD112" s="40"/>
      <c r="AE112" s="40"/>
      <c r="AR112" s="232" t="s">
        <v>208</v>
      </c>
      <c r="AT112" s="232" t="s">
        <v>203</v>
      </c>
      <c r="AU112" s="232" t="s">
        <v>86</v>
      </c>
      <c r="AY112" s="18" t="s">
        <v>199</v>
      </c>
      <c r="BE112" s="233">
        <f>IF(N112="základní",J112,0)</f>
        <v>0</v>
      </c>
      <c r="BF112" s="233">
        <f>IF(N112="snížená",J112,0)</f>
        <v>0</v>
      </c>
      <c r="BG112" s="233">
        <f>IF(N112="zákl. přenesená",J112,0)</f>
        <v>0</v>
      </c>
      <c r="BH112" s="233">
        <f>IF(N112="sníž. přenesená",J112,0)</f>
        <v>0</v>
      </c>
      <c r="BI112" s="233">
        <f>IF(N112="nulová",J112,0)</f>
        <v>0</v>
      </c>
      <c r="BJ112" s="18" t="s">
        <v>84</v>
      </c>
      <c r="BK112" s="233">
        <f>ROUND(I112*H112,2)</f>
        <v>0</v>
      </c>
      <c r="BL112" s="18" t="s">
        <v>209</v>
      </c>
      <c r="BM112" s="232" t="s">
        <v>264</v>
      </c>
    </row>
    <row r="113" spans="1:47" s="2" customFormat="1" ht="12">
      <c r="A113" s="40"/>
      <c r="B113" s="41"/>
      <c r="C113" s="42"/>
      <c r="D113" s="234" t="s">
        <v>210</v>
      </c>
      <c r="E113" s="42"/>
      <c r="F113" s="235" t="s">
        <v>680</v>
      </c>
      <c r="G113" s="42"/>
      <c r="H113" s="42"/>
      <c r="I113" s="138"/>
      <c r="J113" s="42"/>
      <c r="K113" s="42"/>
      <c r="L113" s="46"/>
      <c r="M113" s="236"/>
      <c r="N113" s="237"/>
      <c r="O113" s="86"/>
      <c r="P113" s="86"/>
      <c r="Q113" s="86"/>
      <c r="R113" s="86"/>
      <c r="S113" s="86"/>
      <c r="T113" s="87"/>
      <c r="U113" s="40"/>
      <c r="V113" s="40"/>
      <c r="W113" s="40"/>
      <c r="X113" s="40"/>
      <c r="Y113" s="40"/>
      <c r="Z113" s="40"/>
      <c r="AA113" s="40"/>
      <c r="AB113" s="40"/>
      <c r="AC113" s="40"/>
      <c r="AD113" s="40"/>
      <c r="AE113" s="40"/>
      <c r="AT113" s="18" t="s">
        <v>210</v>
      </c>
      <c r="AU113" s="18" t="s">
        <v>86</v>
      </c>
    </row>
    <row r="114" spans="1:51" s="13" customFormat="1" ht="12">
      <c r="A114" s="13"/>
      <c r="B114" s="238"/>
      <c r="C114" s="239"/>
      <c r="D114" s="234" t="s">
        <v>213</v>
      </c>
      <c r="E114" s="240" t="s">
        <v>32</v>
      </c>
      <c r="F114" s="241" t="s">
        <v>681</v>
      </c>
      <c r="G114" s="239"/>
      <c r="H114" s="242">
        <v>41.652</v>
      </c>
      <c r="I114" s="243"/>
      <c r="J114" s="239"/>
      <c r="K114" s="239"/>
      <c r="L114" s="244"/>
      <c r="M114" s="245"/>
      <c r="N114" s="246"/>
      <c r="O114" s="246"/>
      <c r="P114" s="246"/>
      <c r="Q114" s="246"/>
      <c r="R114" s="246"/>
      <c r="S114" s="246"/>
      <c r="T114" s="247"/>
      <c r="U114" s="13"/>
      <c r="V114" s="13"/>
      <c r="W114" s="13"/>
      <c r="X114" s="13"/>
      <c r="Y114" s="13"/>
      <c r="Z114" s="13"/>
      <c r="AA114" s="13"/>
      <c r="AB114" s="13"/>
      <c r="AC114" s="13"/>
      <c r="AD114" s="13"/>
      <c r="AE114" s="13"/>
      <c r="AT114" s="248" t="s">
        <v>213</v>
      </c>
      <c r="AU114" s="248" t="s">
        <v>86</v>
      </c>
      <c r="AV114" s="13" t="s">
        <v>86</v>
      </c>
      <c r="AW114" s="13" t="s">
        <v>39</v>
      </c>
      <c r="AX114" s="13" t="s">
        <v>6</v>
      </c>
      <c r="AY114" s="248" t="s">
        <v>199</v>
      </c>
    </row>
    <row r="115" spans="1:51" s="14" customFormat="1" ht="12">
      <c r="A115" s="14"/>
      <c r="B115" s="249"/>
      <c r="C115" s="250"/>
      <c r="D115" s="234" t="s">
        <v>213</v>
      </c>
      <c r="E115" s="251" t="s">
        <v>32</v>
      </c>
      <c r="F115" s="252" t="s">
        <v>215</v>
      </c>
      <c r="G115" s="250"/>
      <c r="H115" s="253">
        <v>41.652</v>
      </c>
      <c r="I115" s="254"/>
      <c r="J115" s="250"/>
      <c r="K115" s="250"/>
      <c r="L115" s="255"/>
      <c r="M115" s="269"/>
      <c r="N115" s="270"/>
      <c r="O115" s="270"/>
      <c r="P115" s="270"/>
      <c r="Q115" s="270"/>
      <c r="R115" s="270"/>
      <c r="S115" s="270"/>
      <c r="T115" s="271"/>
      <c r="U115" s="14"/>
      <c r="V115" s="14"/>
      <c r="W115" s="14"/>
      <c r="X115" s="14"/>
      <c r="Y115" s="14"/>
      <c r="Z115" s="14"/>
      <c r="AA115" s="14"/>
      <c r="AB115" s="14"/>
      <c r="AC115" s="14"/>
      <c r="AD115" s="14"/>
      <c r="AE115" s="14"/>
      <c r="AT115" s="259" t="s">
        <v>213</v>
      </c>
      <c r="AU115" s="259" t="s">
        <v>86</v>
      </c>
      <c r="AV115" s="14" t="s">
        <v>209</v>
      </c>
      <c r="AW115" s="14" t="s">
        <v>39</v>
      </c>
      <c r="AX115" s="14" t="s">
        <v>84</v>
      </c>
      <c r="AY115" s="259" t="s">
        <v>199</v>
      </c>
    </row>
    <row r="116" spans="1:65" s="2" customFormat="1" ht="19.8" customHeight="1">
      <c r="A116" s="40"/>
      <c r="B116" s="41"/>
      <c r="C116" s="220" t="s">
        <v>265</v>
      </c>
      <c r="D116" s="220" t="s">
        <v>203</v>
      </c>
      <c r="E116" s="221" t="s">
        <v>542</v>
      </c>
      <c r="F116" s="222" t="s">
        <v>543</v>
      </c>
      <c r="G116" s="223" t="s">
        <v>296</v>
      </c>
      <c r="H116" s="224">
        <v>16.65</v>
      </c>
      <c r="I116" s="225"/>
      <c r="J116" s="226">
        <f>ROUND(I116*H116,2)</f>
        <v>0</v>
      </c>
      <c r="K116" s="222" t="s">
        <v>207</v>
      </c>
      <c r="L116" s="227"/>
      <c r="M116" s="228" t="s">
        <v>32</v>
      </c>
      <c r="N116" s="229" t="s">
        <v>48</v>
      </c>
      <c r="O116" s="86"/>
      <c r="P116" s="230">
        <f>O116*H116</f>
        <v>0</v>
      </c>
      <c r="Q116" s="230">
        <v>0</v>
      </c>
      <c r="R116" s="230">
        <f>Q116*H116</f>
        <v>0</v>
      </c>
      <c r="S116" s="230">
        <v>0</v>
      </c>
      <c r="T116" s="231">
        <f>S116*H116</f>
        <v>0</v>
      </c>
      <c r="U116" s="40"/>
      <c r="V116" s="40"/>
      <c r="W116" s="40"/>
      <c r="X116" s="40"/>
      <c r="Y116" s="40"/>
      <c r="Z116" s="40"/>
      <c r="AA116" s="40"/>
      <c r="AB116" s="40"/>
      <c r="AC116" s="40"/>
      <c r="AD116" s="40"/>
      <c r="AE116" s="40"/>
      <c r="AR116" s="232" t="s">
        <v>208</v>
      </c>
      <c r="AT116" s="232" t="s">
        <v>203</v>
      </c>
      <c r="AU116" s="232" t="s">
        <v>86</v>
      </c>
      <c r="AY116" s="18" t="s">
        <v>199</v>
      </c>
      <c r="BE116" s="233">
        <f>IF(N116="základní",J116,0)</f>
        <v>0</v>
      </c>
      <c r="BF116" s="233">
        <f>IF(N116="snížená",J116,0)</f>
        <v>0</v>
      </c>
      <c r="BG116" s="233">
        <f>IF(N116="zákl. přenesená",J116,0)</f>
        <v>0</v>
      </c>
      <c r="BH116" s="233">
        <f>IF(N116="sníž. přenesená",J116,0)</f>
        <v>0</v>
      </c>
      <c r="BI116" s="233">
        <f>IF(N116="nulová",J116,0)</f>
        <v>0</v>
      </c>
      <c r="BJ116" s="18" t="s">
        <v>84</v>
      </c>
      <c r="BK116" s="233">
        <f>ROUND(I116*H116,2)</f>
        <v>0</v>
      </c>
      <c r="BL116" s="18" t="s">
        <v>209</v>
      </c>
      <c r="BM116" s="232" t="s">
        <v>268</v>
      </c>
    </row>
    <row r="117" spans="1:47" s="2" customFormat="1" ht="12">
      <c r="A117" s="40"/>
      <c r="B117" s="41"/>
      <c r="C117" s="42"/>
      <c r="D117" s="234" t="s">
        <v>210</v>
      </c>
      <c r="E117" s="42"/>
      <c r="F117" s="235" t="s">
        <v>543</v>
      </c>
      <c r="G117" s="42"/>
      <c r="H117" s="42"/>
      <c r="I117" s="138"/>
      <c r="J117" s="42"/>
      <c r="K117" s="42"/>
      <c r="L117" s="46"/>
      <c r="M117" s="236"/>
      <c r="N117" s="237"/>
      <c r="O117" s="86"/>
      <c r="P117" s="86"/>
      <c r="Q117" s="86"/>
      <c r="R117" s="86"/>
      <c r="S117" s="86"/>
      <c r="T117" s="87"/>
      <c r="U117" s="40"/>
      <c r="V117" s="40"/>
      <c r="W117" s="40"/>
      <c r="X117" s="40"/>
      <c r="Y117" s="40"/>
      <c r="Z117" s="40"/>
      <c r="AA117" s="40"/>
      <c r="AB117" s="40"/>
      <c r="AC117" s="40"/>
      <c r="AD117" s="40"/>
      <c r="AE117" s="40"/>
      <c r="AT117" s="18" t="s">
        <v>210</v>
      </c>
      <c r="AU117" s="18" t="s">
        <v>86</v>
      </c>
    </row>
    <row r="118" spans="1:51" s="13" customFormat="1" ht="12">
      <c r="A118" s="13"/>
      <c r="B118" s="238"/>
      <c r="C118" s="239"/>
      <c r="D118" s="234" t="s">
        <v>213</v>
      </c>
      <c r="E118" s="240" t="s">
        <v>32</v>
      </c>
      <c r="F118" s="241" t="s">
        <v>682</v>
      </c>
      <c r="G118" s="239"/>
      <c r="H118" s="242">
        <v>16.65</v>
      </c>
      <c r="I118" s="243"/>
      <c r="J118" s="239"/>
      <c r="K118" s="239"/>
      <c r="L118" s="244"/>
      <c r="M118" s="245"/>
      <c r="N118" s="246"/>
      <c r="O118" s="246"/>
      <c r="P118" s="246"/>
      <c r="Q118" s="246"/>
      <c r="R118" s="246"/>
      <c r="S118" s="246"/>
      <c r="T118" s="247"/>
      <c r="U118" s="13"/>
      <c r="V118" s="13"/>
      <c r="W118" s="13"/>
      <c r="X118" s="13"/>
      <c r="Y118" s="13"/>
      <c r="Z118" s="13"/>
      <c r="AA118" s="13"/>
      <c r="AB118" s="13"/>
      <c r="AC118" s="13"/>
      <c r="AD118" s="13"/>
      <c r="AE118" s="13"/>
      <c r="AT118" s="248" t="s">
        <v>213</v>
      </c>
      <c r="AU118" s="248" t="s">
        <v>86</v>
      </c>
      <c r="AV118" s="13" t="s">
        <v>86</v>
      </c>
      <c r="AW118" s="13" t="s">
        <v>39</v>
      </c>
      <c r="AX118" s="13" t="s">
        <v>6</v>
      </c>
      <c r="AY118" s="248" t="s">
        <v>199</v>
      </c>
    </row>
    <row r="119" spans="1:51" s="14" customFormat="1" ht="12">
      <c r="A119" s="14"/>
      <c r="B119" s="249"/>
      <c r="C119" s="250"/>
      <c r="D119" s="234" t="s">
        <v>213</v>
      </c>
      <c r="E119" s="251" t="s">
        <v>32</v>
      </c>
      <c r="F119" s="252" t="s">
        <v>215</v>
      </c>
      <c r="G119" s="250"/>
      <c r="H119" s="253">
        <v>16.65</v>
      </c>
      <c r="I119" s="254"/>
      <c r="J119" s="250"/>
      <c r="K119" s="250"/>
      <c r="L119" s="255"/>
      <c r="M119" s="269"/>
      <c r="N119" s="270"/>
      <c r="O119" s="270"/>
      <c r="P119" s="270"/>
      <c r="Q119" s="270"/>
      <c r="R119" s="270"/>
      <c r="S119" s="270"/>
      <c r="T119" s="271"/>
      <c r="U119" s="14"/>
      <c r="V119" s="14"/>
      <c r="W119" s="14"/>
      <c r="X119" s="14"/>
      <c r="Y119" s="14"/>
      <c r="Z119" s="14"/>
      <c r="AA119" s="14"/>
      <c r="AB119" s="14"/>
      <c r="AC119" s="14"/>
      <c r="AD119" s="14"/>
      <c r="AE119" s="14"/>
      <c r="AT119" s="259" t="s">
        <v>213</v>
      </c>
      <c r="AU119" s="259" t="s">
        <v>86</v>
      </c>
      <c r="AV119" s="14" t="s">
        <v>209</v>
      </c>
      <c r="AW119" s="14" t="s">
        <v>39</v>
      </c>
      <c r="AX119" s="14" t="s">
        <v>84</v>
      </c>
      <c r="AY119" s="259" t="s">
        <v>199</v>
      </c>
    </row>
    <row r="120" spans="1:65" s="2" customFormat="1" ht="19.8" customHeight="1">
      <c r="A120" s="40"/>
      <c r="B120" s="41"/>
      <c r="C120" s="260" t="s">
        <v>242</v>
      </c>
      <c r="D120" s="260" t="s">
        <v>222</v>
      </c>
      <c r="E120" s="261" t="s">
        <v>683</v>
      </c>
      <c r="F120" s="262" t="s">
        <v>684</v>
      </c>
      <c r="G120" s="263" t="s">
        <v>303</v>
      </c>
      <c r="H120" s="264">
        <v>11.462</v>
      </c>
      <c r="I120" s="265"/>
      <c r="J120" s="266">
        <f>ROUND(I120*H120,2)</f>
        <v>0</v>
      </c>
      <c r="K120" s="262" t="s">
        <v>207</v>
      </c>
      <c r="L120" s="46"/>
      <c r="M120" s="267" t="s">
        <v>32</v>
      </c>
      <c r="N120" s="268" t="s">
        <v>48</v>
      </c>
      <c r="O120" s="86"/>
      <c r="P120" s="230">
        <f>O120*H120</f>
        <v>0</v>
      </c>
      <c r="Q120" s="230">
        <v>0</v>
      </c>
      <c r="R120" s="230">
        <f>Q120*H120</f>
        <v>0</v>
      </c>
      <c r="S120" s="230">
        <v>0</v>
      </c>
      <c r="T120" s="231">
        <f>S120*H120</f>
        <v>0</v>
      </c>
      <c r="U120" s="40"/>
      <c r="V120" s="40"/>
      <c r="W120" s="40"/>
      <c r="X120" s="40"/>
      <c r="Y120" s="40"/>
      <c r="Z120" s="40"/>
      <c r="AA120" s="40"/>
      <c r="AB120" s="40"/>
      <c r="AC120" s="40"/>
      <c r="AD120" s="40"/>
      <c r="AE120" s="40"/>
      <c r="AR120" s="232" t="s">
        <v>209</v>
      </c>
      <c r="AT120" s="232" t="s">
        <v>222</v>
      </c>
      <c r="AU120" s="232" t="s">
        <v>86</v>
      </c>
      <c r="AY120" s="18" t="s">
        <v>199</v>
      </c>
      <c r="BE120" s="233">
        <f>IF(N120="základní",J120,0)</f>
        <v>0</v>
      </c>
      <c r="BF120" s="233">
        <f>IF(N120="snížená",J120,0)</f>
        <v>0</v>
      </c>
      <c r="BG120" s="233">
        <f>IF(N120="zákl. přenesená",J120,0)</f>
        <v>0</v>
      </c>
      <c r="BH120" s="233">
        <f>IF(N120="sníž. přenesená",J120,0)</f>
        <v>0</v>
      </c>
      <c r="BI120" s="233">
        <f>IF(N120="nulová",J120,0)</f>
        <v>0</v>
      </c>
      <c r="BJ120" s="18" t="s">
        <v>84</v>
      </c>
      <c r="BK120" s="233">
        <f>ROUND(I120*H120,2)</f>
        <v>0</v>
      </c>
      <c r="BL120" s="18" t="s">
        <v>209</v>
      </c>
      <c r="BM120" s="232" t="s">
        <v>271</v>
      </c>
    </row>
    <row r="121" spans="1:47" s="2" customFormat="1" ht="12">
      <c r="A121" s="40"/>
      <c r="B121" s="41"/>
      <c r="C121" s="42"/>
      <c r="D121" s="234" t="s">
        <v>210</v>
      </c>
      <c r="E121" s="42"/>
      <c r="F121" s="235" t="s">
        <v>684</v>
      </c>
      <c r="G121" s="42"/>
      <c r="H121" s="42"/>
      <c r="I121" s="138"/>
      <c r="J121" s="42"/>
      <c r="K121" s="42"/>
      <c r="L121" s="46"/>
      <c r="M121" s="236"/>
      <c r="N121" s="237"/>
      <c r="O121" s="86"/>
      <c r="P121" s="86"/>
      <c r="Q121" s="86"/>
      <c r="R121" s="86"/>
      <c r="S121" s="86"/>
      <c r="T121" s="87"/>
      <c r="U121" s="40"/>
      <c r="V121" s="40"/>
      <c r="W121" s="40"/>
      <c r="X121" s="40"/>
      <c r="Y121" s="40"/>
      <c r="Z121" s="40"/>
      <c r="AA121" s="40"/>
      <c r="AB121" s="40"/>
      <c r="AC121" s="40"/>
      <c r="AD121" s="40"/>
      <c r="AE121" s="40"/>
      <c r="AT121" s="18" t="s">
        <v>210</v>
      </c>
      <c r="AU121" s="18" t="s">
        <v>86</v>
      </c>
    </row>
    <row r="122" spans="1:51" s="13" customFormat="1" ht="12">
      <c r="A122" s="13"/>
      <c r="B122" s="238"/>
      <c r="C122" s="239"/>
      <c r="D122" s="234" t="s">
        <v>213</v>
      </c>
      <c r="E122" s="240" t="s">
        <v>32</v>
      </c>
      <c r="F122" s="241" t="s">
        <v>685</v>
      </c>
      <c r="G122" s="239"/>
      <c r="H122" s="242">
        <v>11.462</v>
      </c>
      <c r="I122" s="243"/>
      <c r="J122" s="239"/>
      <c r="K122" s="239"/>
      <c r="L122" s="244"/>
      <c r="M122" s="245"/>
      <c r="N122" s="246"/>
      <c r="O122" s="246"/>
      <c r="P122" s="246"/>
      <c r="Q122" s="246"/>
      <c r="R122" s="246"/>
      <c r="S122" s="246"/>
      <c r="T122" s="247"/>
      <c r="U122" s="13"/>
      <c r="V122" s="13"/>
      <c r="W122" s="13"/>
      <c r="X122" s="13"/>
      <c r="Y122" s="13"/>
      <c r="Z122" s="13"/>
      <c r="AA122" s="13"/>
      <c r="AB122" s="13"/>
      <c r="AC122" s="13"/>
      <c r="AD122" s="13"/>
      <c r="AE122" s="13"/>
      <c r="AT122" s="248" t="s">
        <v>213</v>
      </c>
      <c r="AU122" s="248" t="s">
        <v>86</v>
      </c>
      <c r="AV122" s="13" t="s">
        <v>86</v>
      </c>
      <c r="AW122" s="13" t="s">
        <v>39</v>
      </c>
      <c r="AX122" s="13" t="s">
        <v>6</v>
      </c>
      <c r="AY122" s="248" t="s">
        <v>199</v>
      </c>
    </row>
    <row r="123" spans="1:51" s="14" customFormat="1" ht="12">
      <c r="A123" s="14"/>
      <c r="B123" s="249"/>
      <c r="C123" s="250"/>
      <c r="D123" s="234" t="s">
        <v>213</v>
      </c>
      <c r="E123" s="251" t="s">
        <v>32</v>
      </c>
      <c r="F123" s="252" t="s">
        <v>215</v>
      </c>
      <c r="G123" s="250"/>
      <c r="H123" s="253">
        <v>11.462</v>
      </c>
      <c r="I123" s="254"/>
      <c r="J123" s="250"/>
      <c r="K123" s="250"/>
      <c r="L123" s="255"/>
      <c r="M123" s="269"/>
      <c r="N123" s="270"/>
      <c r="O123" s="270"/>
      <c r="P123" s="270"/>
      <c r="Q123" s="270"/>
      <c r="R123" s="270"/>
      <c r="S123" s="270"/>
      <c r="T123" s="271"/>
      <c r="U123" s="14"/>
      <c r="V123" s="14"/>
      <c r="W123" s="14"/>
      <c r="X123" s="14"/>
      <c r="Y123" s="14"/>
      <c r="Z123" s="14"/>
      <c r="AA123" s="14"/>
      <c r="AB123" s="14"/>
      <c r="AC123" s="14"/>
      <c r="AD123" s="14"/>
      <c r="AE123" s="14"/>
      <c r="AT123" s="259" t="s">
        <v>213</v>
      </c>
      <c r="AU123" s="259" t="s">
        <v>86</v>
      </c>
      <c r="AV123" s="14" t="s">
        <v>209</v>
      </c>
      <c r="AW123" s="14" t="s">
        <v>39</v>
      </c>
      <c r="AX123" s="14" t="s">
        <v>84</v>
      </c>
      <c r="AY123" s="259" t="s">
        <v>199</v>
      </c>
    </row>
    <row r="124" spans="1:63" s="12" customFormat="1" ht="22.8" customHeight="1">
      <c r="A124" s="12"/>
      <c r="B124" s="204"/>
      <c r="C124" s="205"/>
      <c r="D124" s="206" t="s">
        <v>76</v>
      </c>
      <c r="E124" s="218" t="s">
        <v>593</v>
      </c>
      <c r="F124" s="218" t="s">
        <v>594</v>
      </c>
      <c r="G124" s="205"/>
      <c r="H124" s="205"/>
      <c r="I124" s="208"/>
      <c r="J124" s="219">
        <f>BK124</f>
        <v>0</v>
      </c>
      <c r="K124" s="205"/>
      <c r="L124" s="210"/>
      <c r="M124" s="211"/>
      <c r="N124" s="212"/>
      <c r="O124" s="212"/>
      <c r="P124" s="213">
        <f>SUM(P125:P136)</f>
        <v>0</v>
      </c>
      <c r="Q124" s="212"/>
      <c r="R124" s="213">
        <f>SUM(R125:R136)</f>
        <v>0</v>
      </c>
      <c r="S124" s="212"/>
      <c r="T124" s="214">
        <f>SUM(T125:T136)</f>
        <v>0</v>
      </c>
      <c r="U124" s="12"/>
      <c r="V124" s="12"/>
      <c r="W124" s="12"/>
      <c r="X124" s="12"/>
      <c r="Y124" s="12"/>
      <c r="Z124" s="12"/>
      <c r="AA124" s="12"/>
      <c r="AB124" s="12"/>
      <c r="AC124" s="12"/>
      <c r="AD124" s="12"/>
      <c r="AE124" s="12"/>
      <c r="AR124" s="215" t="s">
        <v>84</v>
      </c>
      <c r="AT124" s="216" t="s">
        <v>76</v>
      </c>
      <c r="AU124" s="216" t="s">
        <v>84</v>
      </c>
      <c r="AY124" s="215" t="s">
        <v>199</v>
      </c>
      <c r="BK124" s="217">
        <f>SUM(BK125:BK136)</f>
        <v>0</v>
      </c>
    </row>
    <row r="125" spans="1:65" s="2" customFormat="1" ht="19.8" customHeight="1">
      <c r="A125" s="40"/>
      <c r="B125" s="41"/>
      <c r="C125" s="260" t="s">
        <v>9</v>
      </c>
      <c r="D125" s="260" t="s">
        <v>222</v>
      </c>
      <c r="E125" s="261" t="s">
        <v>686</v>
      </c>
      <c r="F125" s="262" t="s">
        <v>687</v>
      </c>
      <c r="G125" s="263" t="s">
        <v>288</v>
      </c>
      <c r="H125" s="264">
        <v>2.1</v>
      </c>
      <c r="I125" s="265"/>
      <c r="J125" s="266">
        <f>ROUND(I125*H125,2)</f>
        <v>0</v>
      </c>
      <c r="K125" s="262" t="s">
        <v>32</v>
      </c>
      <c r="L125" s="46"/>
      <c r="M125" s="267" t="s">
        <v>32</v>
      </c>
      <c r="N125" s="268" t="s">
        <v>48</v>
      </c>
      <c r="O125" s="86"/>
      <c r="P125" s="230">
        <f>O125*H125</f>
        <v>0</v>
      </c>
      <c r="Q125" s="230">
        <v>0</v>
      </c>
      <c r="R125" s="230">
        <f>Q125*H125</f>
        <v>0</v>
      </c>
      <c r="S125" s="230">
        <v>0</v>
      </c>
      <c r="T125" s="231">
        <f>S125*H125</f>
        <v>0</v>
      </c>
      <c r="U125" s="40"/>
      <c r="V125" s="40"/>
      <c r="W125" s="40"/>
      <c r="X125" s="40"/>
      <c r="Y125" s="40"/>
      <c r="Z125" s="40"/>
      <c r="AA125" s="40"/>
      <c r="AB125" s="40"/>
      <c r="AC125" s="40"/>
      <c r="AD125" s="40"/>
      <c r="AE125" s="40"/>
      <c r="AR125" s="232" t="s">
        <v>209</v>
      </c>
      <c r="AT125" s="232" t="s">
        <v>222</v>
      </c>
      <c r="AU125" s="232" t="s">
        <v>86</v>
      </c>
      <c r="AY125" s="18" t="s">
        <v>199</v>
      </c>
      <c r="BE125" s="233">
        <f>IF(N125="základní",J125,0)</f>
        <v>0</v>
      </c>
      <c r="BF125" s="233">
        <f>IF(N125="snížená",J125,0)</f>
        <v>0</v>
      </c>
      <c r="BG125" s="233">
        <f>IF(N125="zákl. přenesená",J125,0)</f>
        <v>0</v>
      </c>
      <c r="BH125" s="233">
        <f>IF(N125="sníž. přenesená",J125,0)</f>
        <v>0</v>
      </c>
      <c r="BI125" s="233">
        <f>IF(N125="nulová",J125,0)</f>
        <v>0</v>
      </c>
      <c r="BJ125" s="18" t="s">
        <v>84</v>
      </c>
      <c r="BK125" s="233">
        <f>ROUND(I125*H125,2)</f>
        <v>0</v>
      </c>
      <c r="BL125" s="18" t="s">
        <v>209</v>
      </c>
      <c r="BM125" s="232" t="s">
        <v>274</v>
      </c>
    </row>
    <row r="126" spans="1:47" s="2" customFormat="1" ht="12">
      <c r="A126" s="40"/>
      <c r="B126" s="41"/>
      <c r="C126" s="42"/>
      <c r="D126" s="234" t="s">
        <v>210</v>
      </c>
      <c r="E126" s="42"/>
      <c r="F126" s="235" t="s">
        <v>687</v>
      </c>
      <c r="G126" s="42"/>
      <c r="H126" s="42"/>
      <c r="I126" s="138"/>
      <c r="J126" s="42"/>
      <c r="K126" s="42"/>
      <c r="L126" s="46"/>
      <c r="M126" s="236"/>
      <c r="N126" s="237"/>
      <c r="O126" s="86"/>
      <c r="P126" s="86"/>
      <c r="Q126" s="86"/>
      <c r="R126" s="86"/>
      <c r="S126" s="86"/>
      <c r="T126" s="87"/>
      <c r="U126" s="40"/>
      <c r="V126" s="40"/>
      <c r="W126" s="40"/>
      <c r="X126" s="40"/>
      <c r="Y126" s="40"/>
      <c r="Z126" s="40"/>
      <c r="AA126" s="40"/>
      <c r="AB126" s="40"/>
      <c r="AC126" s="40"/>
      <c r="AD126" s="40"/>
      <c r="AE126" s="40"/>
      <c r="AT126" s="18" t="s">
        <v>210</v>
      </c>
      <c r="AU126" s="18" t="s">
        <v>86</v>
      </c>
    </row>
    <row r="127" spans="1:51" s="13" customFormat="1" ht="12">
      <c r="A127" s="13"/>
      <c r="B127" s="238"/>
      <c r="C127" s="239"/>
      <c r="D127" s="234" t="s">
        <v>213</v>
      </c>
      <c r="E127" s="240" t="s">
        <v>32</v>
      </c>
      <c r="F127" s="241" t="s">
        <v>688</v>
      </c>
      <c r="G127" s="239"/>
      <c r="H127" s="242">
        <v>2.1</v>
      </c>
      <c r="I127" s="243"/>
      <c r="J127" s="239"/>
      <c r="K127" s="239"/>
      <c r="L127" s="244"/>
      <c r="M127" s="245"/>
      <c r="N127" s="246"/>
      <c r="O127" s="246"/>
      <c r="P127" s="246"/>
      <c r="Q127" s="246"/>
      <c r="R127" s="246"/>
      <c r="S127" s="246"/>
      <c r="T127" s="247"/>
      <c r="U127" s="13"/>
      <c r="V127" s="13"/>
      <c r="W127" s="13"/>
      <c r="X127" s="13"/>
      <c r="Y127" s="13"/>
      <c r="Z127" s="13"/>
      <c r="AA127" s="13"/>
      <c r="AB127" s="13"/>
      <c r="AC127" s="13"/>
      <c r="AD127" s="13"/>
      <c r="AE127" s="13"/>
      <c r="AT127" s="248" t="s">
        <v>213</v>
      </c>
      <c r="AU127" s="248" t="s">
        <v>86</v>
      </c>
      <c r="AV127" s="13" t="s">
        <v>86</v>
      </c>
      <c r="AW127" s="13" t="s">
        <v>39</v>
      </c>
      <c r="AX127" s="13" t="s">
        <v>6</v>
      </c>
      <c r="AY127" s="248" t="s">
        <v>199</v>
      </c>
    </row>
    <row r="128" spans="1:51" s="14" customFormat="1" ht="12">
      <c r="A128" s="14"/>
      <c r="B128" s="249"/>
      <c r="C128" s="250"/>
      <c r="D128" s="234" t="s">
        <v>213</v>
      </c>
      <c r="E128" s="251" t="s">
        <v>32</v>
      </c>
      <c r="F128" s="252" t="s">
        <v>215</v>
      </c>
      <c r="G128" s="250"/>
      <c r="H128" s="253">
        <v>2.1</v>
      </c>
      <c r="I128" s="254"/>
      <c r="J128" s="250"/>
      <c r="K128" s="250"/>
      <c r="L128" s="255"/>
      <c r="M128" s="269"/>
      <c r="N128" s="270"/>
      <c r="O128" s="270"/>
      <c r="P128" s="270"/>
      <c r="Q128" s="270"/>
      <c r="R128" s="270"/>
      <c r="S128" s="270"/>
      <c r="T128" s="271"/>
      <c r="U128" s="14"/>
      <c r="V128" s="14"/>
      <c r="W128" s="14"/>
      <c r="X128" s="14"/>
      <c r="Y128" s="14"/>
      <c r="Z128" s="14"/>
      <c r="AA128" s="14"/>
      <c r="AB128" s="14"/>
      <c r="AC128" s="14"/>
      <c r="AD128" s="14"/>
      <c r="AE128" s="14"/>
      <c r="AT128" s="259" t="s">
        <v>213</v>
      </c>
      <c r="AU128" s="259" t="s">
        <v>86</v>
      </c>
      <c r="AV128" s="14" t="s">
        <v>209</v>
      </c>
      <c r="AW128" s="14" t="s">
        <v>39</v>
      </c>
      <c r="AX128" s="14" t="s">
        <v>84</v>
      </c>
      <c r="AY128" s="259" t="s">
        <v>199</v>
      </c>
    </row>
    <row r="129" spans="1:65" s="2" customFormat="1" ht="19.8" customHeight="1">
      <c r="A129" s="40"/>
      <c r="B129" s="41"/>
      <c r="C129" s="220" t="s">
        <v>245</v>
      </c>
      <c r="D129" s="220" t="s">
        <v>203</v>
      </c>
      <c r="E129" s="221" t="s">
        <v>689</v>
      </c>
      <c r="F129" s="222" t="s">
        <v>690</v>
      </c>
      <c r="G129" s="223" t="s">
        <v>324</v>
      </c>
      <c r="H129" s="224">
        <v>24</v>
      </c>
      <c r="I129" s="225"/>
      <c r="J129" s="226">
        <f>ROUND(I129*H129,2)</f>
        <v>0</v>
      </c>
      <c r="K129" s="222" t="s">
        <v>32</v>
      </c>
      <c r="L129" s="227"/>
      <c r="M129" s="228" t="s">
        <v>32</v>
      </c>
      <c r="N129" s="229" t="s">
        <v>48</v>
      </c>
      <c r="O129" s="86"/>
      <c r="P129" s="230">
        <f>O129*H129</f>
        <v>0</v>
      </c>
      <c r="Q129" s="230">
        <v>0</v>
      </c>
      <c r="R129" s="230">
        <f>Q129*H129</f>
        <v>0</v>
      </c>
      <c r="S129" s="230">
        <v>0</v>
      </c>
      <c r="T129" s="231">
        <f>S129*H129</f>
        <v>0</v>
      </c>
      <c r="U129" s="40"/>
      <c r="V129" s="40"/>
      <c r="W129" s="40"/>
      <c r="X129" s="40"/>
      <c r="Y129" s="40"/>
      <c r="Z129" s="40"/>
      <c r="AA129" s="40"/>
      <c r="AB129" s="40"/>
      <c r="AC129" s="40"/>
      <c r="AD129" s="40"/>
      <c r="AE129" s="40"/>
      <c r="AR129" s="232" t="s">
        <v>208</v>
      </c>
      <c r="AT129" s="232" t="s">
        <v>203</v>
      </c>
      <c r="AU129" s="232" t="s">
        <v>86</v>
      </c>
      <c r="AY129" s="18" t="s">
        <v>199</v>
      </c>
      <c r="BE129" s="233">
        <f>IF(N129="základní",J129,0)</f>
        <v>0</v>
      </c>
      <c r="BF129" s="233">
        <f>IF(N129="snížená",J129,0)</f>
        <v>0</v>
      </c>
      <c r="BG129" s="233">
        <f>IF(N129="zákl. přenesená",J129,0)</f>
        <v>0</v>
      </c>
      <c r="BH129" s="233">
        <f>IF(N129="sníž. přenesená",J129,0)</f>
        <v>0</v>
      </c>
      <c r="BI129" s="233">
        <f>IF(N129="nulová",J129,0)</f>
        <v>0</v>
      </c>
      <c r="BJ129" s="18" t="s">
        <v>84</v>
      </c>
      <c r="BK129" s="233">
        <f>ROUND(I129*H129,2)</f>
        <v>0</v>
      </c>
      <c r="BL129" s="18" t="s">
        <v>209</v>
      </c>
      <c r="BM129" s="232" t="s">
        <v>278</v>
      </c>
    </row>
    <row r="130" spans="1:47" s="2" customFormat="1" ht="12">
      <c r="A130" s="40"/>
      <c r="B130" s="41"/>
      <c r="C130" s="42"/>
      <c r="D130" s="234" t="s">
        <v>210</v>
      </c>
      <c r="E130" s="42"/>
      <c r="F130" s="235" t="s">
        <v>690</v>
      </c>
      <c r="G130" s="42"/>
      <c r="H130" s="42"/>
      <c r="I130" s="138"/>
      <c r="J130" s="42"/>
      <c r="K130" s="42"/>
      <c r="L130" s="46"/>
      <c r="M130" s="236"/>
      <c r="N130" s="237"/>
      <c r="O130" s="86"/>
      <c r="P130" s="86"/>
      <c r="Q130" s="86"/>
      <c r="R130" s="86"/>
      <c r="S130" s="86"/>
      <c r="T130" s="87"/>
      <c r="U130" s="40"/>
      <c r="V130" s="40"/>
      <c r="W130" s="40"/>
      <c r="X130" s="40"/>
      <c r="Y130" s="40"/>
      <c r="Z130" s="40"/>
      <c r="AA130" s="40"/>
      <c r="AB130" s="40"/>
      <c r="AC130" s="40"/>
      <c r="AD130" s="40"/>
      <c r="AE130" s="40"/>
      <c r="AT130" s="18" t="s">
        <v>210</v>
      </c>
      <c r="AU130" s="18" t="s">
        <v>86</v>
      </c>
    </row>
    <row r="131" spans="1:65" s="2" customFormat="1" ht="19.8" customHeight="1">
      <c r="A131" s="40"/>
      <c r="B131" s="41"/>
      <c r="C131" s="260" t="s">
        <v>279</v>
      </c>
      <c r="D131" s="260" t="s">
        <v>222</v>
      </c>
      <c r="E131" s="261" t="s">
        <v>691</v>
      </c>
      <c r="F131" s="262" t="s">
        <v>692</v>
      </c>
      <c r="G131" s="263" t="s">
        <v>324</v>
      </c>
      <c r="H131" s="264">
        <v>13.6</v>
      </c>
      <c r="I131" s="265"/>
      <c r="J131" s="266">
        <f>ROUND(I131*H131,2)</f>
        <v>0</v>
      </c>
      <c r="K131" s="262" t="s">
        <v>32</v>
      </c>
      <c r="L131" s="46"/>
      <c r="M131" s="267" t="s">
        <v>32</v>
      </c>
      <c r="N131" s="268" t="s">
        <v>48</v>
      </c>
      <c r="O131" s="86"/>
      <c r="P131" s="230">
        <f>O131*H131</f>
        <v>0</v>
      </c>
      <c r="Q131" s="230">
        <v>0</v>
      </c>
      <c r="R131" s="230">
        <f>Q131*H131</f>
        <v>0</v>
      </c>
      <c r="S131" s="230">
        <v>0</v>
      </c>
      <c r="T131" s="231">
        <f>S131*H131</f>
        <v>0</v>
      </c>
      <c r="U131" s="40"/>
      <c r="V131" s="40"/>
      <c r="W131" s="40"/>
      <c r="X131" s="40"/>
      <c r="Y131" s="40"/>
      <c r="Z131" s="40"/>
      <c r="AA131" s="40"/>
      <c r="AB131" s="40"/>
      <c r="AC131" s="40"/>
      <c r="AD131" s="40"/>
      <c r="AE131" s="40"/>
      <c r="AR131" s="232" t="s">
        <v>209</v>
      </c>
      <c r="AT131" s="232" t="s">
        <v>222</v>
      </c>
      <c r="AU131" s="232" t="s">
        <v>86</v>
      </c>
      <c r="AY131" s="18" t="s">
        <v>199</v>
      </c>
      <c r="BE131" s="233">
        <f>IF(N131="základní",J131,0)</f>
        <v>0</v>
      </c>
      <c r="BF131" s="233">
        <f>IF(N131="snížená",J131,0)</f>
        <v>0</v>
      </c>
      <c r="BG131" s="233">
        <f>IF(N131="zákl. přenesená",J131,0)</f>
        <v>0</v>
      </c>
      <c r="BH131" s="233">
        <f>IF(N131="sníž. přenesená",J131,0)</f>
        <v>0</v>
      </c>
      <c r="BI131" s="233">
        <f>IF(N131="nulová",J131,0)</f>
        <v>0</v>
      </c>
      <c r="BJ131" s="18" t="s">
        <v>84</v>
      </c>
      <c r="BK131" s="233">
        <f>ROUND(I131*H131,2)</f>
        <v>0</v>
      </c>
      <c r="BL131" s="18" t="s">
        <v>209</v>
      </c>
      <c r="BM131" s="232" t="s">
        <v>282</v>
      </c>
    </row>
    <row r="132" spans="1:47" s="2" customFormat="1" ht="12">
      <c r="A132" s="40"/>
      <c r="B132" s="41"/>
      <c r="C132" s="42"/>
      <c r="D132" s="234" t="s">
        <v>210</v>
      </c>
      <c r="E132" s="42"/>
      <c r="F132" s="235" t="s">
        <v>692</v>
      </c>
      <c r="G132" s="42"/>
      <c r="H132" s="42"/>
      <c r="I132" s="138"/>
      <c r="J132" s="42"/>
      <c r="K132" s="42"/>
      <c r="L132" s="46"/>
      <c r="M132" s="236"/>
      <c r="N132" s="237"/>
      <c r="O132" s="86"/>
      <c r="P132" s="86"/>
      <c r="Q132" s="86"/>
      <c r="R132" s="86"/>
      <c r="S132" s="86"/>
      <c r="T132" s="87"/>
      <c r="U132" s="40"/>
      <c r="V132" s="40"/>
      <c r="W132" s="40"/>
      <c r="X132" s="40"/>
      <c r="Y132" s="40"/>
      <c r="Z132" s="40"/>
      <c r="AA132" s="40"/>
      <c r="AB132" s="40"/>
      <c r="AC132" s="40"/>
      <c r="AD132" s="40"/>
      <c r="AE132" s="40"/>
      <c r="AT132" s="18" t="s">
        <v>210</v>
      </c>
      <c r="AU132" s="18" t="s">
        <v>86</v>
      </c>
    </row>
    <row r="133" spans="1:51" s="13" customFormat="1" ht="12">
      <c r="A133" s="13"/>
      <c r="B133" s="238"/>
      <c r="C133" s="239"/>
      <c r="D133" s="234" t="s">
        <v>213</v>
      </c>
      <c r="E133" s="240" t="s">
        <v>32</v>
      </c>
      <c r="F133" s="241" t="s">
        <v>693</v>
      </c>
      <c r="G133" s="239"/>
      <c r="H133" s="242">
        <v>13.6</v>
      </c>
      <c r="I133" s="243"/>
      <c r="J133" s="239"/>
      <c r="K133" s="239"/>
      <c r="L133" s="244"/>
      <c r="M133" s="245"/>
      <c r="N133" s="246"/>
      <c r="O133" s="246"/>
      <c r="P133" s="246"/>
      <c r="Q133" s="246"/>
      <c r="R133" s="246"/>
      <c r="S133" s="246"/>
      <c r="T133" s="247"/>
      <c r="U133" s="13"/>
      <c r="V133" s="13"/>
      <c r="W133" s="13"/>
      <c r="X133" s="13"/>
      <c r="Y133" s="13"/>
      <c r="Z133" s="13"/>
      <c r="AA133" s="13"/>
      <c r="AB133" s="13"/>
      <c r="AC133" s="13"/>
      <c r="AD133" s="13"/>
      <c r="AE133" s="13"/>
      <c r="AT133" s="248" t="s">
        <v>213</v>
      </c>
      <c r="AU133" s="248" t="s">
        <v>86</v>
      </c>
      <c r="AV133" s="13" t="s">
        <v>86</v>
      </c>
      <c r="AW133" s="13" t="s">
        <v>39</v>
      </c>
      <c r="AX133" s="13" t="s">
        <v>6</v>
      </c>
      <c r="AY133" s="248" t="s">
        <v>199</v>
      </c>
    </row>
    <row r="134" spans="1:51" s="14" customFormat="1" ht="12">
      <c r="A134" s="14"/>
      <c r="B134" s="249"/>
      <c r="C134" s="250"/>
      <c r="D134" s="234" t="s">
        <v>213</v>
      </c>
      <c r="E134" s="251" t="s">
        <v>32</v>
      </c>
      <c r="F134" s="252" t="s">
        <v>215</v>
      </c>
      <c r="G134" s="250"/>
      <c r="H134" s="253">
        <v>13.6</v>
      </c>
      <c r="I134" s="254"/>
      <c r="J134" s="250"/>
      <c r="K134" s="250"/>
      <c r="L134" s="255"/>
      <c r="M134" s="269"/>
      <c r="N134" s="270"/>
      <c r="O134" s="270"/>
      <c r="P134" s="270"/>
      <c r="Q134" s="270"/>
      <c r="R134" s="270"/>
      <c r="S134" s="270"/>
      <c r="T134" s="271"/>
      <c r="U134" s="14"/>
      <c r="V134" s="14"/>
      <c r="W134" s="14"/>
      <c r="X134" s="14"/>
      <c r="Y134" s="14"/>
      <c r="Z134" s="14"/>
      <c r="AA134" s="14"/>
      <c r="AB134" s="14"/>
      <c r="AC134" s="14"/>
      <c r="AD134" s="14"/>
      <c r="AE134" s="14"/>
      <c r="AT134" s="259" t="s">
        <v>213</v>
      </c>
      <c r="AU134" s="259" t="s">
        <v>86</v>
      </c>
      <c r="AV134" s="14" t="s">
        <v>209</v>
      </c>
      <c r="AW134" s="14" t="s">
        <v>39</v>
      </c>
      <c r="AX134" s="14" t="s">
        <v>84</v>
      </c>
      <c r="AY134" s="259" t="s">
        <v>199</v>
      </c>
    </row>
    <row r="135" spans="1:65" s="2" customFormat="1" ht="19.8" customHeight="1">
      <c r="A135" s="40"/>
      <c r="B135" s="41"/>
      <c r="C135" s="260" t="s">
        <v>254</v>
      </c>
      <c r="D135" s="260" t="s">
        <v>222</v>
      </c>
      <c r="E135" s="261" t="s">
        <v>620</v>
      </c>
      <c r="F135" s="262" t="s">
        <v>621</v>
      </c>
      <c r="G135" s="263" t="s">
        <v>296</v>
      </c>
      <c r="H135" s="264">
        <v>1.086</v>
      </c>
      <c r="I135" s="265"/>
      <c r="J135" s="266">
        <f>ROUND(I135*H135,2)</f>
        <v>0</v>
      </c>
      <c r="K135" s="262" t="s">
        <v>32</v>
      </c>
      <c r="L135" s="46"/>
      <c r="M135" s="267" t="s">
        <v>32</v>
      </c>
      <c r="N135" s="268" t="s">
        <v>48</v>
      </c>
      <c r="O135" s="86"/>
      <c r="P135" s="230">
        <f>O135*H135</f>
        <v>0</v>
      </c>
      <c r="Q135" s="230">
        <v>0</v>
      </c>
      <c r="R135" s="230">
        <f>Q135*H135</f>
        <v>0</v>
      </c>
      <c r="S135" s="230">
        <v>0</v>
      </c>
      <c r="T135" s="231">
        <f>S135*H135</f>
        <v>0</v>
      </c>
      <c r="U135" s="40"/>
      <c r="V135" s="40"/>
      <c r="W135" s="40"/>
      <c r="X135" s="40"/>
      <c r="Y135" s="40"/>
      <c r="Z135" s="40"/>
      <c r="AA135" s="40"/>
      <c r="AB135" s="40"/>
      <c r="AC135" s="40"/>
      <c r="AD135" s="40"/>
      <c r="AE135" s="40"/>
      <c r="AR135" s="232" t="s">
        <v>209</v>
      </c>
      <c r="AT135" s="232" t="s">
        <v>222</v>
      </c>
      <c r="AU135" s="232" t="s">
        <v>86</v>
      </c>
      <c r="AY135" s="18" t="s">
        <v>199</v>
      </c>
      <c r="BE135" s="233">
        <f>IF(N135="základní",J135,0)</f>
        <v>0</v>
      </c>
      <c r="BF135" s="233">
        <f>IF(N135="snížená",J135,0)</f>
        <v>0</v>
      </c>
      <c r="BG135" s="233">
        <f>IF(N135="zákl. přenesená",J135,0)</f>
        <v>0</v>
      </c>
      <c r="BH135" s="233">
        <f>IF(N135="sníž. přenesená",J135,0)</f>
        <v>0</v>
      </c>
      <c r="BI135" s="233">
        <f>IF(N135="nulová",J135,0)</f>
        <v>0</v>
      </c>
      <c r="BJ135" s="18" t="s">
        <v>84</v>
      </c>
      <c r="BK135" s="233">
        <f>ROUND(I135*H135,2)</f>
        <v>0</v>
      </c>
      <c r="BL135" s="18" t="s">
        <v>209</v>
      </c>
      <c r="BM135" s="232" t="s">
        <v>341</v>
      </c>
    </row>
    <row r="136" spans="1:47" s="2" customFormat="1" ht="12">
      <c r="A136" s="40"/>
      <c r="B136" s="41"/>
      <c r="C136" s="42"/>
      <c r="D136" s="234" t="s">
        <v>210</v>
      </c>
      <c r="E136" s="42"/>
      <c r="F136" s="235" t="s">
        <v>621</v>
      </c>
      <c r="G136" s="42"/>
      <c r="H136" s="42"/>
      <c r="I136" s="138"/>
      <c r="J136" s="42"/>
      <c r="K136" s="42"/>
      <c r="L136" s="46"/>
      <c r="M136" s="236"/>
      <c r="N136" s="237"/>
      <c r="O136" s="86"/>
      <c r="P136" s="86"/>
      <c r="Q136" s="86"/>
      <c r="R136" s="86"/>
      <c r="S136" s="86"/>
      <c r="T136" s="87"/>
      <c r="U136" s="40"/>
      <c r="V136" s="40"/>
      <c r="W136" s="40"/>
      <c r="X136" s="40"/>
      <c r="Y136" s="40"/>
      <c r="Z136" s="40"/>
      <c r="AA136" s="40"/>
      <c r="AB136" s="40"/>
      <c r="AC136" s="40"/>
      <c r="AD136" s="40"/>
      <c r="AE136" s="40"/>
      <c r="AT136" s="18" t="s">
        <v>210</v>
      </c>
      <c r="AU136" s="18" t="s">
        <v>86</v>
      </c>
    </row>
    <row r="137" spans="1:63" s="12" customFormat="1" ht="22.8" customHeight="1">
      <c r="A137" s="12"/>
      <c r="B137" s="204"/>
      <c r="C137" s="205"/>
      <c r="D137" s="206" t="s">
        <v>76</v>
      </c>
      <c r="E137" s="218" t="s">
        <v>247</v>
      </c>
      <c r="F137" s="218" t="s">
        <v>248</v>
      </c>
      <c r="G137" s="205"/>
      <c r="H137" s="205"/>
      <c r="I137" s="208"/>
      <c r="J137" s="219">
        <f>BK137</f>
        <v>0</v>
      </c>
      <c r="K137" s="205"/>
      <c r="L137" s="210"/>
      <c r="M137" s="211"/>
      <c r="N137" s="212"/>
      <c r="O137" s="212"/>
      <c r="P137" s="213">
        <f>SUM(P138:P158)</f>
        <v>0</v>
      </c>
      <c r="Q137" s="212"/>
      <c r="R137" s="213">
        <f>SUM(R138:R158)</f>
        <v>0</v>
      </c>
      <c r="S137" s="212"/>
      <c r="T137" s="214">
        <f>SUM(T138:T158)</f>
        <v>0</v>
      </c>
      <c r="U137" s="12"/>
      <c r="V137" s="12"/>
      <c r="W137" s="12"/>
      <c r="X137" s="12"/>
      <c r="Y137" s="12"/>
      <c r="Z137" s="12"/>
      <c r="AA137" s="12"/>
      <c r="AB137" s="12"/>
      <c r="AC137" s="12"/>
      <c r="AD137" s="12"/>
      <c r="AE137" s="12"/>
      <c r="AR137" s="215" t="s">
        <v>209</v>
      </c>
      <c r="AT137" s="216" t="s">
        <v>76</v>
      </c>
      <c r="AU137" s="216" t="s">
        <v>84</v>
      </c>
      <c r="AY137" s="215" t="s">
        <v>199</v>
      </c>
      <c r="BK137" s="217">
        <f>SUM(BK138:BK158)</f>
        <v>0</v>
      </c>
    </row>
    <row r="138" spans="1:65" s="2" customFormat="1" ht="50.4" customHeight="1">
      <c r="A138" s="40"/>
      <c r="B138" s="41"/>
      <c r="C138" s="260" t="s">
        <v>342</v>
      </c>
      <c r="D138" s="260" t="s">
        <v>222</v>
      </c>
      <c r="E138" s="261" t="s">
        <v>426</v>
      </c>
      <c r="F138" s="262" t="s">
        <v>427</v>
      </c>
      <c r="G138" s="263" t="s">
        <v>296</v>
      </c>
      <c r="H138" s="264">
        <v>31.928</v>
      </c>
      <c r="I138" s="265"/>
      <c r="J138" s="266">
        <f>ROUND(I138*H138,2)</f>
        <v>0</v>
      </c>
      <c r="K138" s="262" t="s">
        <v>207</v>
      </c>
      <c r="L138" s="46"/>
      <c r="M138" s="267" t="s">
        <v>32</v>
      </c>
      <c r="N138" s="268" t="s">
        <v>48</v>
      </c>
      <c r="O138" s="86"/>
      <c r="P138" s="230">
        <f>O138*H138</f>
        <v>0</v>
      </c>
      <c r="Q138" s="230">
        <v>0</v>
      </c>
      <c r="R138" s="230">
        <f>Q138*H138</f>
        <v>0</v>
      </c>
      <c r="S138" s="230">
        <v>0</v>
      </c>
      <c r="T138" s="231">
        <f>S138*H138</f>
        <v>0</v>
      </c>
      <c r="U138" s="40"/>
      <c r="V138" s="40"/>
      <c r="W138" s="40"/>
      <c r="X138" s="40"/>
      <c r="Y138" s="40"/>
      <c r="Z138" s="40"/>
      <c r="AA138" s="40"/>
      <c r="AB138" s="40"/>
      <c r="AC138" s="40"/>
      <c r="AD138" s="40"/>
      <c r="AE138" s="40"/>
      <c r="AR138" s="232" t="s">
        <v>253</v>
      </c>
      <c r="AT138" s="232" t="s">
        <v>222</v>
      </c>
      <c r="AU138" s="232" t="s">
        <v>86</v>
      </c>
      <c r="AY138" s="18" t="s">
        <v>199</v>
      </c>
      <c r="BE138" s="233">
        <f>IF(N138="základní",J138,0)</f>
        <v>0</v>
      </c>
      <c r="BF138" s="233">
        <f>IF(N138="snížená",J138,0)</f>
        <v>0</v>
      </c>
      <c r="BG138" s="233">
        <f>IF(N138="zákl. přenesená",J138,0)</f>
        <v>0</v>
      </c>
      <c r="BH138" s="233">
        <f>IF(N138="sníž. přenesená",J138,0)</f>
        <v>0</v>
      </c>
      <c r="BI138" s="233">
        <f>IF(N138="nulová",J138,0)</f>
        <v>0</v>
      </c>
      <c r="BJ138" s="18" t="s">
        <v>84</v>
      </c>
      <c r="BK138" s="233">
        <f>ROUND(I138*H138,2)</f>
        <v>0</v>
      </c>
      <c r="BL138" s="18" t="s">
        <v>253</v>
      </c>
      <c r="BM138" s="232" t="s">
        <v>345</v>
      </c>
    </row>
    <row r="139" spans="1:47" s="2" customFormat="1" ht="12">
      <c r="A139" s="40"/>
      <c r="B139" s="41"/>
      <c r="C139" s="42"/>
      <c r="D139" s="234" t="s">
        <v>210</v>
      </c>
      <c r="E139" s="42"/>
      <c r="F139" s="235" t="s">
        <v>427</v>
      </c>
      <c r="G139" s="42"/>
      <c r="H139" s="42"/>
      <c r="I139" s="138"/>
      <c r="J139" s="42"/>
      <c r="K139" s="42"/>
      <c r="L139" s="46"/>
      <c r="M139" s="236"/>
      <c r="N139" s="237"/>
      <c r="O139" s="86"/>
      <c r="P139" s="86"/>
      <c r="Q139" s="86"/>
      <c r="R139" s="86"/>
      <c r="S139" s="86"/>
      <c r="T139" s="87"/>
      <c r="U139" s="40"/>
      <c r="V139" s="40"/>
      <c r="W139" s="40"/>
      <c r="X139" s="40"/>
      <c r="Y139" s="40"/>
      <c r="Z139" s="40"/>
      <c r="AA139" s="40"/>
      <c r="AB139" s="40"/>
      <c r="AC139" s="40"/>
      <c r="AD139" s="40"/>
      <c r="AE139" s="40"/>
      <c r="AT139" s="18" t="s">
        <v>210</v>
      </c>
      <c r="AU139" s="18" t="s">
        <v>86</v>
      </c>
    </row>
    <row r="140" spans="1:51" s="13" customFormat="1" ht="12">
      <c r="A140" s="13"/>
      <c r="B140" s="238"/>
      <c r="C140" s="239"/>
      <c r="D140" s="234" t="s">
        <v>213</v>
      </c>
      <c r="E140" s="240" t="s">
        <v>32</v>
      </c>
      <c r="F140" s="241" t="s">
        <v>694</v>
      </c>
      <c r="G140" s="239"/>
      <c r="H140" s="242">
        <v>31.928</v>
      </c>
      <c r="I140" s="243"/>
      <c r="J140" s="239"/>
      <c r="K140" s="239"/>
      <c r="L140" s="244"/>
      <c r="M140" s="245"/>
      <c r="N140" s="246"/>
      <c r="O140" s="246"/>
      <c r="P140" s="246"/>
      <c r="Q140" s="246"/>
      <c r="R140" s="246"/>
      <c r="S140" s="246"/>
      <c r="T140" s="247"/>
      <c r="U140" s="13"/>
      <c r="V140" s="13"/>
      <c r="W140" s="13"/>
      <c r="X140" s="13"/>
      <c r="Y140" s="13"/>
      <c r="Z140" s="13"/>
      <c r="AA140" s="13"/>
      <c r="AB140" s="13"/>
      <c r="AC140" s="13"/>
      <c r="AD140" s="13"/>
      <c r="AE140" s="13"/>
      <c r="AT140" s="248" t="s">
        <v>213</v>
      </c>
      <c r="AU140" s="248" t="s">
        <v>86</v>
      </c>
      <c r="AV140" s="13" t="s">
        <v>86</v>
      </c>
      <c r="AW140" s="13" t="s">
        <v>39</v>
      </c>
      <c r="AX140" s="13" t="s">
        <v>6</v>
      </c>
      <c r="AY140" s="248" t="s">
        <v>199</v>
      </c>
    </row>
    <row r="141" spans="1:51" s="14" customFormat="1" ht="12">
      <c r="A141" s="14"/>
      <c r="B141" s="249"/>
      <c r="C141" s="250"/>
      <c r="D141" s="234" t="s">
        <v>213</v>
      </c>
      <c r="E141" s="251" t="s">
        <v>32</v>
      </c>
      <c r="F141" s="252" t="s">
        <v>215</v>
      </c>
      <c r="G141" s="250"/>
      <c r="H141" s="253">
        <v>31.928</v>
      </c>
      <c r="I141" s="254"/>
      <c r="J141" s="250"/>
      <c r="K141" s="250"/>
      <c r="L141" s="255"/>
      <c r="M141" s="269"/>
      <c r="N141" s="270"/>
      <c r="O141" s="270"/>
      <c r="P141" s="270"/>
      <c r="Q141" s="270"/>
      <c r="R141" s="270"/>
      <c r="S141" s="270"/>
      <c r="T141" s="271"/>
      <c r="U141" s="14"/>
      <c r="V141" s="14"/>
      <c r="W141" s="14"/>
      <c r="X141" s="14"/>
      <c r="Y141" s="14"/>
      <c r="Z141" s="14"/>
      <c r="AA141" s="14"/>
      <c r="AB141" s="14"/>
      <c r="AC141" s="14"/>
      <c r="AD141" s="14"/>
      <c r="AE141" s="14"/>
      <c r="AT141" s="259" t="s">
        <v>213</v>
      </c>
      <c r="AU141" s="259" t="s">
        <v>86</v>
      </c>
      <c r="AV141" s="14" t="s">
        <v>209</v>
      </c>
      <c r="AW141" s="14" t="s">
        <v>39</v>
      </c>
      <c r="AX141" s="14" t="s">
        <v>84</v>
      </c>
      <c r="AY141" s="259" t="s">
        <v>199</v>
      </c>
    </row>
    <row r="142" spans="1:65" s="2" customFormat="1" ht="50.4" customHeight="1">
      <c r="A142" s="40"/>
      <c r="B142" s="41"/>
      <c r="C142" s="260" t="s">
        <v>257</v>
      </c>
      <c r="D142" s="260" t="s">
        <v>222</v>
      </c>
      <c r="E142" s="261" t="s">
        <v>429</v>
      </c>
      <c r="F142" s="262" t="s">
        <v>430</v>
      </c>
      <c r="G142" s="263" t="s">
        <v>296</v>
      </c>
      <c r="H142" s="264">
        <v>124.215</v>
      </c>
      <c r="I142" s="265"/>
      <c r="J142" s="266">
        <f>ROUND(I142*H142,2)</f>
        <v>0</v>
      </c>
      <c r="K142" s="262" t="s">
        <v>207</v>
      </c>
      <c r="L142" s="46"/>
      <c r="M142" s="267" t="s">
        <v>32</v>
      </c>
      <c r="N142" s="268" t="s">
        <v>48</v>
      </c>
      <c r="O142" s="86"/>
      <c r="P142" s="230">
        <f>O142*H142</f>
        <v>0</v>
      </c>
      <c r="Q142" s="230">
        <v>0</v>
      </c>
      <c r="R142" s="230">
        <f>Q142*H142</f>
        <v>0</v>
      </c>
      <c r="S142" s="230">
        <v>0</v>
      </c>
      <c r="T142" s="231">
        <f>S142*H142</f>
        <v>0</v>
      </c>
      <c r="U142" s="40"/>
      <c r="V142" s="40"/>
      <c r="W142" s="40"/>
      <c r="X142" s="40"/>
      <c r="Y142" s="40"/>
      <c r="Z142" s="40"/>
      <c r="AA142" s="40"/>
      <c r="AB142" s="40"/>
      <c r="AC142" s="40"/>
      <c r="AD142" s="40"/>
      <c r="AE142" s="40"/>
      <c r="AR142" s="232" t="s">
        <v>253</v>
      </c>
      <c r="AT142" s="232" t="s">
        <v>222</v>
      </c>
      <c r="AU142" s="232" t="s">
        <v>86</v>
      </c>
      <c r="AY142" s="18" t="s">
        <v>199</v>
      </c>
      <c r="BE142" s="233">
        <f>IF(N142="základní",J142,0)</f>
        <v>0</v>
      </c>
      <c r="BF142" s="233">
        <f>IF(N142="snížená",J142,0)</f>
        <v>0</v>
      </c>
      <c r="BG142" s="233">
        <f>IF(N142="zákl. přenesená",J142,0)</f>
        <v>0</v>
      </c>
      <c r="BH142" s="233">
        <f>IF(N142="sníž. přenesená",J142,0)</f>
        <v>0</v>
      </c>
      <c r="BI142" s="233">
        <f>IF(N142="nulová",J142,0)</f>
        <v>0</v>
      </c>
      <c r="BJ142" s="18" t="s">
        <v>84</v>
      </c>
      <c r="BK142" s="233">
        <f>ROUND(I142*H142,2)</f>
        <v>0</v>
      </c>
      <c r="BL142" s="18" t="s">
        <v>253</v>
      </c>
      <c r="BM142" s="232" t="s">
        <v>348</v>
      </c>
    </row>
    <row r="143" spans="1:47" s="2" customFormat="1" ht="12">
      <c r="A143" s="40"/>
      <c r="B143" s="41"/>
      <c r="C143" s="42"/>
      <c r="D143" s="234" t="s">
        <v>210</v>
      </c>
      <c r="E143" s="42"/>
      <c r="F143" s="235" t="s">
        <v>430</v>
      </c>
      <c r="G143" s="42"/>
      <c r="H143" s="42"/>
      <c r="I143" s="138"/>
      <c r="J143" s="42"/>
      <c r="K143" s="42"/>
      <c r="L143" s="46"/>
      <c r="M143" s="236"/>
      <c r="N143" s="237"/>
      <c r="O143" s="86"/>
      <c r="P143" s="86"/>
      <c r="Q143" s="86"/>
      <c r="R143" s="86"/>
      <c r="S143" s="86"/>
      <c r="T143" s="87"/>
      <c r="U143" s="40"/>
      <c r="V143" s="40"/>
      <c r="W143" s="40"/>
      <c r="X143" s="40"/>
      <c r="Y143" s="40"/>
      <c r="Z143" s="40"/>
      <c r="AA143" s="40"/>
      <c r="AB143" s="40"/>
      <c r="AC143" s="40"/>
      <c r="AD143" s="40"/>
      <c r="AE143" s="40"/>
      <c r="AT143" s="18" t="s">
        <v>210</v>
      </c>
      <c r="AU143" s="18" t="s">
        <v>86</v>
      </c>
    </row>
    <row r="144" spans="1:51" s="13" customFormat="1" ht="12">
      <c r="A144" s="13"/>
      <c r="B144" s="238"/>
      <c r="C144" s="239"/>
      <c r="D144" s="234" t="s">
        <v>213</v>
      </c>
      <c r="E144" s="240" t="s">
        <v>32</v>
      </c>
      <c r="F144" s="241" t="s">
        <v>695</v>
      </c>
      <c r="G144" s="239"/>
      <c r="H144" s="242">
        <v>22.924</v>
      </c>
      <c r="I144" s="243"/>
      <c r="J144" s="239"/>
      <c r="K144" s="239"/>
      <c r="L144" s="244"/>
      <c r="M144" s="245"/>
      <c r="N144" s="246"/>
      <c r="O144" s="246"/>
      <c r="P144" s="246"/>
      <c r="Q144" s="246"/>
      <c r="R144" s="246"/>
      <c r="S144" s="246"/>
      <c r="T144" s="247"/>
      <c r="U144" s="13"/>
      <c r="V144" s="13"/>
      <c r="W144" s="13"/>
      <c r="X144" s="13"/>
      <c r="Y144" s="13"/>
      <c r="Z144" s="13"/>
      <c r="AA144" s="13"/>
      <c r="AB144" s="13"/>
      <c r="AC144" s="13"/>
      <c r="AD144" s="13"/>
      <c r="AE144" s="13"/>
      <c r="AT144" s="248" t="s">
        <v>213</v>
      </c>
      <c r="AU144" s="248" t="s">
        <v>86</v>
      </c>
      <c r="AV144" s="13" t="s">
        <v>86</v>
      </c>
      <c r="AW144" s="13" t="s">
        <v>39</v>
      </c>
      <c r="AX144" s="13" t="s">
        <v>6</v>
      </c>
      <c r="AY144" s="248" t="s">
        <v>199</v>
      </c>
    </row>
    <row r="145" spans="1:51" s="13" customFormat="1" ht="12">
      <c r="A145" s="13"/>
      <c r="B145" s="238"/>
      <c r="C145" s="239"/>
      <c r="D145" s="234" t="s">
        <v>213</v>
      </c>
      <c r="E145" s="240" t="s">
        <v>32</v>
      </c>
      <c r="F145" s="241" t="s">
        <v>696</v>
      </c>
      <c r="G145" s="239"/>
      <c r="H145" s="242">
        <v>41.652</v>
      </c>
      <c r="I145" s="243"/>
      <c r="J145" s="239"/>
      <c r="K145" s="239"/>
      <c r="L145" s="244"/>
      <c r="M145" s="245"/>
      <c r="N145" s="246"/>
      <c r="O145" s="246"/>
      <c r="P145" s="246"/>
      <c r="Q145" s="246"/>
      <c r="R145" s="246"/>
      <c r="S145" s="246"/>
      <c r="T145" s="247"/>
      <c r="U145" s="13"/>
      <c r="V145" s="13"/>
      <c r="W145" s="13"/>
      <c r="X145" s="13"/>
      <c r="Y145" s="13"/>
      <c r="Z145" s="13"/>
      <c r="AA145" s="13"/>
      <c r="AB145" s="13"/>
      <c r="AC145" s="13"/>
      <c r="AD145" s="13"/>
      <c r="AE145" s="13"/>
      <c r="AT145" s="248" t="s">
        <v>213</v>
      </c>
      <c r="AU145" s="248" t="s">
        <v>86</v>
      </c>
      <c r="AV145" s="13" t="s">
        <v>86</v>
      </c>
      <c r="AW145" s="13" t="s">
        <v>39</v>
      </c>
      <c r="AX145" s="13" t="s">
        <v>6</v>
      </c>
      <c r="AY145" s="248" t="s">
        <v>199</v>
      </c>
    </row>
    <row r="146" spans="1:51" s="13" customFormat="1" ht="12">
      <c r="A146" s="13"/>
      <c r="B146" s="238"/>
      <c r="C146" s="239"/>
      <c r="D146" s="234" t="s">
        <v>213</v>
      </c>
      <c r="E146" s="240" t="s">
        <v>32</v>
      </c>
      <c r="F146" s="241" t="s">
        <v>697</v>
      </c>
      <c r="G146" s="239"/>
      <c r="H146" s="242">
        <v>16.65</v>
      </c>
      <c r="I146" s="243"/>
      <c r="J146" s="239"/>
      <c r="K146" s="239"/>
      <c r="L146" s="244"/>
      <c r="M146" s="245"/>
      <c r="N146" s="246"/>
      <c r="O146" s="246"/>
      <c r="P146" s="246"/>
      <c r="Q146" s="246"/>
      <c r="R146" s="246"/>
      <c r="S146" s="246"/>
      <c r="T146" s="247"/>
      <c r="U146" s="13"/>
      <c r="V146" s="13"/>
      <c r="W146" s="13"/>
      <c r="X146" s="13"/>
      <c r="Y146" s="13"/>
      <c r="Z146" s="13"/>
      <c r="AA146" s="13"/>
      <c r="AB146" s="13"/>
      <c r="AC146" s="13"/>
      <c r="AD146" s="13"/>
      <c r="AE146" s="13"/>
      <c r="AT146" s="248" t="s">
        <v>213</v>
      </c>
      <c r="AU146" s="248" t="s">
        <v>86</v>
      </c>
      <c r="AV146" s="13" t="s">
        <v>86</v>
      </c>
      <c r="AW146" s="13" t="s">
        <v>39</v>
      </c>
      <c r="AX146" s="13" t="s">
        <v>6</v>
      </c>
      <c r="AY146" s="248" t="s">
        <v>199</v>
      </c>
    </row>
    <row r="147" spans="1:51" s="13" customFormat="1" ht="12">
      <c r="A147" s="13"/>
      <c r="B147" s="238"/>
      <c r="C147" s="239"/>
      <c r="D147" s="234" t="s">
        <v>213</v>
      </c>
      <c r="E147" s="240" t="s">
        <v>32</v>
      </c>
      <c r="F147" s="241" t="s">
        <v>698</v>
      </c>
      <c r="G147" s="239"/>
      <c r="H147" s="242">
        <v>1.313</v>
      </c>
      <c r="I147" s="243"/>
      <c r="J147" s="239"/>
      <c r="K147" s="239"/>
      <c r="L147" s="244"/>
      <c r="M147" s="245"/>
      <c r="N147" s="246"/>
      <c r="O147" s="246"/>
      <c r="P147" s="246"/>
      <c r="Q147" s="246"/>
      <c r="R147" s="246"/>
      <c r="S147" s="246"/>
      <c r="T147" s="247"/>
      <c r="U147" s="13"/>
      <c r="V147" s="13"/>
      <c r="W147" s="13"/>
      <c r="X147" s="13"/>
      <c r="Y147" s="13"/>
      <c r="Z147" s="13"/>
      <c r="AA147" s="13"/>
      <c r="AB147" s="13"/>
      <c r="AC147" s="13"/>
      <c r="AD147" s="13"/>
      <c r="AE147" s="13"/>
      <c r="AT147" s="248" t="s">
        <v>213</v>
      </c>
      <c r="AU147" s="248" t="s">
        <v>86</v>
      </c>
      <c r="AV147" s="13" t="s">
        <v>86</v>
      </c>
      <c r="AW147" s="13" t="s">
        <v>39</v>
      </c>
      <c r="AX147" s="13" t="s">
        <v>6</v>
      </c>
      <c r="AY147" s="248" t="s">
        <v>199</v>
      </c>
    </row>
    <row r="148" spans="1:51" s="13" customFormat="1" ht="12">
      <c r="A148" s="13"/>
      <c r="B148" s="238"/>
      <c r="C148" s="239"/>
      <c r="D148" s="234" t="s">
        <v>213</v>
      </c>
      <c r="E148" s="240" t="s">
        <v>32</v>
      </c>
      <c r="F148" s="241" t="s">
        <v>699</v>
      </c>
      <c r="G148" s="239"/>
      <c r="H148" s="242">
        <v>41.676</v>
      </c>
      <c r="I148" s="243"/>
      <c r="J148" s="239"/>
      <c r="K148" s="239"/>
      <c r="L148" s="244"/>
      <c r="M148" s="245"/>
      <c r="N148" s="246"/>
      <c r="O148" s="246"/>
      <c r="P148" s="246"/>
      <c r="Q148" s="246"/>
      <c r="R148" s="246"/>
      <c r="S148" s="246"/>
      <c r="T148" s="247"/>
      <c r="U148" s="13"/>
      <c r="V148" s="13"/>
      <c r="W148" s="13"/>
      <c r="X148" s="13"/>
      <c r="Y148" s="13"/>
      <c r="Z148" s="13"/>
      <c r="AA148" s="13"/>
      <c r="AB148" s="13"/>
      <c r="AC148" s="13"/>
      <c r="AD148" s="13"/>
      <c r="AE148" s="13"/>
      <c r="AT148" s="248" t="s">
        <v>213</v>
      </c>
      <c r="AU148" s="248" t="s">
        <v>86</v>
      </c>
      <c r="AV148" s="13" t="s">
        <v>86</v>
      </c>
      <c r="AW148" s="13" t="s">
        <v>39</v>
      </c>
      <c r="AX148" s="13" t="s">
        <v>6</v>
      </c>
      <c r="AY148" s="248" t="s">
        <v>199</v>
      </c>
    </row>
    <row r="149" spans="1:51" s="14" customFormat="1" ht="12">
      <c r="A149" s="14"/>
      <c r="B149" s="249"/>
      <c r="C149" s="250"/>
      <c r="D149" s="234" t="s">
        <v>213</v>
      </c>
      <c r="E149" s="251" t="s">
        <v>32</v>
      </c>
      <c r="F149" s="252" t="s">
        <v>215</v>
      </c>
      <c r="G149" s="250"/>
      <c r="H149" s="253">
        <v>124.215</v>
      </c>
      <c r="I149" s="254"/>
      <c r="J149" s="250"/>
      <c r="K149" s="250"/>
      <c r="L149" s="255"/>
      <c r="M149" s="269"/>
      <c r="N149" s="270"/>
      <c r="O149" s="270"/>
      <c r="P149" s="270"/>
      <c r="Q149" s="270"/>
      <c r="R149" s="270"/>
      <c r="S149" s="270"/>
      <c r="T149" s="271"/>
      <c r="U149" s="14"/>
      <c r="V149" s="14"/>
      <c r="W149" s="14"/>
      <c r="X149" s="14"/>
      <c r="Y149" s="14"/>
      <c r="Z149" s="14"/>
      <c r="AA149" s="14"/>
      <c r="AB149" s="14"/>
      <c r="AC149" s="14"/>
      <c r="AD149" s="14"/>
      <c r="AE149" s="14"/>
      <c r="AT149" s="259" t="s">
        <v>213</v>
      </c>
      <c r="AU149" s="259" t="s">
        <v>86</v>
      </c>
      <c r="AV149" s="14" t="s">
        <v>209</v>
      </c>
      <c r="AW149" s="14" t="s">
        <v>39</v>
      </c>
      <c r="AX149" s="14" t="s">
        <v>84</v>
      </c>
      <c r="AY149" s="259" t="s">
        <v>199</v>
      </c>
    </row>
    <row r="150" spans="1:65" s="2" customFormat="1" ht="60.6" customHeight="1">
      <c r="A150" s="40"/>
      <c r="B150" s="41"/>
      <c r="C150" s="260" t="s">
        <v>7</v>
      </c>
      <c r="D150" s="260" t="s">
        <v>222</v>
      </c>
      <c r="E150" s="261" t="s">
        <v>445</v>
      </c>
      <c r="F150" s="262" t="s">
        <v>446</v>
      </c>
      <c r="G150" s="263" t="s">
        <v>296</v>
      </c>
      <c r="H150" s="264">
        <v>0.086</v>
      </c>
      <c r="I150" s="265"/>
      <c r="J150" s="266">
        <f>ROUND(I150*H150,2)</f>
        <v>0</v>
      </c>
      <c r="K150" s="262" t="s">
        <v>207</v>
      </c>
      <c r="L150" s="46"/>
      <c r="M150" s="267" t="s">
        <v>32</v>
      </c>
      <c r="N150" s="268" t="s">
        <v>48</v>
      </c>
      <c r="O150" s="86"/>
      <c r="P150" s="230">
        <f>O150*H150</f>
        <v>0</v>
      </c>
      <c r="Q150" s="230">
        <v>0</v>
      </c>
      <c r="R150" s="230">
        <f>Q150*H150</f>
        <v>0</v>
      </c>
      <c r="S150" s="230">
        <v>0</v>
      </c>
      <c r="T150" s="231">
        <f>S150*H150</f>
        <v>0</v>
      </c>
      <c r="U150" s="40"/>
      <c r="V150" s="40"/>
      <c r="W150" s="40"/>
      <c r="X150" s="40"/>
      <c r="Y150" s="40"/>
      <c r="Z150" s="40"/>
      <c r="AA150" s="40"/>
      <c r="AB150" s="40"/>
      <c r="AC150" s="40"/>
      <c r="AD150" s="40"/>
      <c r="AE150" s="40"/>
      <c r="AR150" s="232" t="s">
        <v>253</v>
      </c>
      <c r="AT150" s="232" t="s">
        <v>222</v>
      </c>
      <c r="AU150" s="232" t="s">
        <v>86</v>
      </c>
      <c r="AY150" s="18" t="s">
        <v>199</v>
      </c>
      <c r="BE150" s="233">
        <f>IF(N150="základní",J150,0)</f>
        <v>0</v>
      </c>
      <c r="BF150" s="233">
        <f>IF(N150="snížená",J150,0)</f>
        <v>0</v>
      </c>
      <c r="BG150" s="233">
        <f>IF(N150="zákl. přenesená",J150,0)</f>
        <v>0</v>
      </c>
      <c r="BH150" s="233">
        <f>IF(N150="sníž. přenesená",J150,0)</f>
        <v>0</v>
      </c>
      <c r="BI150" s="233">
        <f>IF(N150="nulová",J150,0)</f>
        <v>0</v>
      </c>
      <c r="BJ150" s="18" t="s">
        <v>84</v>
      </c>
      <c r="BK150" s="233">
        <f>ROUND(I150*H150,2)</f>
        <v>0</v>
      </c>
      <c r="BL150" s="18" t="s">
        <v>253</v>
      </c>
      <c r="BM150" s="232" t="s">
        <v>351</v>
      </c>
    </row>
    <row r="151" spans="1:47" s="2" customFormat="1" ht="12">
      <c r="A151" s="40"/>
      <c r="B151" s="41"/>
      <c r="C151" s="42"/>
      <c r="D151" s="234" t="s">
        <v>210</v>
      </c>
      <c r="E151" s="42"/>
      <c r="F151" s="235" t="s">
        <v>446</v>
      </c>
      <c r="G151" s="42"/>
      <c r="H151" s="42"/>
      <c r="I151" s="138"/>
      <c r="J151" s="42"/>
      <c r="K151" s="42"/>
      <c r="L151" s="46"/>
      <c r="M151" s="236"/>
      <c r="N151" s="237"/>
      <c r="O151" s="86"/>
      <c r="P151" s="86"/>
      <c r="Q151" s="86"/>
      <c r="R151" s="86"/>
      <c r="S151" s="86"/>
      <c r="T151" s="87"/>
      <c r="U151" s="40"/>
      <c r="V151" s="40"/>
      <c r="W151" s="40"/>
      <c r="X151" s="40"/>
      <c r="Y151" s="40"/>
      <c r="Z151" s="40"/>
      <c r="AA151" s="40"/>
      <c r="AB151" s="40"/>
      <c r="AC151" s="40"/>
      <c r="AD151" s="40"/>
      <c r="AE151" s="40"/>
      <c r="AT151" s="18" t="s">
        <v>210</v>
      </c>
      <c r="AU151" s="18" t="s">
        <v>86</v>
      </c>
    </row>
    <row r="152" spans="1:65" s="2" customFormat="1" ht="19.8" customHeight="1">
      <c r="A152" s="40"/>
      <c r="B152" s="41"/>
      <c r="C152" s="260" t="s">
        <v>261</v>
      </c>
      <c r="D152" s="260" t="s">
        <v>222</v>
      </c>
      <c r="E152" s="261" t="s">
        <v>466</v>
      </c>
      <c r="F152" s="262" t="s">
        <v>467</v>
      </c>
      <c r="G152" s="263" t="s">
        <v>296</v>
      </c>
      <c r="H152" s="264">
        <v>24.237</v>
      </c>
      <c r="I152" s="265"/>
      <c r="J152" s="266">
        <f>ROUND(I152*H152,2)</f>
        <v>0</v>
      </c>
      <c r="K152" s="262" t="s">
        <v>207</v>
      </c>
      <c r="L152" s="46"/>
      <c r="M152" s="267" t="s">
        <v>32</v>
      </c>
      <c r="N152" s="268" t="s">
        <v>48</v>
      </c>
      <c r="O152" s="86"/>
      <c r="P152" s="230">
        <f>O152*H152</f>
        <v>0</v>
      </c>
      <c r="Q152" s="230">
        <v>0</v>
      </c>
      <c r="R152" s="230">
        <f>Q152*H152</f>
        <v>0</v>
      </c>
      <c r="S152" s="230">
        <v>0</v>
      </c>
      <c r="T152" s="231">
        <f>S152*H152</f>
        <v>0</v>
      </c>
      <c r="U152" s="40"/>
      <c r="V152" s="40"/>
      <c r="W152" s="40"/>
      <c r="X152" s="40"/>
      <c r="Y152" s="40"/>
      <c r="Z152" s="40"/>
      <c r="AA152" s="40"/>
      <c r="AB152" s="40"/>
      <c r="AC152" s="40"/>
      <c r="AD152" s="40"/>
      <c r="AE152" s="40"/>
      <c r="AR152" s="232" t="s">
        <v>253</v>
      </c>
      <c r="AT152" s="232" t="s">
        <v>222</v>
      </c>
      <c r="AU152" s="232" t="s">
        <v>86</v>
      </c>
      <c r="AY152" s="18" t="s">
        <v>199</v>
      </c>
      <c r="BE152" s="233">
        <f>IF(N152="základní",J152,0)</f>
        <v>0</v>
      </c>
      <c r="BF152" s="233">
        <f>IF(N152="snížená",J152,0)</f>
        <v>0</v>
      </c>
      <c r="BG152" s="233">
        <f>IF(N152="zákl. přenesená",J152,0)</f>
        <v>0</v>
      </c>
      <c r="BH152" s="233">
        <f>IF(N152="sníž. přenesená",J152,0)</f>
        <v>0</v>
      </c>
      <c r="BI152" s="233">
        <f>IF(N152="nulová",J152,0)</f>
        <v>0</v>
      </c>
      <c r="BJ152" s="18" t="s">
        <v>84</v>
      </c>
      <c r="BK152" s="233">
        <f>ROUND(I152*H152,2)</f>
        <v>0</v>
      </c>
      <c r="BL152" s="18" t="s">
        <v>253</v>
      </c>
      <c r="BM152" s="232" t="s">
        <v>354</v>
      </c>
    </row>
    <row r="153" spans="1:47" s="2" customFormat="1" ht="12">
      <c r="A153" s="40"/>
      <c r="B153" s="41"/>
      <c r="C153" s="42"/>
      <c r="D153" s="234" t="s">
        <v>210</v>
      </c>
      <c r="E153" s="42"/>
      <c r="F153" s="235" t="s">
        <v>467</v>
      </c>
      <c r="G153" s="42"/>
      <c r="H153" s="42"/>
      <c r="I153" s="138"/>
      <c r="J153" s="42"/>
      <c r="K153" s="42"/>
      <c r="L153" s="46"/>
      <c r="M153" s="236"/>
      <c r="N153" s="237"/>
      <c r="O153" s="86"/>
      <c r="P153" s="86"/>
      <c r="Q153" s="86"/>
      <c r="R153" s="86"/>
      <c r="S153" s="86"/>
      <c r="T153" s="87"/>
      <c r="U153" s="40"/>
      <c r="V153" s="40"/>
      <c r="W153" s="40"/>
      <c r="X153" s="40"/>
      <c r="Y153" s="40"/>
      <c r="Z153" s="40"/>
      <c r="AA153" s="40"/>
      <c r="AB153" s="40"/>
      <c r="AC153" s="40"/>
      <c r="AD153" s="40"/>
      <c r="AE153" s="40"/>
      <c r="AT153" s="18" t="s">
        <v>210</v>
      </c>
      <c r="AU153" s="18" t="s">
        <v>86</v>
      </c>
    </row>
    <row r="154" spans="1:51" s="13" customFormat="1" ht="12">
      <c r="A154" s="13"/>
      <c r="B154" s="238"/>
      <c r="C154" s="239"/>
      <c r="D154" s="234" t="s">
        <v>213</v>
      </c>
      <c r="E154" s="240" t="s">
        <v>32</v>
      </c>
      <c r="F154" s="241" t="s">
        <v>700</v>
      </c>
      <c r="G154" s="239"/>
      <c r="H154" s="242">
        <v>22.924</v>
      </c>
      <c r="I154" s="243"/>
      <c r="J154" s="239"/>
      <c r="K154" s="239"/>
      <c r="L154" s="244"/>
      <c r="M154" s="245"/>
      <c r="N154" s="246"/>
      <c r="O154" s="246"/>
      <c r="P154" s="246"/>
      <c r="Q154" s="246"/>
      <c r="R154" s="246"/>
      <c r="S154" s="246"/>
      <c r="T154" s="247"/>
      <c r="U154" s="13"/>
      <c r="V154" s="13"/>
      <c r="W154" s="13"/>
      <c r="X154" s="13"/>
      <c r="Y154" s="13"/>
      <c r="Z154" s="13"/>
      <c r="AA154" s="13"/>
      <c r="AB154" s="13"/>
      <c r="AC154" s="13"/>
      <c r="AD154" s="13"/>
      <c r="AE154" s="13"/>
      <c r="AT154" s="248" t="s">
        <v>213</v>
      </c>
      <c r="AU154" s="248" t="s">
        <v>86</v>
      </c>
      <c r="AV154" s="13" t="s">
        <v>86</v>
      </c>
      <c r="AW154" s="13" t="s">
        <v>39</v>
      </c>
      <c r="AX154" s="13" t="s">
        <v>6</v>
      </c>
      <c r="AY154" s="248" t="s">
        <v>199</v>
      </c>
    </row>
    <row r="155" spans="1:51" s="13" customFormat="1" ht="12">
      <c r="A155" s="13"/>
      <c r="B155" s="238"/>
      <c r="C155" s="239"/>
      <c r="D155" s="234" t="s">
        <v>213</v>
      </c>
      <c r="E155" s="240" t="s">
        <v>32</v>
      </c>
      <c r="F155" s="241" t="s">
        <v>698</v>
      </c>
      <c r="G155" s="239"/>
      <c r="H155" s="242">
        <v>1.313</v>
      </c>
      <c r="I155" s="243"/>
      <c r="J155" s="239"/>
      <c r="K155" s="239"/>
      <c r="L155" s="244"/>
      <c r="M155" s="245"/>
      <c r="N155" s="246"/>
      <c r="O155" s="246"/>
      <c r="P155" s="246"/>
      <c r="Q155" s="246"/>
      <c r="R155" s="246"/>
      <c r="S155" s="246"/>
      <c r="T155" s="247"/>
      <c r="U155" s="13"/>
      <c r="V155" s="13"/>
      <c r="W155" s="13"/>
      <c r="X155" s="13"/>
      <c r="Y155" s="13"/>
      <c r="Z155" s="13"/>
      <c r="AA155" s="13"/>
      <c r="AB155" s="13"/>
      <c r="AC155" s="13"/>
      <c r="AD155" s="13"/>
      <c r="AE155" s="13"/>
      <c r="AT155" s="248" t="s">
        <v>213</v>
      </c>
      <c r="AU155" s="248" t="s">
        <v>86</v>
      </c>
      <c r="AV155" s="13" t="s">
        <v>86</v>
      </c>
      <c r="AW155" s="13" t="s">
        <v>39</v>
      </c>
      <c r="AX155" s="13" t="s">
        <v>6</v>
      </c>
      <c r="AY155" s="248" t="s">
        <v>199</v>
      </c>
    </row>
    <row r="156" spans="1:51" s="14" customFormat="1" ht="12">
      <c r="A156" s="14"/>
      <c r="B156" s="249"/>
      <c r="C156" s="250"/>
      <c r="D156" s="234" t="s">
        <v>213</v>
      </c>
      <c r="E156" s="251" t="s">
        <v>32</v>
      </c>
      <c r="F156" s="252" t="s">
        <v>215</v>
      </c>
      <c r="G156" s="250"/>
      <c r="H156" s="253">
        <v>24.237</v>
      </c>
      <c r="I156" s="254"/>
      <c r="J156" s="250"/>
      <c r="K156" s="250"/>
      <c r="L156" s="255"/>
      <c r="M156" s="269"/>
      <c r="N156" s="270"/>
      <c r="O156" s="270"/>
      <c r="P156" s="270"/>
      <c r="Q156" s="270"/>
      <c r="R156" s="270"/>
      <c r="S156" s="270"/>
      <c r="T156" s="271"/>
      <c r="U156" s="14"/>
      <c r="V156" s="14"/>
      <c r="W156" s="14"/>
      <c r="X156" s="14"/>
      <c r="Y156" s="14"/>
      <c r="Z156" s="14"/>
      <c r="AA156" s="14"/>
      <c r="AB156" s="14"/>
      <c r="AC156" s="14"/>
      <c r="AD156" s="14"/>
      <c r="AE156" s="14"/>
      <c r="AT156" s="259" t="s">
        <v>213</v>
      </c>
      <c r="AU156" s="259" t="s">
        <v>86</v>
      </c>
      <c r="AV156" s="14" t="s">
        <v>209</v>
      </c>
      <c r="AW156" s="14" t="s">
        <v>39</v>
      </c>
      <c r="AX156" s="14" t="s">
        <v>84</v>
      </c>
      <c r="AY156" s="259" t="s">
        <v>199</v>
      </c>
    </row>
    <row r="157" spans="1:65" s="2" customFormat="1" ht="19.8" customHeight="1">
      <c r="A157" s="40"/>
      <c r="B157" s="41"/>
      <c r="C157" s="260" t="s">
        <v>355</v>
      </c>
      <c r="D157" s="260" t="s">
        <v>222</v>
      </c>
      <c r="E157" s="261" t="s">
        <v>469</v>
      </c>
      <c r="F157" s="262" t="s">
        <v>470</v>
      </c>
      <c r="G157" s="263" t="s">
        <v>296</v>
      </c>
      <c r="H157" s="264">
        <v>0.086</v>
      </c>
      <c r="I157" s="265"/>
      <c r="J157" s="266">
        <f>ROUND(I157*H157,2)</f>
        <v>0</v>
      </c>
      <c r="K157" s="262" t="s">
        <v>207</v>
      </c>
      <c r="L157" s="46"/>
      <c r="M157" s="267" t="s">
        <v>32</v>
      </c>
      <c r="N157" s="268" t="s">
        <v>48</v>
      </c>
      <c r="O157" s="86"/>
      <c r="P157" s="230">
        <f>O157*H157</f>
        <v>0</v>
      </c>
      <c r="Q157" s="230">
        <v>0</v>
      </c>
      <c r="R157" s="230">
        <f>Q157*H157</f>
        <v>0</v>
      </c>
      <c r="S157" s="230">
        <v>0</v>
      </c>
      <c r="T157" s="231">
        <f>S157*H157</f>
        <v>0</v>
      </c>
      <c r="U157" s="40"/>
      <c r="V157" s="40"/>
      <c r="W157" s="40"/>
      <c r="X157" s="40"/>
      <c r="Y157" s="40"/>
      <c r="Z157" s="40"/>
      <c r="AA157" s="40"/>
      <c r="AB157" s="40"/>
      <c r="AC157" s="40"/>
      <c r="AD157" s="40"/>
      <c r="AE157" s="40"/>
      <c r="AR157" s="232" t="s">
        <v>253</v>
      </c>
      <c r="AT157" s="232" t="s">
        <v>222</v>
      </c>
      <c r="AU157" s="232" t="s">
        <v>86</v>
      </c>
      <c r="AY157" s="18" t="s">
        <v>199</v>
      </c>
      <c r="BE157" s="233">
        <f>IF(N157="základní",J157,0)</f>
        <v>0</v>
      </c>
      <c r="BF157" s="233">
        <f>IF(N157="snížená",J157,0)</f>
        <v>0</v>
      </c>
      <c r="BG157" s="233">
        <f>IF(N157="zákl. přenesená",J157,0)</f>
        <v>0</v>
      </c>
      <c r="BH157" s="233">
        <f>IF(N157="sníž. přenesená",J157,0)</f>
        <v>0</v>
      </c>
      <c r="BI157" s="233">
        <f>IF(N157="nulová",J157,0)</f>
        <v>0</v>
      </c>
      <c r="BJ157" s="18" t="s">
        <v>84</v>
      </c>
      <c r="BK157" s="233">
        <f>ROUND(I157*H157,2)</f>
        <v>0</v>
      </c>
      <c r="BL157" s="18" t="s">
        <v>253</v>
      </c>
      <c r="BM157" s="232" t="s">
        <v>358</v>
      </c>
    </row>
    <row r="158" spans="1:47" s="2" customFormat="1" ht="12">
      <c r="A158" s="40"/>
      <c r="B158" s="41"/>
      <c r="C158" s="42"/>
      <c r="D158" s="234" t="s">
        <v>210</v>
      </c>
      <c r="E158" s="42"/>
      <c r="F158" s="235" t="s">
        <v>470</v>
      </c>
      <c r="G158" s="42"/>
      <c r="H158" s="42"/>
      <c r="I158" s="138"/>
      <c r="J158" s="42"/>
      <c r="K158" s="42"/>
      <c r="L158" s="46"/>
      <c r="M158" s="272"/>
      <c r="N158" s="273"/>
      <c r="O158" s="274"/>
      <c r="P158" s="274"/>
      <c r="Q158" s="274"/>
      <c r="R158" s="274"/>
      <c r="S158" s="274"/>
      <c r="T158" s="275"/>
      <c r="U158" s="40"/>
      <c r="V158" s="40"/>
      <c r="W158" s="40"/>
      <c r="X158" s="40"/>
      <c r="Y158" s="40"/>
      <c r="Z158" s="40"/>
      <c r="AA158" s="40"/>
      <c r="AB158" s="40"/>
      <c r="AC158" s="40"/>
      <c r="AD158" s="40"/>
      <c r="AE158" s="40"/>
      <c r="AT158" s="18" t="s">
        <v>210</v>
      </c>
      <c r="AU158" s="18" t="s">
        <v>86</v>
      </c>
    </row>
    <row r="159" spans="1:31" s="2" customFormat="1" ht="6.95" customHeight="1">
      <c r="A159" s="40"/>
      <c r="B159" s="61"/>
      <c r="C159" s="62"/>
      <c r="D159" s="62"/>
      <c r="E159" s="62"/>
      <c r="F159" s="62"/>
      <c r="G159" s="62"/>
      <c r="H159" s="62"/>
      <c r="I159" s="168"/>
      <c r="J159" s="62"/>
      <c r="K159" s="62"/>
      <c r="L159" s="46"/>
      <c r="M159" s="40"/>
      <c r="O159" s="40"/>
      <c r="P159" s="40"/>
      <c r="Q159" s="40"/>
      <c r="R159" s="40"/>
      <c r="S159" s="40"/>
      <c r="T159" s="40"/>
      <c r="U159" s="40"/>
      <c r="V159" s="40"/>
      <c r="W159" s="40"/>
      <c r="X159" s="40"/>
      <c r="Y159" s="40"/>
      <c r="Z159" s="40"/>
      <c r="AA159" s="40"/>
      <c r="AB159" s="40"/>
      <c r="AC159" s="40"/>
      <c r="AD159" s="40"/>
      <c r="AE159" s="40"/>
    </row>
  </sheetData>
  <sheetProtection password="CC35" sheet="1" objects="1" scenarios="1" formatColumns="0" formatRows="0" autoFilter="0"/>
  <autoFilter ref="C82:K158"/>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Zaplatílek Radek, Ing.</dc:creator>
  <cp:keywords/>
  <dc:description/>
  <cp:lastModifiedBy>Zaplatílek Radek, Ing.</cp:lastModifiedBy>
  <dcterms:created xsi:type="dcterms:W3CDTF">2020-05-06T05:23:24Z</dcterms:created>
  <dcterms:modified xsi:type="dcterms:W3CDTF">2020-05-06T05:23:56Z</dcterms:modified>
  <cp:category/>
  <cp:version/>
  <cp:contentType/>
  <cp:contentStatus/>
</cp:coreProperties>
</file>